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80" i="371" l="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2" i="431"/>
  <c r="D16" i="431"/>
  <c r="D20" i="431"/>
  <c r="E11" i="431"/>
  <c r="E15" i="431"/>
  <c r="E19" i="431"/>
  <c r="F10" i="431"/>
  <c r="F14" i="431"/>
  <c r="F18" i="431"/>
  <c r="G9" i="431"/>
  <c r="G13" i="431"/>
  <c r="G17" i="431"/>
  <c r="G21" i="431"/>
  <c r="H12" i="431"/>
  <c r="H16" i="431"/>
  <c r="H20" i="431"/>
  <c r="I11" i="431"/>
  <c r="I15" i="431"/>
  <c r="I19" i="431"/>
  <c r="J10" i="431"/>
  <c r="J14" i="431"/>
  <c r="J18" i="431"/>
  <c r="K9" i="431"/>
  <c r="K13" i="431"/>
  <c r="K17" i="431"/>
  <c r="K21" i="431"/>
  <c r="L12" i="431"/>
  <c r="L16" i="431"/>
  <c r="L20" i="431"/>
  <c r="M11" i="431"/>
  <c r="M15" i="431"/>
  <c r="M19" i="431"/>
  <c r="N10" i="431"/>
  <c r="N14" i="431"/>
  <c r="N18" i="431"/>
  <c r="O9" i="431"/>
  <c r="O13" i="431"/>
  <c r="O17" i="431"/>
  <c r="O21" i="431"/>
  <c r="P12" i="431"/>
  <c r="P16" i="431"/>
  <c r="P20" i="431"/>
  <c r="Q11" i="431"/>
  <c r="Q15" i="431"/>
  <c r="Q19" i="431"/>
  <c r="D9" i="431"/>
  <c r="E16" i="431"/>
  <c r="F19" i="431"/>
  <c r="G18" i="431"/>
  <c r="H21" i="431"/>
  <c r="J11" i="431"/>
  <c r="K10" i="431"/>
  <c r="L13" i="431"/>
  <c r="M16" i="431"/>
  <c r="O10" i="431"/>
  <c r="P13" i="431"/>
  <c r="Q16" i="431"/>
  <c r="C14" i="431"/>
  <c r="F11" i="431"/>
  <c r="H13" i="431"/>
  <c r="I20" i="431"/>
  <c r="K14" i="431"/>
  <c r="L17" i="431"/>
  <c r="M20" i="431"/>
  <c r="N19" i="431"/>
  <c r="P9" i="431"/>
  <c r="Q12" i="431"/>
  <c r="C11" i="431"/>
  <c r="C15" i="431"/>
  <c r="C19" i="431"/>
  <c r="D10" i="431"/>
  <c r="D14" i="431"/>
  <c r="D18" i="431"/>
  <c r="E9" i="431"/>
  <c r="E13" i="431"/>
  <c r="E17" i="431"/>
  <c r="E21" i="431"/>
  <c r="F12" i="431"/>
  <c r="F16" i="431"/>
  <c r="F20" i="431"/>
  <c r="G11" i="431"/>
  <c r="G15" i="431"/>
  <c r="G19" i="431"/>
  <c r="H10" i="431"/>
  <c r="H14" i="431"/>
  <c r="H18" i="431"/>
  <c r="I9" i="431"/>
  <c r="I13" i="431"/>
  <c r="I17" i="431"/>
  <c r="I21" i="431"/>
  <c r="J12" i="431"/>
  <c r="J16" i="431"/>
  <c r="J20" i="431"/>
  <c r="K11" i="431"/>
  <c r="K15" i="431"/>
  <c r="K19" i="431"/>
  <c r="L10" i="431"/>
  <c r="L14" i="431"/>
  <c r="L18" i="431"/>
  <c r="M9" i="431"/>
  <c r="M13" i="431"/>
  <c r="M17" i="431"/>
  <c r="M21" i="431"/>
  <c r="N12" i="431"/>
  <c r="N16" i="431"/>
  <c r="N20" i="431"/>
  <c r="O11" i="431"/>
  <c r="O15" i="431"/>
  <c r="O19" i="431"/>
  <c r="P10" i="431"/>
  <c r="P14" i="431"/>
  <c r="P18" i="431"/>
  <c r="Q9" i="431"/>
  <c r="Q13" i="431"/>
  <c r="Q17" i="431"/>
  <c r="Q21" i="431"/>
  <c r="C18" i="431"/>
  <c r="D13" i="431"/>
  <c r="D21" i="431"/>
  <c r="E20" i="431"/>
  <c r="G10" i="431"/>
  <c r="H9" i="431"/>
  <c r="I12" i="431"/>
  <c r="J15" i="431"/>
  <c r="K18" i="431"/>
  <c r="L21" i="431"/>
  <c r="N11" i="431"/>
  <c r="O14" i="431"/>
  <c r="P17" i="431"/>
  <c r="Q20" i="431"/>
  <c r="C12" i="431"/>
  <c r="C16" i="431"/>
  <c r="C20" i="431"/>
  <c r="D11" i="431"/>
  <c r="D15" i="431"/>
  <c r="D19" i="431"/>
  <c r="E10" i="431"/>
  <c r="E14" i="431"/>
  <c r="E18" i="431"/>
  <c r="F9" i="431"/>
  <c r="F13" i="431"/>
  <c r="F17" i="431"/>
  <c r="F21" i="431"/>
  <c r="G12" i="431"/>
  <c r="G16" i="431"/>
  <c r="G20" i="431"/>
  <c r="H11" i="431"/>
  <c r="H15" i="431"/>
  <c r="H19" i="431"/>
  <c r="I10" i="431"/>
  <c r="I14" i="431"/>
  <c r="I18" i="431"/>
  <c r="J9" i="431"/>
  <c r="J13" i="431"/>
  <c r="J17" i="431"/>
  <c r="J21" i="431"/>
  <c r="K12" i="431"/>
  <c r="K16" i="431"/>
  <c r="K20" i="431"/>
  <c r="L11" i="431"/>
  <c r="L15" i="431"/>
  <c r="L19" i="431"/>
  <c r="M10" i="431"/>
  <c r="M14" i="431"/>
  <c r="M18" i="431"/>
  <c r="N9" i="431"/>
  <c r="N13" i="431"/>
  <c r="N17" i="431"/>
  <c r="N21" i="431"/>
  <c r="O12" i="431"/>
  <c r="O16" i="431"/>
  <c r="O20" i="431"/>
  <c r="P11" i="431"/>
  <c r="P15" i="431"/>
  <c r="P19" i="431"/>
  <c r="Q10" i="431"/>
  <c r="Q14" i="431"/>
  <c r="Q18" i="431"/>
  <c r="C10" i="431"/>
  <c r="D17" i="431"/>
  <c r="E12" i="431"/>
  <c r="F15" i="431"/>
  <c r="G14" i="431"/>
  <c r="H17" i="431"/>
  <c r="I16" i="431"/>
  <c r="J19" i="431"/>
  <c r="L9" i="431"/>
  <c r="M12" i="431"/>
  <c r="N15" i="431"/>
  <c r="O18" i="431"/>
  <c r="P21" i="431"/>
  <c r="O8" i="431"/>
  <c r="J8" i="431"/>
  <c r="G8" i="431"/>
  <c r="P8" i="431"/>
  <c r="I8" i="431"/>
  <c r="E8" i="431"/>
  <c r="H8" i="431"/>
  <c r="F8" i="431"/>
  <c r="M8" i="431"/>
  <c r="K8" i="431"/>
  <c r="D8" i="431"/>
  <c r="N8" i="431"/>
  <c r="Q8" i="431"/>
  <c r="C8" i="431"/>
  <c r="L8" i="431"/>
  <c r="S18" i="431" l="1"/>
  <c r="R18" i="431"/>
  <c r="R14" i="431"/>
  <c r="S14" i="431"/>
  <c r="R10" i="431"/>
  <c r="S10" i="431"/>
  <c r="R20" i="431"/>
  <c r="S20" i="431"/>
  <c r="S21" i="431"/>
  <c r="R21" i="431"/>
  <c r="R17" i="431"/>
  <c r="S17" i="431"/>
  <c r="R13" i="431"/>
  <c r="S13" i="431"/>
  <c r="S9" i="431"/>
  <c r="R9" i="431"/>
  <c r="R12" i="431"/>
  <c r="S12" i="431"/>
  <c r="R16" i="431"/>
  <c r="S16" i="431"/>
  <c r="R19" i="431"/>
  <c r="S19" i="431"/>
  <c r="R15" i="431"/>
  <c r="S15" i="431"/>
  <c r="S11" i="431"/>
  <c r="R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<sst xmlns="http://schemas.openxmlformats.org/spreadsheetml/2006/main" count="61069" uniqueCount="7113">
  <si>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</si>
  <si>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</si>
  <si>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</si>
  <si>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</si>
  <si>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</si>
  <si>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</si>
  <si>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</si>
  <si>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</si>
  <si>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</si>
  <si>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</si>
  <si>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</si>
  <si>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</si>
  <si>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</si>
  <si>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</si>
  <si>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</si>
  <si>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</si>
  <si>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</si>
  <si>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</si>
  <si>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</si>
  <si>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</si>
  <si>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</si>
  <si>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</si>
  <si>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</si>
  <si>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</si>
  <si>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</si>
  <si>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</si>
  <si>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</si>
  <si>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</si>
  <si>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</si>
  <si>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</si>
  <si>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</si>
  <si>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</si>
  <si>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</si>
  <si>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</si>
  <si>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</si>
  <si>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</si>
  <si>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</si>
  <si>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</si>
  <si>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</si>
  <si>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</si>
  <si>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</si>
  <si>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</si>
  <si>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</si>
  <si>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</si>
  <si>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</si>
  <si>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</si>
  <si>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</si>
  <si>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</si>
  <si>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</si>
  <si>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</si>
  <si>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</si>
  <si>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</si>
  <si>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</si>
  <si>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</si>
  <si>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</si>
  <si>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</si>
  <si>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</si>
  <si>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</si>
  <si>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</si>
  <si>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</si>
  <si>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</si>
  <si>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</si>
  <si>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</si>
  <si>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</si>
  <si>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</si>
  <si>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</si>
  <si>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</si>
  <si>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</si>
  <si>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</si>
  <si>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</si>
  <si>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</si>
  <si>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</si>
  <si>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</si>
  <si>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</si>
  <si>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</si>
  <si>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</si>
  <si>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</si>
  <si>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</si>
  <si>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</si>
  <si>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</si>
  <si>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</si>
  <si>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</si>
  <si>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</si>
  <si>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</si>
  <si>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</si>
  <si>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</si>
  <si>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</si>
  <si>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</si>
  <si>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</si>
  <si>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</si>
  <si>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</si>
  <si>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</si>
  <si>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</si>
  <si>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</si>
  <si>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</si>
  <si>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</si>
  <si>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</si>
  <si>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</si>
  <si>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</si>
  <si>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</si>
  <si>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</si>
  <si>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</si>
  <si>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</si>
  <si>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</si>
  <si>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</si>
  <si>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</si>
  <si>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</si>
  <si>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</si>
  <si>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</si>
  <si>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</si>
  <si>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</si>
  <si>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</si>
  <si>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</si>
  <si>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</si>
  <si>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</si>
  <si>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</si>
  <si>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</si>
  <si>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</si>
  <si>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</si>
  <si>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</si>
  <si>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</si>
  <si>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</si>
  <si>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</si>
  <si>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</si>
  <si>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</si>
  <si>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</si>
  <si>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</si>
  <si>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</si>
  <si>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</si>
  <si>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</si>
  <si>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</si>
  <si>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</si>
  <si>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</si>
  <si>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</si>
  <si>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</si>
  <si>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</si>
  <si>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</si>
  <si>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</si>
  <si>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</si>
  <si>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</si>
  <si>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</si>
  <si>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</si>
  <si>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</si>
  <si>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</si>
  <si>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</si>
  <si>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</si>
  <si>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</si>
  <si>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</si>
  <si>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</si>
  <si>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</si>
  <si>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</si>
  <si>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</si>
  <si>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</si>
  <si>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</si>
  <si>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</si>
  <si>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</si>
  <si>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</si>
  <si>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</si>
  <si>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</si>
  <si>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</si>
  <si>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</si>
  <si>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</si>
  <si>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</si>
  <si>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</si>
  <si>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</si>
  <si>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</si>
  <si>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</si>
  <si>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</si>
  <si>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</si>
  <si>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</si>
  <si>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</si>
  <si>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</si>
  <si>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</si>
  <si>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</si>
  <si>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</si>
  <si>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</si>
  <si>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</si>
  <si>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</si>
  <si>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</si>
  <si>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</si>
  <si>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</si>
  <si>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</si>
  <si>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</si>
  <si>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</si>
  <si>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</si>
  <si>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</si>
  <si>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</si>
  <si>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</si>
  <si>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</si>
  <si>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</si>
  <si>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</si>
  <si>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</si>
  <si>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</si>
  <si>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</si>
  <si>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</si>
  <si>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</si>
  <si>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</si>
  <si>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</si>
  <si>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</si>
  <si>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</si>
  <si>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</si>
  <si>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</si>
  <si>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</si>
  <si>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</si>
  <si>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</si>
  <si>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</si>
  <si>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</si>
  <si>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</si>
  <si>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</si>
  <si>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</si>
  <si>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</si>
  <si>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</si>
  <si>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</si>
  <si>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</si>
  <si>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</si>
  <si>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</si>
  <si>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</si>
  <si>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</si>
  <si>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</si>
  <si>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</si>
  <si>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</si>
  <si>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</si>
  <si>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</si>
  <si>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</si>
  <si>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</si>
  <si>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</si>
  <si>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</si>
  <si>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</si>
  <si>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</si>
  <si>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</si>
  <si>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</si>
  <si>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</si>
  <si>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</si>
  <si>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</si>
  <si>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</si>
  <si>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</si>
  <si>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</si>
  <si>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</si>
  <si>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</si>
  <si>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</si>
  <si>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</si>
  <si>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</si>
  <si>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</si>
  <si>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</si>
  <si>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</si>
  <si>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</si>
  <si>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</si>
  <si>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</si>
  <si>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</si>
  <si>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</si>
  <si>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</si>
  <si>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</si>
  <si>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</si>
  <si>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</si>
  <si>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</si>
  <si>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</si>
  <si>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</si>
  <si>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</si>
  <si>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</si>
  <si>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</si>
  <si>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</si>
  <si>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</si>
  <si>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</si>
  <si>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</si>
  <si>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</si>
  <si>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</si>
  <si>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</si>
  <si>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</si>
  <si>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</si>
  <si>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</si>
  <si>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</si>
  <si>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</si>
  <si>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</si>
  <si>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</si>
  <si>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</si>
  <si>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</si>
  <si>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</si>
  <si>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</si>
  <si>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</si>
  <si>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</si>
  <si>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</si>
  <si>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</si>
  <si>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</si>
  <si>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</si>
  <si>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</si>
  <si>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</si>
  <si>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</si>
  <si>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</si>
  <si>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</si>
  <si>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</si>
  <si>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</si>
  <si>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</si>
  <si>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</si>
  <si>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</si>
  <si>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</si>
  <si>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</si>
  <si>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</si>
  <si>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</si>
  <si>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</si>
  <si>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</si>
  <si>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</si>
  <si>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</si>
  <si>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</si>
  <si>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</si>
  <si>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</si>
  <si>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</si>
  <si>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</si>
  <si>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</si>
  <si>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</si>
  <si>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</si>
  <si>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</si>
  <si>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</si>
  <si>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</si>
  <si>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</si>
  <si>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</si>
  <si>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</si>
  <si>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</si>
  <si>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</si>
  <si>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</si>
  <si>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</si>
  <si>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</si>
  <si>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</si>
  <si>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</si>
  <si>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</si>
  <si>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</si>
  <si>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</si>
  <si>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</si>
  <si>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</si>
  <si>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</si>
  <si>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</si>
  <si>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</si>
  <si>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</si>
  <si>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</si>
  <si>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</si>
  <si>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</si>
  <si>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</si>
  <si>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</si>
  <si>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</si>
  <si>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</si>
  <si>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</si>
  <si>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</si>
  <si>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</si>
  <si>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</si>
  <si>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</si>
  <si>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</si>
  <si>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</si>
  <si>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</si>
  <si>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</si>
  <si>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</si>
  <si>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</si>
  <si>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</si>
  <si>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</si>
  <si>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</si>
  <si>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</si>
  <si>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</si>
  <si>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</si>
  <si>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</si>
  <si>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</si>
  <si>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</si>
  <si>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</si>
  <si>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</si>
  <si>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</si>
  <si>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</si>
  <si>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</si>
  <si>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</si>
  <si>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</si>
  <si>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</si>
  <si>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</si>
  <si>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</si>
  <si>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</si>
  <si>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</si>
  <si>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</si>
  <si>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</si>
  <si>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</si>
  <si>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</si>
  <si>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</si>
  <si>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</si>
  <si>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</si>
  <si>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</si>
  <si>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</si>
  <si>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</si>
  <si>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</si>
  <si>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</si>
  <si>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</si>
  <si>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</si>
  <si>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</si>
  <si>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</si>
  <si>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</si>
  <si>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</si>
  <si>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</si>
  <si>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</si>
  <si>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</si>
  <si>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</si>
  <si>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</si>
  <si>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</si>
  <si>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</si>
  <si>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</si>
  <si>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</si>
  <si>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</si>
  <si>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</si>
  <si>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</si>
  <si>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</si>
  <si>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</si>
  <si>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</si>
  <si>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</si>
  <si>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</si>
  <si>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</si>
  <si>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</si>
  <si>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</si>
  <si>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</si>
  <si>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</si>
  <si>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</si>
  <si>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</si>
  <si>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</si>
  <si>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</si>
  <si>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</si>
  <si>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</si>
  <si>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</si>
  <si>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</si>
  <si>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</si>
  <si>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</si>
  <si>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</si>
  <si>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</si>
  <si>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</si>
  <si>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</si>
  <si>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</si>
  <si>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</si>
  <si>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</si>
  <si>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</si>
  <si>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</si>
  <si>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</si>
  <si>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</si>
  <si>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</si>
  <si>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</si>
  <si>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</si>
  <si>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</si>
  <si>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</si>
  <si>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</si>
  <si>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</si>
  <si>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</si>
  <si>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</si>
  <si>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</si>
  <si>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</si>
  <si>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</si>
  <si>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</si>
  <si>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</si>
  <si>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</si>
  <si>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</si>
  <si>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</si>
  <si>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</si>
  <si>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</si>
  <si>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</si>
  <si>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</si>
  <si>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</si>
  <si>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</si>
  <si>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</si>
  <si>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</si>
  <si>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</si>
  <si>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</si>
  <si>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</si>
  <si>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</si>
  <si>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</si>
  <si>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</si>
  <si>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</si>
  <si>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</si>
  <si>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</si>
  <si>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</si>
  <si>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</si>
  <si>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</si>
  <si>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</si>
  <si>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</si>
  <si>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</si>
  <si>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</si>
  <si>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</si>
  <si>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</si>
  <si>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</si>
  <si>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</si>
  <si>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</si>
  <si>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</si>
  <si>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</si>
  <si>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</si>
  <si>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</si>
  <si>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</si>
  <si>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</si>
  <si>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</si>
  <si>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</si>
  <si>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</si>
  <si>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</si>
  <si>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</si>
  <si>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</si>
  <si>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</si>
  <si>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</si>
  <si>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</si>
  <si>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</si>
  <si>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</si>
  <si>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</si>
  <si>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</si>
  <si>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</si>
  <si>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</si>
  <si>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</si>
  <si>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</si>
  <si>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</si>
  <si>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</si>
  <si>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</si>
  <si>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</si>
  <si>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</si>
  <si>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</si>
  <si>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</si>
  <si>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</si>
  <si>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</si>
  <si>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</si>
  <si>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</si>
  <si>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</si>
  <si>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</si>
  <si>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</si>
  <si>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</si>
  <si>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</si>
  <si>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</si>
  <si>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</si>
  <si>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</si>
  <si>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</si>
  <si>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</si>
  <si>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</si>
  <si>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</si>
  <si>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</si>
  <si>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</si>
  <si>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</si>
  <si>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64924450     poštovné, balné za odeslání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</si>
  <si>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</si>
  <si>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</si>
  <si>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</si>
  <si>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</si>
  <si>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</si>
  <si>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</si>
  <si>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</si>
  <si>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</si>
  <si>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</si>
  <si>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</si>
  <si>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</si>
  <si>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</si>
  <si>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</si>
  <si>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</si>
  <si>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</si>
  <si>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</si>
  <si>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</si>
  <si>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</si>
  <si>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</si>
  <si>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</si>
  <si>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</si>
  <si>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</si>
  <si>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</si>
  <si>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</si>
  <si>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</si>
  <si>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</si>
  <si>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</si>
  <si>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</si>
  <si>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</si>
  <si>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</si>
  <si>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</si>
  <si>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</si>
  <si>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02</t>
  </si>
  <si>
    <t>2IK: II. Interní klinika - gastro-enter. a hepat.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</si>
  <si>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</si>
  <si>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</si>
  <si>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</si>
  <si>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</si>
  <si>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</si>
  <si>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</si>
  <si>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</si>
  <si>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</si>
  <si>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</si>
  <si>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</si>
  <si>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</si>
  <si>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</si>
  <si>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2IK: II. Interní klinika - gastro-enter. a hepat. Celkem</t>
  </si>
  <si>
    <t>SumaKL</t>
  </si>
  <si>
    <t>0213</t>
  </si>
  <si>
    <t>2IK: lůžkové oddělení 30C</t>
  </si>
  <si>
    <t>2IK: lůžkové oddělení 30C Celkem</t>
  </si>
  <si>
    <t>SumaNS</t>
  </si>
  <si>
    <t>mezeraNS</t>
  </si>
  <si>
    <t>0216</t>
  </si>
  <si>
    <t>2IK: metabolická jednotka 30M</t>
  </si>
  <si>
    <t>2IK: metabolická jednotka 30M Celkem</t>
  </si>
  <si>
    <t>0221</t>
  </si>
  <si>
    <t>2IK: ambulance</t>
  </si>
  <si>
    <t>2IK: ambulance Celkem</t>
  </si>
  <si>
    <t>0231</t>
  </si>
  <si>
    <t>2IK: JIP 30D</t>
  </si>
  <si>
    <t>2IK: JIP 30D Celkem</t>
  </si>
  <si>
    <t>0271</t>
  </si>
  <si>
    <t>2IK: odd. invaz. vyš. metody-endoskopie</t>
  </si>
  <si>
    <t>2IK: odd. invaz. vyš. metody-endoskopie Celkem</t>
  </si>
  <si>
    <t>0294</t>
  </si>
  <si>
    <t>2IK: centrum - II.interna</t>
  </si>
  <si>
    <t>2IK: centrum - II.interna Celkem</t>
  </si>
  <si>
    <t>léky - paušál (LEK)</t>
  </si>
  <si>
    <t>O</t>
  </si>
  <si>
    <t>10% GLUCOSE IN WATER FOR INJECTION FRESENIUS</t>
  </si>
  <si>
    <t>100MG/ML INF SOL 1X500ML II</t>
  </si>
  <si>
    <t>ACC INJEKT</t>
  </si>
  <si>
    <t>INJ SOL 5X3ML/300MG</t>
  </si>
  <si>
    <t>ACIDUM FOLICUM LECIVA</t>
  </si>
  <si>
    <t>DRG 30X10MG</t>
  </si>
  <si>
    <t>P</t>
  </si>
  <si>
    <t>ACTRAPID PENFILL 100IU/ML</t>
  </si>
  <si>
    <t>INJ SOL 5X3ML</t>
  </si>
  <si>
    <t>ADDAVEN</t>
  </si>
  <si>
    <t>IVN INF CNC SOL 20X10ML</t>
  </si>
  <si>
    <t>AERIUS 2,5 MG</t>
  </si>
  <si>
    <t>POR TBL DIS 30X2.5MG</t>
  </si>
  <si>
    <t>AFONILUM SR 250 MG</t>
  </si>
  <si>
    <t>CPS 50X250MG</t>
  </si>
  <si>
    <t>AGEN 5</t>
  </si>
  <si>
    <t>POR TBL NOB 30X5MG</t>
  </si>
  <si>
    <t>POR TBL NOB 90X5MG</t>
  </si>
  <si>
    <t>ALGIFEN</t>
  </si>
  <si>
    <t>TBL 20</t>
  </si>
  <si>
    <t>ALGIFEN NEO</t>
  </si>
  <si>
    <t>POR GTT SOL 1X50ML</t>
  </si>
  <si>
    <t>ALOPURINOL SANDOZ</t>
  </si>
  <si>
    <t>100MG TBL NOB 30</t>
  </si>
  <si>
    <t>100MG TBL NOB 100</t>
  </si>
  <si>
    <t>300MG TBL NOB 30</t>
  </si>
  <si>
    <t>AMARYL 2 MG</t>
  </si>
  <si>
    <t>POR TBL NOB 30X2MG</t>
  </si>
  <si>
    <t>AMBROBENE</t>
  </si>
  <si>
    <t>INJ 5X2ML/15MG</t>
  </si>
  <si>
    <t>AMBROBENE 7.5MG/ML</t>
  </si>
  <si>
    <t>SOL 1X100ML</t>
  </si>
  <si>
    <t>ANALGIN</t>
  </si>
  <si>
    <t>INJ SOL 5X5ML</t>
  </si>
  <si>
    <t>ANOPYRIN 100MG</t>
  </si>
  <si>
    <t>TBL 60X100 MG</t>
  </si>
  <si>
    <t>AQUA PRO INJECTIONE BRAUN</t>
  </si>
  <si>
    <t>INJ SOL 20X10ML-PLA</t>
  </si>
  <si>
    <t>ASCORUTIN (BLISTR)</t>
  </si>
  <si>
    <t>TBL OBD 50</t>
  </si>
  <si>
    <t>ATARAX</t>
  </si>
  <si>
    <t>TBL OBD 25X25MG</t>
  </si>
  <si>
    <t>ATROVENT 0.025%</t>
  </si>
  <si>
    <t>INH SOL 1X20ML</t>
  </si>
  <si>
    <t>ATROVENT N</t>
  </si>
  <si>
    <t>INH SOL PSS200X20RG</t>
  </si>
  <si>
    <t>AULIN</t>
  </si>
  <si>
    <t>TBL 15X100MG</t>
  </si>
  <si>
    <t>POR TBL NOB 30X100MG</t>
  </si>
  <si>
    <t>BEPANTHEN PLUS</t>
  </si>
  <si>
    <t>CRM 1X30GM</t>
  </si>
  <si>
    <t>BERODUAL</t>
  </si>
  <si>
    <t>INH LIQ 1X20ML</t>
  </si>
  <si>
    <t>BETADINE</t>
  </si>
  <si>
    <t>UNG 1X20GM</t>
  </si>
  <si>
    <t>DRM UNG 1X100GM 10%</t>
  </si>
  <si>
    <t>BETALOC ZOK 100 MG</t>
  </si>
  <si>
    <t>POR TBL PRO 100X100MG</t>
  </si>
  <si>
    <t>TBL RET 30X100MG</t>
  </si>
  <si>
    <t>BETALOC ZOK 25 MG</t>
  </si>
  <si>
    <t>TBL RET 100X25MG</t>
  </si>
  <si>
    <t>BETALOC ZOK 50 MG</t>
  </si>
  <si>
    <t>POR TBL PRO 100X50MG</t>
  </si>
  <si>
    <t>BETMIGA 50 MG</t>
  </si>
  <si>
    <t>POR TBL PRO 30X50MG</t>
  </si>
  <si>
    <t>Biopron9 tob.60</t>
  </si>
  <si>
    <t>BISOPROLOL MYLAN 10 MG</t>
  </si>
  <si>
    <t>POR TBL FLM 100X10MG</t>
  </si>
  <si>
    <t>BISOPROLOL MYLAN 5 MG</t>
  </si>
  <si>
    <t>POR TBL FLM 30X5MG</t>
  </si>
  <si>
    <t>POR TBL FLM 100X5MG</t>
  </si>
  <si>
    <t>BUDENOFALK 2 MG REKTÁLNÍ PĚNA</t>
  </si>
  <si>
    <t>RCT SPM 1X14DÁVEK</t>
  </si>
  <si>
    <t>BURONIL 25 MG</t>
  </si>
  <si>
    <t>POR TBL OBD 50X25MG</t>
  </si>
  <si>
    <t xml:space="preserve">BUSCOPAN </t>
  </si>
  <si>
    <t>INJ 5X1ML/20MG</t>
  </si>
  <si>
    <t>CALCIUM GLUCONICUM 10% B.BRAUN</t>
  </si>
  <si>
    <t>INJ SOL 20X10ML</t>
  </si>
  <si>
    <t>CARDILAN</t>
  </si>
  <si>
    <t>TBL 100X175MG</t>
  </si>
  <si>
    <t>CARVESAN 25</t>
  </si>
  <si>
    <t>POR TBL NOB 100X25MG</t>
  </si>
  <si>
    <t>CARVESAN 6,25</t>
  </si>
  <si>
    <t>POR TBL NOB 30X6,25MG</t>
  </si>
  <si>
    <t>POR TBL NOB 100X6,25MG</t>
  </si>
  <si>
    <t>CARZAP 16 MG</t>
  </si>
  <si>
    <t>POR TBL NOB 28X16MG</t>
  </si>
  <si>
    <t>CAVINTON FORTE</t>
  </si>
  <si>
    <t>POR TBL NOB 90X10MG</t>
  </si>
  <si>
    <t>CEZERA 5 MG</t>
  </si>
  <si>
    <t>POR TBL FLM 90X5MG</t>
  </si>
  <si>
    <t>CITALEC 10 ZENTIVA</t>
  </si>
  <si>
    <t>POR TBL FLM30X10MG</t>
  </si>
  <si>
    <t>CITALEC 20 ZENTIVA</t>
  </si>
  <si>
    <t>POR TBL FLM 30X20MG</t>
  </si>
  <si>
    <t>CODEIN SLOVAKOFARMA 15MG</t>
  </si>
  <si>
    <t>TBL 10X15MG-BLISTR</t>
  </si>
  <si>
    <t>CODEIN SLOVAKOFARMA 30MG</t>
  </si>
  <si>
    <t>TBL 10X30MG-BLISTR</t>
  </si>
  <si>
    <t>CONTROLOC 20 MG</t>
  </si>
  <si>
    <t>POR TBL ENT 100X20MG</t>
  </si>
  <si>
    <t>CONTROLOC I.V.</t>
  </si>
  <si>
    <t>INJ PLV SOL 1X40MG</t>
  </si>
  <si>
    <t>CORDARONE</t>
  </si>
  <si>
    <t>POR TBL NOB60X200MG</t>
  </si>
  <si>
    <t>DAXAS 500 MCG</t>
  </si>
  <si>
    <t>POR TBL FLM 30X500RG</t>
  </si>
  <si>
    <t>DEGAN</t>
  </si>
  <si>
    <t>TBL 40X10MG</t>
  </si>
  <si>
    <t>INJ 50X2ML/10MG</t>
  </si>
  <si>
    <t>DEPREX LÉČIVA</t>
  </si>
  <si>
    <t>POR CPS DUR 30X20MG</t>
  </si>
  <si>
    <t>DETRALEX</t>
  </si>
  <si>
    <t>POR TBL FLM 120X500MG</t>
  </si>
  <si>
    <t>DIAPREL MR</t>
  </si>
  <si>
    <t>30MG TBL RET 60</t>
  </si>
  <si>
    <t>DIAZEPAM DESITIN RECTAL TUBE</t>
  </si>
  <si>
    <t>ENM 5X2.5ML/5MG</t>
  </si>
  <si>
    <t>DIAZEPAM SLOVAKOFARMA</t>
  </si>
  <si>
    <t>TBL 20X10MG</t>
  </si>
  <si>
    <t>TBL 20X5MG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</si>
  <si>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</si>
  <si>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</si>
  <si>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</si>
  <si>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</si>
  <si>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</si>
  <si>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</si>
  <si>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DITHIADEN</t>
  </si>
  <si>
    <t>TBL 20X2MG</t>
  </si>
  <si>
    <t>INJ 10X2ML</t>
  </si>
  <si>
    <t>DOLGIT</t>
  </si>
  <si>
    <t>CRM 1X100GM/5GM</t>
  </si>
  <si>
    <t>CRM 1X50GM/2.5GM</t>
  </si>
  <si>
    <t>DOLGIT KRÉM</t>
  </si>
  <si>
    <t>DRM CRM 1X150GM</t>
  </si>
  <si>
    <t>DONEPEZIL MYLAN 5 MG POTAHOVANÉ TABLETY</t>
  </si>
  <si>
    <t>POR TBL FLM 28X5MG</t>
  </si>
  <si>
    <t>DORETA 75 MG/650 MG</t>
  </si>
  <si>
    <t>POR TBL FLM 30</t>
  </si>
  <si>
    <t>POR TBL FLM 90</t>
  </si>
  <si>
    <t>DUPHALAC</t>
  </si>
  <si>
    <t>667MG/ML POR SOL 1X500ML HDP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</si>
  <si>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</si>
  <si>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</si>
  <si>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</si>
  <si>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</si>
  <si>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</si>
  <si>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</si>
  <si>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</si>
  <si>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</si>
  <si>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</si>
  <si>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</si>
  <si>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</si>
  <si>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</si>
  <si>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</si>
  <si>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ELICEA 10 MG</t>
  </si>
  <si>
    <t>TBL FLM 98X10MG</t>
  </si>
  <si>
    <t>ENELBIN 100 RETARD</t>
  </si>
  <si>
    <t>TBL RET 100X100MG</t>
  </si>
  <si>
    <t>ENTEROL</t>
  </si>
  <si>
    <t>POR CPS DUR 50X250MG</t>
  </si>
  <si>
    <t>ERDOMED</t>
  </si>
  <si>
    <t>POR CPS DUR 60X300MG</t>
  </si>
  <si>
    <t>ERDOMED 300MG</t>
  </si>
  <si>
    <t>CPS 20X300MG</t>
  </si>
  <si>
    <t>ESPUMISAN</t>
  </si>
  <si>
    <t>PORCPSMOL50X40MG-BL</t>
  </si>
  <si>
    <t xml:space="preserve">Essentiale Forte N </t>
  </si>
  <si>
    <t>por.cps.dur.100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</si>
  <si>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</si>
  <si>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</si>
  <si>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</si>
  <si>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</si>
  <si>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</si>
  <si>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</si>
  <si>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EXCIPIAL KRÉM</t>
  </si>
  <si>
    <t>DRM CRM 1X100GM</t>
  </si>
  <si>
    <t>EXCIPIAL U LIPOLOTIO</t>
  </si>
  <si>
    <t>DRM EML 1X200ML</t>
  </si>
  <si>
    <t xml:space="preserve">FAKTU 100MG/2,5MG </t>
  </si>
  <si>
    <t>SUP 20</t>
  </si>
  <si>
    <t>FAKTU 50MG/G+20MG/G</t>
  </si>
  <si>
    <t>RCT UNG 20G</t>
  </si>
  <si>
    <t>FOKUSIN</t>
  </si>
  <si>
    <t>POR CPS RDR30X0.4MG</t>
  </si>
  <si>
    <t>POR CPS RDR 90X0.4MG</t>
  </si>
  <si>
    <t>FORTRANS</t>
  </si>
  <si>
    <t>PLV 1X4(SACKY)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</si>
  <si>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</si>
  <si>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</si>
  <si>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</si>
  <si>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</si>
  <si>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</si>
  <si>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</si>
  <si>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</si>
  <si>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INJ 10X0.8ML/15.2KU</t>
  </si>
  <si>
    <t>FURON</t>
  </si>
  <si>
    <t>TBL 50X40MG</t>
  </si>
  <si>
    <t>FURORESE 250</t>
  </si>
  <si>
    <t>POR TBL NOB 100X250MG</t>
  </si>
  <si>
    <t>TBL 50X250MG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</si>
  <si>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</si>
  <si>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</si>
  <si>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</si>
  <si>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</si>
  <si>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</si>
  <si>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</si>
  <si>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GERATAM 1200</t>
  </si>
  <si>
    <t>TBL OBD 100X1200MG</t>
  </si>
  <si>
    <t>GLUKÓZA 10 BRAUN</t>
  </si>
  <si>
    <t>INF SOL 10X500ML-PE</t>
  </si>
  <si>
    <t>GLUKÓZA 5 BRAUN</t>
  </si>
  <si>
    <t>INF SOL 10X250ML-PE</t>
  </si>
  <si>
    <t>GOPTEN</t>
  </si>
  <si>
    <t>2MG CPS DUR 28</t>
  </si>
  <si>
    <t>HERPESIN 200</t>
  </si>
  <si>
    <t>POR TBL NOB 25X200MG</t>
  </si>
  <si>
    <t>HIRUDOID</t>
  </si>
  <si>
    <t>DRM CRM 1X40GM</t>
  </si>
  <si>
    <t>HIRUDOID FORTE</t>
  </si>
  <si>
    <t>HUMULIN R 100 M.J./ML</t>
  </si>
  <si>
    <t>INJ 1X10ML/1KU</t>
  </si>
  <si>
    <t>HYDROCORTISON 10MG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</si>
  <si>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</si>
  <si>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</si>
  <si>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</si>
  <si>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</si>
  <si>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</si>
  <si>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</si>
  <si>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</si>
  <si>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</si>
  <si>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Hylo-Gel 10ml</t>
  </si>
  <si>
    <t>CHLORID SODNÝ 0,9% BRAUN</t>
  </si>
  <si>
    <t>INF SOL 20X100MLPELAH</t>
  </si>
  <si>
    <t>INF SOL 10X250MLPELAH</t>
  </si>
  <si>
    <t>INF SOL 10X500MLPELAH</t>
  </si>
  <si>
    <t>IBALGIN 200</t>
  </si>
  <si>
    <t>POR TBL FLM 24X200MG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</si>
  <si>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</si>
  <si>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</si>
  <si>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</si>
  <si>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</si>
  <si>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</si>
  <si>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</si>
  <si>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</si>
  <si>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</si>
  <si>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IFIRMASTA 150 MG</t>
  </si>
  <si>
    <t>POR TBL FLM 28X150MG</t>
  </si>
  <si>
    <t>INDOMETACIN 100 BERLIN-CHEMIE</t>
  </si>
  <si>
    <t>SUP 10X100MG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</si>
  <si>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</si>
  <si>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</si>
  <si>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</si>
  <si>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</si>
  <si>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</si>
  <si>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</si>
  <si>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INSULATARD PENFILL 100 IU/ML</t>
  </si>
  <si>
    <t>INJ SUS 5X3ML/300UT</t>
  </si>
  <si>
    <t>IR  AQUA STERILE OPLACH.1x1000 ml ECOTAINER</t>
  </si>
  <si>
    <t>IR OPLACH</t>
  </si>
  <si>
    <t>IR OG. OPHTHALMO-SEPTONEX</t>
  </si>
  <si>
    <t>GTT OPH 1X10ML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</si>
  <si>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</si>
  <si>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</si>
  <si>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</si>
  <si>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</si>
  <si>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</si>
  <si>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</si>
  <si>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</si>
  <si>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</si>
  <si>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</si>
  <si>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</si>
  <si>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</si>
  <si>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</si>
  <si>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</si>
  <si>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</si>
  <si>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GTT 1X5ML 20MG/ML</t>
  </si>
  <si>
    <t>KINITO 50 MG, POTAHOVANÉ TABLETY</t>
  </si>
  <si>
    <t>POR TBL FLM 100X50MG</t>
  </si>
  <si>
    <t>KL CPS METRONIDAZOLUM 250mg 20cps</t>
  </si>
  <si>
    <t>KL ONDREJ. MAST FAGRON 500 g</t>
  </si>
  <si>
    <t>KL POLYSAN, OL.HELIANTHI AA AD 500G</t>
  </si>
  <si>
    <t>KL SUPP.PREDNISON 0,001G,PAPAVERIN 0,02G</t>
  </si>
  <si>
    <t>10KS</t>
  </si>
  <si>
    <t>KL UNG.ELOCOM 15G,LENIENS AD 100G</t>
  </si>
  <si>
    <t>KL UNG.LENIENS, 500G</t>
  </si>
  <si>
    <t>Klysma salinické 10x135ml</t>
  </si>
  <si>
    <t>KREON 25 000</t>
  </si>
  <si>
    <t>POR CPS ETD 50</t>
  </si>
  <si>
    <t>LAGOSA</t>
  </si>
  <si>
    <t>DRG 50X150MG</t>
  </si>
  <si>
    <t>DRG 100X150MG</t>
  </si>
  <si>
    <t>LAMICTAL 100 MG</t>
  </si>
  <si>
    <t>POR TBL NOB 98X100MG</t>
  </si>
  <si>
    <t>LAMICTAL 50 MG</t>
  </si>
  <si>
    <t>POR TBL NOB 42X50MG</t>
  </si>
  <si>
    <t>LESCOL XL</t>
  </si>
  <si>
    <t>POR TBL PRO 28X80MG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</si>
  <si>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</si>
  <si>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</si>
  <si>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</si>
  <si>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</si>
  <si>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</si>
  <si>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</si>
  <si>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</si>
  <si>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</si>
  <si>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</si>
  <si>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</si>
  <si>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</si>
  <si>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</si>
  <si>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</si>
  <si>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LIPERTANCE 20 MG/10 MG/10 MG</t>
  </si>
  <si>
    <t>TBL FLM 30X20MG/10MG/10MG I</t>
  </si>
  <si>
    <t>LOKREN 20 MG</t>
  </si>
  <si>
    <t>POR TBL FLM 28X20MG</t>
  </si>
  <si>
    <t>POR TBL FLM 98X20MG</t>
  </si>
  <si>
    <t>LOPERON CPS</t>
  </si>
  <si>
    <t>POR CPS DUR 20X2MG</t>
  </si>
  <si>
    <t>LOZAP 50 ZENTIVA</t>
  </si>
  <si>
    <t>POR TBLFLM 90X50MG</t>
  </si>
  <si>
    <t>LOZAP H</t>
  </si>
  <si>
    <t>MABRON</t>
  </si>
  <si>
    <t>INJ SOL 5X2ML</t>
  </si>
  <si>
    <t>MAGNESIUM SULFURICUM BIOTIKA</t>
  </si>
  <si>
    <t>INJ 5X10ML 10%</t>
  </si>
  <si>
    <t>INJ 5X10ML 20%</t>
  </si>
  <si>
    <t>MAXITROL</t>
  </si>
  <si>
    <t>OPH GTT SUS 1X5ML</t>
  </si>
  <si>
    <t>OPH UNG 3,5G</t>
  </si>
  <si>
    <t>MESOCAIN</t>
  </si>
  <si>
    <t>INJ 10X10ML 1%</t>
  </si>
  <si>
    <t>GEL 1X20GM</t>
  </si>
  <si>
    <t>MICTONORM</t>
  </si>
  <si>
    <t>15MG TBL FLM 30</t>
  </si>
  <si>
    <t>MIDAZOLAM ACCORD 5 MG/ML</t>
  </si>
  <si>
    <t>INJ+INF SOL 10X1MLX5MG/ML</t>
  </si>
  <si>
    <t>MONO MACK DEPOT</t>
  </si>
  <si>
    <t>POR TBL PRO 28X100MG</t>
  </si>
  <si>
    <t>MONOSAN 20MG</t>
  </si>
  <si>
    <t>TBL 50X20MG</t>
  </si>
  <si>
    <t>TBL 30X20MG</t>
  </si>
  <si>
    <t>MONOTAB SR</t>
  </si>
  <si>
    <t>POR TBL PRO50X100MG</t>
  </si>
  <si>
    <t>MORPHIN BIOTIKA 1%</t>
  </si>
  <si>
    <t>INJ 10X1ML/10MG</t>
  </si>
  <si>
    <t>MOXOSTAD 0,3 MG</t>
  </si>
  <si>
    <t>POR TBL FLM 100X0.3MG</t>
  </si>
  <si>
    <t>MUSCORIL CPS</t>
  </si>
  <si>
    <t>POR CPS DUR 30X4MG</t>
  </si>
  <si>
    <t>NAKOM MITE</t>
  </si>
  <si>
    <t>TBL 100X125MG</t>
  </si>
  <si>
    <t>NALCROM</t>
  </si>
  <si>
    <t>CPS 100X100MG</t>
  </si>
  <si>
    <t>NATRIUM CHLORATUM BIOTIKA 10%</t>
  </si>
  <si>
    <t>NEODOLPASSE</t>
  </si>
  <si>
    <t>INF 10X250ML</t>
  </si>
  <si>
    <t>NEUROL 0.25</t>
  </si>
  <si>
    <t>TBL 30X0.25MG</t>
  </si>
  <si>
    <t>NEUROL 0.5</t>
  </si>
  <si>
    <t>POR TBL NOB30X0.5MG</t>
  </si>
  <si>
    <t>NEURONTIN 100MG</t>
  </si>
  <si>
    <t>NEURONTIN 300MG</t>
  </si>
  <si>
    <t>CPS 50X300MG</t>
  </si>
  <si>
    <t>NITROMINT 2.6MG</t>
  </si>
  <si>
    <t>TBL RET 60X2.6MG</t>
  </si>
  <si>
    <t>NORADRENALIN LECIVA</t>
  </si>
  <si>
    <t>INJ 5X1ML/1MG</t>
  </si>
  <si>
    <t>NOVALGIN</t>
  </si>
  <si>
    <t>TBL OBD 20X500MG</t>
  </si>
  <si>
    <t>INJ 5X5ML/2500MG</t>
  </si>
  <si>
    <t>ONDANSETRON ACCORD</t>
  </si>
  <si>
    <t>2MG/ML INJ+INF SOL 5X4ML</t>
  </si>
  <si>
    <t>OPHTHALMO-SEPTONEX</t>
  </si>
  <si>
    <t>UNG OPH 1X5GM</t>
  </si>
  <si>
    <t>PAMBA</t>
  </si>
  <si>
    <t>INJ SOL 5X5ML/50MG</t>
  </si>
  <si>
    <t>TBL 10X250MG</t>
  </si>
  <si>
    <t>PARACETAMOL KABI 10MG/ML</t>
  </si>
  <si>
    <t>INF SOL 10X100ML/1000MG</t>
  </si>
  <si>
    <t>PARALEN 500</t>
  </si>
  <si>
    <t>POR TBL NOB 24X500MG</t>
  </si>
  <si>
    <t>PHENAEMALETTEN</t>
  </si>
  <si>
    <t>TBL 50X15MG</t>
  </si>
  <si>
    <t>PREDNISON 20 LECIVA</t>
  </si>
  <si>
    <t>TBL 20X20MG(BLISTR)</t>
  </si>
  <si>
    <t>PREDNISON 5 LECIVA</t>
  </si>
  <si>
    <t>PRESTANCE 5 MG/5 MG</t>
  </si>
  <si>
    <t>POR TBL NOB 90</t>
  </si>
  <si>
    <t>PRESTARIUM NEO</t>
  </si>
  <si>
    <t>PRESTARIUM NEO COMBI 5mg/1,25mg</t>
  </si>
  <si>
    <t>PRESTARIUM NEO FORTE</t>
  </si>
  <si>
    <t>POR TBL FLM 90X10MG</t>
  </si>
  <si>
    <t>PROCORALAN 7,5 MG</t>
  </si>
  <si>
    <t>POR TBL FLM 56X7,5MG</t>
  </si>
  <si>
    <t>PROCTO-GLYVENOL</t>
  </si>
  <si>
    <t>RCT SUP 10</t>
  </si>
  <si>
    <t>PROTEVASC 35 MG TABLETY S PRODLOUŽENÝM UVOLŇOVÁNÍM</t>
  </si>
  <si>
    <t>POR TBL PRO 60X35MG</t>
  </si>
  <si>
    <t>PROTHAZIN</t>
  </si>
  <si>
    <t>TBL FLM 20X1X25MG</t>
  </si>
  <si>
    <t>RECOXA 15</t>
  </si>
  <si>
    <t>POR TBL NOB20X15MG</t>
  </si>
  <si>
    <t>RINGERFUNDIN B.BRAUN</t>
  </si>
  <si>
    <t>INF SOL 10X500ML PE</t>
  </si>
  <si>
    <t>INF SOL10X1000ML PE</t>
  </si>
  <si>
    <t>RIVODARON 200</t>
  </si>
  <si>
    <t>POR TBL NOB 60X200MG</t>
  </si>
  <si>
    <t>ROSEMIG 100 MG</t>
  </si>
  <si>
    <t>TBL FLM 6X100MG II</t>
  </si>
  <si>
    <t>RYTMONORM 150 MG</t>
  </si>
  <si>
    <t>TBL FLM 100X150MG</t>
  </si>
  <si>
    <t>SIOFOR 1000</t>
  </si>
  <si>
    <t>POR TBL FLM 60X1000MG</t>
  </si>
  <si>
    <t>SIOFOR 500</t>
  </si>
  <si>
    <t>500MG TBL FLM 120 II</t>
  </si>
  <si>
    <t>SOLU-MEDROL</t>
  </si>
  <si>
    <t>INJ SIC 1X40MG+1ML</t>
  </si>
  <si>
    <t>SOLUVIT N PRO INFUS.</t>
  </si>
  <si>
    <t>INJ SIC 10</t>
  </si>
  <si>
    <t>SPASMED 15</t>
  </si>
  <si>
    <t>POR TBL FLM 30X15MG</t>
  </si>
  <si>
    <t>STOPTUSSIN</t>
  </si>
  <si>
    <t>POR GTT SOL 1X25ML</t>
  </si>
  <si>
    <t>SUPP.GLYCERINI SANOVA Glycerín.čípky Extra 3g 10ks</t>
  </si>
  <si>
    <t>SYNTOPHYLLIN</t>
  </si>
  <si>
    <t>INJ 5X10ML/240MG</t>
  </si>
  <si>
    <t>SYNTOSTIGMIN</t>
  </si>
  <si>
    <t>INJ 10X1ML/0.5MG</t>
  </si>
  <si>
    <t>TANTUM VERDE</t>
  </si>
  <si>
    <t>1,5MG/ML GGR 120ML</t>
  </si>
  <si>
    <t>1,5MG/ML GGR 240 ML</t>
  </si>
  <si>
    <t>TELMISARTAN SANDOZ 80 MG</t>
  </si>
  <si>
    <t>POR TBL NOB 30X80MG</t>
  </si>
  <si>
    <t>POR TBL NOB 100X80MG</t>
  </si>
  <si>
    <t>TENAXUM</t>
  </si>
  <si>
    <t>TBL 30X1MG</t>
  </si>
  <si>
    <t>TENSIOMIN</t>
  </si>
  <si>
    <t>TBL 30X12.5MG</t>
  </si>
  <si>
    <t>TERLIPRESIN ACETÁT EVER PHARMA</t>
  </si>
  <si>
    <t>0,2MG/ML INJ SOL 5X5ML</t>
  </si>
  <si>
    <t>THIAMIN LECIVA</t>
  </si>
  <si>
    <t>INJ 10X2ML/100MG</t>
  </si>
  <si>
    <t>TBL 20X50MG(BLISTR)</t>
  </si>
  <si>
    <t>THYROZOL 10</t>
  </si>
  <si>
    <t>TBL OBD 50X10MG</t>
  </si>
  <si>
    <t>TIAPRIDAL</t>
  </si>
  <si>
    <t>POR TBLNOB 50X100MG</t>
  </si>
  <si>
    <t>INJ SOL 12X2ML/100MG</t>
  </si>
  <si>
    <t>TORECAN</t>
  </si>
  <si>
    <t>SUP 6X6.5MG</t>
  </si>
  <si>
    <t>TRALGIT 100 INJ</t>
  </si>
  <si>
    <t>INJ SOL 5X2ML/100MG</t>
  </si>
  <si>
    <t>TRALGIT 50 INJ</t>
  </si>
  <si>
    <t>INJ SOL 5X1ML/50MG</t>
  </si>
  <si>
    <t>TRALGIT SR 100</t>
  </si>
  <si>
    <t>POR TBL RET50X100MG</t>
  </si>
  <si>
    <t>TRANSMETIL 500 MG TABLETY</t>
  </si>
  <si>
    <t>POR TBL ENT 10X500MG</t>
  </si>
  <si>
    <t>TRIPLIXAM 10 MG/2,5 MG/5 MG</t>
  </si>
  <si>
    <t>TRITACE 2,5 MG</t>
  </si>
  <si>
    <t>POR TBL NOB 20X2.5MG</t>
  </si>
  <si>
    <t>TRITACE 5</t>
  </si>
  <si>
    <t>TBL 30X5MG</t>
  </si>
  <si>
    <t>TRITACE 5 MG</t>
  </si>
  <si>
    <t>POR TBL NOB 100X5MG</t>
  </si>
  <si>
    <t>TROZEL 2,5 MG POTAHOVANÉ TABLETY</t>
  </si>
  <si>
    <t>POR TBL FLM 30X2.5MG</t>
  </si>
  <si>
    <t>TRUND 500 MG POTAHOVANÉ TABLETY</t>
  </si>
  <si>
    <t>POR TBL FLM 100X500MG</t>
  </si>
  <si>
    <t>TULIP 20 MG POTAHOVANÉ TABLETY</t>
  </si>
  <si>
    <t>POR TBL FLM 90X20MG</t>
  </si>
  <si>
    <t>URSOSAN</t>
  </si>
  <si>
    <t>VALSACOR 80 MG</t>
  </si>
  <si>
    <t>POR TBL FLM 28X80MG</t>
  </si>
  <si>
    <t>VENLAFAXIN MYLAN 150 MG</t>
  </si>
  <si>
    <t>POR CPS PRO 30X150MG</t>
  </si>
  <si>
    <t>VENTER</t>
  </si>
  <si>
    <t>TBL 50X1GM</t>
  </si>
  <si>
    <t>VENTOLIN ROZTOK K INHALACI</t>
  </si>
  <si>
    <t>INH SOL1X20ML/120MG</t>
  </si>
  <si>
    <t>VEROSPIRON</t>
  </si>
  <si>
    <t>TBL 100X25MG</t>
  </si>
  <si>
    <t>VEROSPIRON 50MG</t>
  </si>
  <si>
    <t>CPS 30X50MG</t>
  </si>
  <si>
    <t>VERTIBETIS 16MG</t>
  </si>
  <si>
    <t>TBL NOB 60</t>
  </si>
  <si>
    <t>VIDISIC</t>
  </si>
  <si>
    <t>GEL OPH 3X10GM</t>
  </si>
  <si>
    <t>VIGANTOL</t>
  </si>
  <si>
    <t>POR GTT SOL 1x10ML</t>
  </si>
  <si>
    <t>VITAMIN B12 LECIVA 1000RG</t>
  </si>
  <si>
    <t>INJ 5X1ML/1000RG</t>
  </si>
  <si>
    <t>XADOS 20 MG TABLETY</t>
  </si>
  <si>
    <t>POR TBL NOB 30X20MG</t>
  </si>
  <si>
    <t>XALATAN</t>
  </si>
  <si>
    <t>GTT OPH 1X2.5ML</t>
  </si>
  <si>
    <t>XARELTO 15 MG</t>
  </si>
  <si>
    <t>POR TBL FLM 28X15MG</t>
  </si>
  <si>
    <t>ZODAC</t>
  </si>
  <si>
    <t>TBL OBD 30X10MG</t>
  </si>
  <si>
    <t>ZOLPIDEM MYLAN</t>
  </si>
  <si>
    <t>POR TBL FLM 20X10MG</t>
  </si>
  <si>
    <t>POR TBL FLM 50X10MG</t>
  </si>
  <si>
    <t>ZYLLT 75 MG</t>
  </si>
  <si>
    <t>POR TBL FLM 56X75MG</t>
  </si>
  <si>
    <t>léky - enterální výživa (LEK)</t>
  </si>
  <si>
    <t>PROTIFAR</t>
  </si>
  <si>
    <t>POR PLV SOL 1X225GM</t>
  </si>
  <si>
    <t>léky - krev.deriváty ZUL (TO)</t>
  </si>
  <si>
    <t>ALBUNORM 20%</t>
  </si>
  <si>
    <t>200G/L INF SOL 1X100ML</t>
  </si>
  <si>
    <t>OCPLEX</t>
  </si>
  <si>
    <t>1000IU INF PSO LQF 1+1X40ML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</si>
  <si>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</si>
  <si>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</si>
  <si>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</si>
  <si>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</si>
  <si>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</si>
  <si>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</si>
  <si>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</si>
  <si>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</si>
  <si>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</si>
  <si>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</si>
  <si>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</si>
  <si>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</si>
  <si>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</si>
  <si>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</si>
  <si>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</si>
  <si>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BELOGENT MAST</t>
  </si>
  <si>
    <t>UNG 1X30GM</t>
  </si>
  <si>
    <t>CEFOTAXIME LEK 1 G PRÁŠEK PRO INJEKČNÍ ROZTOK</t>
  </si>
  <si>
    <t>IMS+IVN INJ PLV SOL 10X1GM</t>
  </si>
  <si>
    <t>CEFTAZIDIM KABI 1 GM</t>
  </si>
  <si>
    <t>INJ PLV SOL 10X1GM</t>
  </si>
  <si>
    <t>CIPLOX 500</t>
  </si>
  <si>
    <t>TBL OBD 10X500MG</t>
  </si>
  <si>
    <t>CIPROFLOXACIN KABI 400 MG/200 ML INFUZNÍ ROZTOK</t>
  </si>
  <si>
    <t>INF SOL 10X400MG/200ML</t>
  </si>
  <si>
    <t>ENTIZOL</t>
  </si>
  <si>
    <t>TBL 20X250MG</t>
  </si>
  <si>
    <t>FRAMYKOIN</t>
  </si>
  <si>
    <t>UNG 1X10GM</t>
  </si>
  <si>
    <t>FUCIDIN</t>
  </si>
  <si>
    <t>UNG 1X15GM 2%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</si>
  <si>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</si>
  <si>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</si>
  <si>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</si>
  <si>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</si>
  <si>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</si>
  <si>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</si>
  <si>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</si>
  <si>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</si>
  <si>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</si>
  <si>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</si>
  <si>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</si>
  <si>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</si>
  <si>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</si>
  <si>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</si>
  <si>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METRONIDAZOLE 0.5% POLFA</t>
  </si>
  <si>
    <t>INJ 1X100ML 5MG/1ML</t>
  </si>
  <si>
    <t>NORMIX</t>
  </si>
  <si>
    <t>POR TBL FLM 28X200MG</t>
  </si>
  <si>
    <t>OFLOXIN INF</t>
  </si>
  <si>
    <t>INF SOL 10X100ML</t>
  </si>
  <si>
    <t>PIPERACILLIN/TAZOBACTAM KABI 4 G/0,5 G</t>
  </si>
  <si>
    <t>INF PLV SOL 10X4.5GM</t>
  </si>
  <si>
    <t>SEFOTAK 1 G</t>
  </si>
  <si>
    <t>INJ PLV SOL 1X1GM</t>
  </si>
  <si>
    <t>SUMETROLIM</t>
  </si>
  <si>
    <t>TBL 20X480MG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</si>
  <si>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</si>
  <si>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</si>
  <si>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</si>
  <si>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</si>
  <si>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</si>
  <si>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</si>
  <si>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</si>
  <si>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léky - antimykotika (LEK)</t>
  </si>
  <si>
    <t>DIFLUCAN 100 MG</t>
  </si>
  <si>
    <t>POR CPS DUR 28X100MG</t>
  </si>
  <si>
    <t>FLUCONAZOL KABI 2 MG/ML</t>
  </si>
  <si>
    <t>INF SOL 10X100ML/200MG</t>
  </si>
  <si>
    <t>IMAZOL KRÉMPASTA</t>
  </si>
  <si>
    <t>10MG/G DRM PST 1X30G</t>
  </si>
  <si>
    <t>VORICONAZOLE ACCORD</t>
  </si>
  <si>
    <t>INF PLV SOL 1x200MG</t>
  </si>
  <si>
    <t>VORIKONAZOL SANDOZ 200 MG</t>
  </si>
  <si>
    <t>TBL FLM 14X200MG</t>
  </si>
  <si>
    <t>AMIKACIN MEDOPHARM 500 MG/2 ML</t>
  </si>
  <si>
    <t>INJ+INF SOL 10X2ML/500MG</t>
  </si>
  <si>
    <t>COTRIMOXAZOL AL FORTE</t>
  </si>
  <si>
    <t>TBL 20X960MG</t>
  </si>
  <si>
    <t>DIFICLIR 200 MG</t>
  </si>
  <si>
    <t>POR TBL FLM 2X10X200MG</t>
  </si>
  <si>
    <t>ECALTA 100 MG</t>
  </si>
  <si>
    <t>INF PLV CSL 100MG+30ML</t>
  </si>
  <si>
    <t>INF SOL 10X200ML/400MG</t>
  </si>
  <si>
    <t>DOLMINA INJ.</t>
  </si>
  <si>
    <t>INJ 5X3ML/75MG</t>
  </si>
  <si>
    <t>FERINJECT</t>
  </si>
  <si>
    <t>INJ SOL 1X10ML</t>
  </si>
  <si>
    <t>INJ 10X2ML/1000MG</t>
  </si>
  <si>
    <t>léky - centra (LEK)</t>
  </si>
  <si>
    <t>ENTYVIO 300 MG</t>
  </si>
  <si>
    <t>INF PLV CSL 1X300MG</t>
  </si>
  <si>
    <t xml:space="preserve">STELARA 90 MG </t>
  </si>
  <si>
    <t>INJ SOL ISP 1X1ML</t>
  </si>
  <si>
    <t>ADRENALIN LECIVA</t>
  </si>
  <si>
    <t>AGEN 10</t>
  </si>
  <si>
    <t>AKTIFERRIN</t>
  </si>
  <si>
    <t>SIR 1X100ML</t>
  </si>
  <si>
    <t>ALMIRAL</t>
  </si>
  <si>
    <t>INJ 10X3ML/75MG</t>
  </si>
  <si>
    <t>SOL 1X40ML</t>
  </si>
  <si>
    <t>AMBROBENE 75 MG</t>
  </si>
  <si>
    <t>POR CPS PRO 20X75MG</t>
  </si>
  <si>
    <t>APAURIN</t>
  </si>
  <si>
    <t>INJ 10X2ML/10MG</t>
  </si>
  <si>
    <t>APO-IBUPROFEN 400 MG</t>
  </si>
  <si>
    <t>POR TBL FLM 100X400MG</t>
  </si>
  <si>
    <t>ARDEAELYTOSOL NA.HYDR.FOSF.8.7%</t>
  </si>
  <si>
    <t>INF 1X200ML</t>
  </si>
  <si>
    <t>ARUTIMOL 0,50%</t>
  </si>
  <si>
    <t>OPH GTT SOL 1X5ML</t>
  </si>
  <si>
    <t>5MG/ML OPH GTT SOL 3X5ML</t>
  </si>
  <si>
    <t>ASACOL 400</t>
  </si>
  <si>
    <t>POR TBL ENT 100X400MG</t>
  </si>
  <si>
    <t>ATROPIN BIOTIKA 1MG</t>
  </si>
  <si>
    <t>INJ 10X1ML/1MG</t>
  </si>
  <si>
    <t>BERODUAL N</t>
  </si>
  <si>
    <t>INH SOL PSS 200DÁV</t>
  </si>
  <si>
    <t>BETADINE - zelená</t>
  </si>
  <si>
    <t>LIQ 1X120ML</t>
  </si>
  <si>
    <t>BETALOC</t>
  </si>
  <si>
    <t>INJ 5X5ML/5MG</t>
  </si>
  <si>
    <t>BETALOC ZOK 50MG</t>
  </si>
  <si>
    <t>TBL RET 30X50MG</t>
  </si>
  <si>
    <t>BIMICAN 0,3 MG/ML</t>
  </si>
  <si>
    <t>OPH GTT SOL 3X3ML</t>
  </si>
  <si>
    <t>BISOPROLOL MYLAN 2,5 MG</t>
  </si>
  <si>
    <t>BRAUNOVIDON MAST</t>
  </si>
  <si>
    <t>UNG 1X100GM-TUBA</t>
  </si>
  <si>
    <t>BROMHEXIN - EGIS</t>
  </si>
  <si>
    <t>SOL 1X60ML/120MG</t>
  </si>
  <si>
    <t>CADUET 10MG/10MG</t>
  </si>
  <si>
    <t>CALCIUM BIOTIKA</t>
  </si>
  <si>
    <t>INJ 10X10ML/1GM</t>
  </si>
  <si>
    <t>POR TBL NOB 30X25MG</t>
  </si>
  <si>
    <t>CERNEVIT</t>
  </si>
  <si>
    <t>INJ PLV SOL10X750MG</t>
  </si>
  <si>
    <t>POR TBL NOB30X200MG</t>
  </si>
  <si>
    <t>INJ SOL 6X3ML/150MG</t>
  </si>
  <si>
    <t>COSYREL 10MG/10MG</t>
  </si>
  <si>
    <t xml:space="preserve">TBL FLM 30 </t>
  </si>
  <si>
    <t>POR TBL FLM 60</t>
  </si>
  <si>
    <t>TBL OBD 30</t>
  </si>
  <si>
    <t>DICLOFENAC AL 50</t>
  </si>
  <si>
    <t>TBL OBD 20X50MG</t>
  </si>
  <si>
    <t>DIGOXIN 0.250 LECIVA</t>
  </si>
  <si>
    <t>DIGOXIN ORION INJ.-MIMOŘÁDNÝ DOVOZ!!</t>
  </si>
  <si>
    <t>INJ SOL 25X1ML/0.25MG</t>
  </si>
  <si>
    <t>DILURAN</t>
  </si>
  <si>
    <t>DIPIDOLOR</t>
  </si>
  <si>
    <t>INJ 5X2ML 7.5MG/ML</t>
  </si>
  <si>
    <t>Dobutamin Admeda 250 inf.sol50ml</t>
  </si>
  <si>
    <t>DOLMINA 100 SR</t>
  </si>
  <si>
    <t>POR TBL PRO 20X100MG</t>
  </si>
  <si>
    <t>DONEPEZIL MYLAN 10 MG POTAHOVANÉ TABLETY</t>
  </si>
  <si>
    <t>POR TBL FLM 28X10MG</t>
  </si>
  <si>
    <t>DORSIFLEX</t>
  </si>
  <si>
    <t>TBL 30X200MG</t>
  </si>
  <si>
    <t>667MG/ML POR SOL 1X200ML HDP</t>
  </si>
  <si>
    <t>DZ OCTENIDOL 250ml</t>
  </si>
  <si>
    <t>DZ TRIXO LIND 500ML</t>
  </si>
  <si>
    <t>ENAP 2.5MG</t>
  </si>
  <si>
    <t>TBL 30X2.5MG</t>
  </si>
  <si>
    <t>ENAP 5MG</t>
  </si>
  <si>
    <t>ENSURE PLUS ADVANCE KÁVOVÁ PŘÍCHUŤ</t>
  </si>
  <si>
    <t>POR SOL 4X220ML</t>
  </si>
  <si>
    <t>Espumisan cps.100x40mg-blistr</t>
  </si>
  <si>
    <t>0057585</t>
  </si>
  <si>
    <t>EWOFEX 120 MG POTAHOVANÉ TABLETY</t>
  </si>
  <si>
    <t>POR TBL FLM 30X120MG</t>
  </si>
  <si>
    <t>EXACYL</t>
  </si>
  <si>
    <t>INJ 5X5ML/500MG</t>
  </si>
  <si>
    <t>EXELON 1,5 MG</t>
  </si>
  <si>
    <t>POR CPS DUR 56X1.5MG</t>
  </si>
  <si>
    <t>EXELON 4,6 MG/24H</t>
  </si>
  <si>
    <t>DRM EMP TDR 30X9MG</t>
  </si>
  <si>
    <t>EXELON 9,5 MG/24H</t>
  </si>
  <si>
    <t>DRM EMP TDR 30X18MG</t>
  </si>
  <si>
    <t>EZETROL 10 MG TABLETY</t>
  </si>
  <si>
    <t>POR TBL NOB 30X10MG B</t>
  </si>
  <si>
    <t>FORMANO</t>
  </si>
  <si>
    <t>INH PLV CPS 60X12RG</t>
  </si>
  <si>
    <t>FRAXIPARIN MULTI</t>
  </si>
  <si>
    <t>INJ 10X5ML/47.5KU</t>
  </si>
  <si>
    <t>FURORESE 125</t>
  </si>
  <si>
    <t>TBL 30X125MG</t>
  </si>
  <si>
    <t>TBL 50X125MG</t>
  </si>
  <si>
    <t>GELASPAN 4% EBI20x500 ml</t>
  </si>
  <si>
    <t>INF SOL20X500ML VAK</t>
  </si>
  <si>
    <t>TBL OBD 60X1200MG</t>
  </si>
  <si>
    <t>GERATAM 3 G</t>
  </si>
  <si>
    <t>INJ SOL 4X15ML/3GM</t>
  </si>
  <si>
    <t>GLUCOSE-1-PHOSPH.FRESENIUS 1MO</t>
  </si>
  <si>
    <t>INF CNC SOL 5X10ML</t>
  </si>
  <si>
    <t>GLUKÓZA 40 BRAUN</t>
  </si>
  <si>
    <t>INF SOL 20X100ML-PE</t>
  </si>
  <si>
    <t>HALOPERIDOL</t>
  </si>
  <si>
    <t>GTT 1X10ML/20MG</t>
  </si>
  <si>
    <t>HELICID 20 ZENTIVA</t>
  </si>
  <si>
    <t>POR CPS ETD 90X20MG</t>
  </si>
  <si>
    <t>POR CPS ETD 28X20MG</t>
  </si>
  <si>
    <t>HERBADENT MASÁŽNÍ ROZTOK</t>
  </si>
  <si>
    <t>GNG SOL 1X25ML</t>
  </si>
  <si>
    <t>HUMULIN N 100 M.J./ML</t>
  </si>
  <si>
    <t>INF SOL 10X1000MLPLAH</t>
  </si>
  <si>
    <t>IBALGIN KRÉM 100G</t>
  </si>
  <si>
    <t xml:space="preserve">DRM CRM 1X100GM </t>
  </si>
  <si>
    <t>IMODIUM</t>
  </si>
  <si>
    <t>2MG CPS DUR 20</t>
  </si>
  <si>
    <t>IMUNOR</t>
  </si>
  <si>
    <t>LYO 4X10MG</t>
  </si>
  <si>
    <t>ISOKET LOSUNG 0.1% PRO INFUS.</t>
  </si>
  <si>
    <t>INJ PRO INF 10X10ML</t>
  </si>
  <si>
    <t>ISOPRENALIN inj.-MIMOŘÁDNÝ DOVOZ!!</t>
  </si>
  <si>
    <t>5x1 ml</t>
  </si>
  <si>
    <t>ISOPTIN 40 MG</t>
  </si>
  <si>
    <t>POR TBL FLM 50X40MG</t>
  </si>
  <si>
    <t>INF CNC SOL 20X100ML</t>
  </si>
  <si>
    <t>KL CPS KOLITICKA  SMES, 50 CPS</t>
  </si>
  <si>
    <t>KL ETHER 150G</t>
  </si>
  <si>
    <t>KL CHLADIVE MAZANI 450 g FAGRON</t>
  </si>
  <si>
    <t>KL KAPSLE</t>
  </si>
  <si>
    <t>KL POLYSAN, OL.HELIANTHI AA AD 400G</t>
  </si>
  <si>
    <t>KL SOL.BORGLYCEROLI 3% 500 G</t>
  </si>
  <si>
    <t>KL UNG.LENIENS, 100G</t>
  </si>
  <si>
    <t>KL UNG.LENIENS, 300G</t>
  </si>
  <si>
    <t>KL VASELINUM ALBUM, 100G</t>
  </si>
  <si>
    <t>Kulíšek sáčky 10x6,6g</t>
  </si>
  <si>
    <t>LANZUL</t>
  </si>
  <si>
    <t>CPS 56X30MG</t>
  </si>
  <si>
    <t>LETROX 125</t>
  </si>
  <si>
    <t>POR TBL NOB 100X125MCG</t>
  </si>
  <si>
    <t>LETROX 150</t>
  </si>
  <si>
    <t>POR TBL NOB 100X150RG</t>
  </si>
  <si>
    <t>LIPERTANCE 10 MG/5 MG/5 MG</t>
  </si>
  <si>
    <t>TBL FLM 30X10MG/5MG/5MG I</t>
  </si>
  <si>
    <t>LITALIR</t>
  </si>
  <si>
    <t>CPS 100X500MG</t>
  </si>
  <si>
    <t>POR TBL FLM 30X50MG</t>
  </si>
  <si>
    <t>MADOPAR HBS</t>
  </si>
  <si>
    <t>POR CPS DUR30X125MG</t>
  </si>
  <si>
    <t>MALTOFER</t>
  </si>
  <si>
    <t>POR SIR 150ML</t>
  </si>
  <si>
    <t>MEDRACET 37,5 MG/325 MG</t>
  </si>
  <si>
    <t>POR TBL NOB 30</t>
  </si>
  <si>
    <t>INJ+INF SOL 10X10ML</t>
  </si>
  <si>
    <t>MIFLONID BREEZHALER</t>
  </si>
  <si>
    <t>200MCG INH PLV CPS DUR 60</t>
  </si>
  <si>
    <t>MOXOSTAD 0.3 MG</t>
  </si>
  <si>
    <t>POR TBL FLM30X0.3MG</t>
  </si>
  <si>
    <t>MUCOSOLVAN</t>
  </si>
  <si>
    <t>POR GTT SOL+INH SOL 60ML</t>
  </si>
  <si>
    <t>NORADRENALIN LÉČIVA</t>
  </si>
  <si>
    <t>IVN INF CNC SOL 5X5ML</t>
  </si>
  <si>
    <t>NOVORAPID 100 U/ML</t>
  </si>
  <si>
    <t>OLANZAPIN MYLAN 10 MG</t>
  </si>
  <si>
    <t>OPHTHALMO-AZULEN</t>
  </si>
  <si>
    <t>OXAZEPAM TBL.20X10MG</t>
  </si>
  <si>
    <t>TBL 20X10MG(BLISTR)</t>
  </si>
  <si>
    <t>PANCREOLAN FORTE</t>
  </si>
  <si>
    <t>TBL ENT 30X220MG</t>
  </si>
  <si>
    <t>PERINDOPRIL MYLAN 8 MG</t>
  </si>
  <si>
    <t>POR TBL NOB 30X8MG</t>
  </si>
  <si>
    <t>PICOPREP PRÁŠEK PRO PŘÍPRAVU PERORÁLNÍHO ROZTOKU</t>
  </si>
  <si>
    <t>POR PLV SOL 2</t>
  </si>
  <si>
    <t>PRAXBIND 2,5 G/50 ML</t>
  </si>
  <si>
    <t>INJ+INF SOL 2X50MLX2,5GM/50ML</t>
  </si>
  <si>
    <t>Propanorm 35mg/10ml inj.10 x 10 ml/35mg</t>
  </si>
  <si>
    <t>PROPOFOL 1% MCT/LCT FRESENIUS</t>
  </si>
  <si>
    <t>INJ EML 10X100ML</t>
  </si>
  <si>
    <t>PYRIDOXIN LÉČIVA TBL</t>
  </si>
  <si>
    <t xml:space="preserve">POR TBL NOB 20X20MG </t>
  </si>
  <si>
    <t>REMESTYP 1.0</t>
  </si>
  <si>
    <t>INJ 5X10ML/1MG</t>
  </si>
  <si>
    <t>SECTRAL 400</t>
  </si>
  <si>
    <t>TBL OBD 30X400MG</t>
  </si>
  <si>
    <t>SEEBRI BREEZHALER 44 MCG</t>
  </si>
  <si>
    <t>INH PLV CPS DUR 30X1X44RG+INH</t>
  </si>
  <si>
    <t>Selzink plus tbl.</t>
  </si>
  <si>
    <t>SERTRALIN APOTEX 50 MG POTAHOVANÉ TABLETY</t>
  </si>
  <si>
    <t>TBL OBD 60X500MG</t>
  </si>
  <si>
    <t>STOPTUSSIN SIRUP</t>
  </si>
  <si>
    <t>POR SIR 1X100ML + PIP</t>
  </si>
  <si>
    <t>SUFENTANIL TORREX 5 MCG/ML</t>
  </si>
  <si>
    <t>INJ SOL 5X10ML/50RG</t>
  </si>
  <si>
    <t>SULFASALAZIN K</t>
  </si>
  <si>
    <t>TBL 50X500MG</t>
  </si>
  <si>
    <t>SUPPOSITORIA GLYCERINI LECIVA</t>
  </si>
  <si>
    <t>SUP 10X2.35GM</t>
  </si>
  <si>
    <t>SYMBICORT TURBUHALER 200 MIKROGRAMŮ/ 6 MIKROGRAMŮ/</t>
  </si>
  <si>
    <t>INH PLV 1X120DÁV</t>
  </si>
  <si>
    <t>SYNJARDY 5 MG/1000 MG</t>
  </si>
  <si>
    <t>POR TBL FLM 60X1X5MG/1000MG</t>
  </si>
  <si>
    <t>TAMOXIFEN EBEWE 10MG</t>
  </si>
  <si>
    <t>TBL 100X10MG</t>
  </si>
  <si>
    <t>TELMISARTAN/HYDROCHLOROTHIAZID SANDOZ</t>
  </si>
  <si>
    <t>80MG/25MG TBL FLM 30</t>
  </si>
  <si>
    <t>TELMISARTAN/HYDROCHLOROTHIAZID SANDOZ 80 MG/12,5 M</t>
  </si>
  <si>
    <t>TENSAMIN</t>
  </si>
  <si>
    <t>INJ 10X5ML</t>
  </si>
  <si>
    <t>TBL 30X25MG</t>
  </si>
  <si>
    <t>INJ 5X1ML/6.5MG</t>
  </si>
  <si>
    <t>TRANSTEC 52.5 MCG/H</t>
  </si>
  <si>
    <t>DRM EMP TDR 5X30MG</t>
  </si>
  <si>
    <t>TRITACE 1,25 MG</t>
  </si>
  <si>
    <t>POR TBL NOB 20X1.25MG</t>
  </si>
  <si>
    <t>VASOCARDIN 100</t>
  </si>
  <si>
    <t>POR TBL NOB 50X100MG</t>
  </si>
  <si>
    <t>VASOCARDIN 50</t>
  </si>
  <si>
    <t>POR TBL NOB 50X50MG</t>
  </si>
  <si>
    <t>Vitar Soda tbl.150</t>
  </si>
  <si>
    <t>neleč.</t>
  </si>
  <si>
    <t>ZARZIO 30 MU/0,5 ML</t>
  </si>
  <si>
    <t>INJ+INF SOL 5X0.5ML</t>
  </si>
  <si>
    <t>ZARZIO 48 MU/0,5 ML</t>
  </si>
  <si>
    <t>ZOVIRAX 200 MG</t>
  </si>
  <si>
    <t>POR TBL NOB25X200MG</t>
  </si>
  <si>
    <t>léky - parenterální výživa (LEK)</t>
  </si>
  <si>
    <t>NEONUTRIN 10%</t>
  </si>
  <si>
    <t>INF SOL 1X500MLX10%</t>
  </si>
  <si>
    <t>NEONUTRIN 5%</t>
  </si>
  <si>
    <t>INF SOL 1X500MLX5%</t>
  </si>
  <si>
    <t>NEPHROTECT</t>
  </si>
  <si>
    <t>INF SOL 10X500ML</t>
  </si>
  <si>
    <t>NUTRAMIN VLI</t>
  </si>
  <si>
    <t>INF 1X500ML</t>
  </si>
  <si>
    <t>NUTRIFLEX BASAL</t>
  </si>
  <si>
    <t>INF SOL 5X2000ML</t>
  </si>
  <si>
    <t>NUTRIFLEX OMEGA PLUS 5x1875 ml</t>
  </si>
  <si>
    <t>INF EML 5X1875ML</t>
  </si>
  <si>
    <t>NUTRIFLEX OMEGA SPECIAL</t>
  </si>
  <si>
    <t>NUTRIFLEX PERI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</si>
  <si>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</si>
  <si>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</si>
  <si>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</si>
  <si>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</si>
  <si>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</si>
  <si>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</si>
  <si>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</si>
  <si>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</si>
  <si>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ENSURE PLUS ADVANCE BANÁNOVÁ PŘÍCHUŤ</t>
  </si>
  <si>
    <t>ENSURE PLUS ADVANCE ČOKOLÁDOVÁ PŘÍCHUŤ</t>
  </si>
  <si>
    <t>ENSURE PLUS ADVANCE VANILKA</t>
  </si>
  <si>
    <t>NUTILIS POWDER</t>
  </si>
  <si>
    <t>POR PLV 1X300GM</t>
  </si>
  <si>
    <t>NUTRIDRINK COMPACT NEUTRAL</t>
  </si>
  <si>
    <t>POR SOL 4X125ML</t>
  </si>
  <si>
    <t>NUTRIDRINK COMPACT S PŘÍCHUTÍ JAHODOVOU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</si>
  <si>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</si>
  <si>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</si>
  <si>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</si>
  <si>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</si>
  <si>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</si>
  <si>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</si>
  <si>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</si>
  <si>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</si>
  <si>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S PŘÍCHUTÍ ČOKOLÁDOVOU</t>
  </si>
  <si>
    <t>NUTRIDRINK S PŘÍCHUTÍ VANILKOVOU</t>
  </si>
  <si>
    <t>NUTRISON</t>
  </si>
  <si>
    <t>POR SOL 8X1000ML</t>
  </si>
  <si>
    <t>POR SOL 1X500ML</t>
  </si>
  <si>
    <t>NUTRISON ADVANCED CUBISON</t>
  </si>
  <si>
    <t>POR SOL 1X1000ML</t>
  </si>
  <si>
    <t>Nutrison Advanced Diason 1000ml</t>
  </si>
  <si>
    <t>Nutrison Advanced Protison 500ml</t>
  </si>
  <si>
    <t>1X500ML</t>
  </si>
  <si>
    <t>NUTRISON ENERGY MULTI FIBRE</t>
  </si>
  <si>
    <t>NUTRISON MULTI FIBRE</t>
  </si>
  <si>
    <t>POR SOL 1X1000ML-VA</t>
  </si>
  <si>
    <t>HAEMOCOMPLETTAN P</t>
  </si>
  <si>
    <t>20MG/ML INJ/INF PLV SOL 1X1000MG</t>
  </si>
  <si>
    <t>HUMAN ALBUMIN 200 G/L BAXTER</t>
  </si>
  <si>
    <t>500IU INF PSO LQF 1+1X20ML</t>
  </si>
  <si>
    <t>BELOGENT KRÉM</t>
  </si>
  <si>
    <t>BISEPTOL 480</t>
  </si>
  <si>
    <t>CIPROFLOXACIN KABI 200 MG/100 ML INFUZNÍ ROZTOK</t>
  </si>
  <si>
    <t>INF SOL 10X200MG/100ML</t>
  </si>
  <si>
    <t>COLOMYCIN INJEKCE 1 000 000 MEZINÁRODNÍCH JEDNOTEK</t>
  </si>
  <si>
    <t>1000000IU INJ PLV SOL/SOL NEB 10X1MIU</t>
  </si>
  <si>
    <t>DEOXYMYKOIN</t>
  </si>
  <si>
    <t>TBL 10X100MG</t>
  </si>
  <si>
    <t>KLACID SR</t>
  </si>
  <si>
    <t>500MG TBL RET 14 DOUBLE</t>
  </si>
  <si>
    <t>OFLOXIN 200</t>
  </si>
  <si>
    <t>TBL OBD 10X200MG</t>
  </si>
  <si>
    <t>OPHTHALMO-FRAMYKOIN</t>
  </si>
  <si>
    <t>TOBREX</t>
  </si>
  <si>
    <t>3MG/G OPH UNG 3,5G</t>
  </si>
  <si>
    <t>GTT OPH 5ML 3MG/1ML</t>
  </si>
  <si>
    <t>CANESTEN KRÉM</t>
  </si>
  <si>
    <t>CRM 1X20GM/200MG</t>
  </si>
  <si>
    <t>IMAZOL PLUS</t>
  </si>
  <si>
    <t>DRM CRM 1X30GM</t>
  </si>
  <si>
    <t>AETHOXYSKLEROL</t>
  </si>
  <si>
    <t>INJ 5X2ML 3%</t>
  </si>
  <si>
    <t>PAR LQF 20X100ML-PE</t>
  </si>
  <si>
    <t>BUSCOPAN</t>
  </si>
  <si>
    <t>Carbosorb tbl.20-blistr</t>
  </si>
  <si>
    <t>KL AQUA PURIF. BAG IN BOX 5 l</t>
  </si>
  <si>
    <t>KL PRIPRAVEK</t>
  </si>
  <si>
    <t>MIDAZOLAM ACCORD 1 MG/ML</t>
  </si>
  <si>
    <t>INJ+INF SOL 10X5MLX1MG/ML</t>
  </si>
  <si>
    <t>SAB SIMPLEX</t>
  </si>
  <si>
    <t>POR SUS 1X30ML</t>
  </si>
  <si>
    <t>SEPTONEX</t>
  </si>
  <si>
    <t>SPR 1X45ML</t>
  </si>
  <si>
    <t>léky - RTG diagnostika ZUL (LEK)</t>
  </si>
  <si>
    <t>LIPIODOL ULTRA-FLUID</t>
  </si>
  <si>
    <t>INJ 1X10ML/4.8GM I</t>
  </si>
  <si>
    <t>ULTRAVIST 370</t>
  </si>
  <si>
    <t>INJ SOL 1X200ML</t>
  </si>
  <si>
    <t>ULTRAVIST 370 MG/ML</t>
  </si>
  <si>
    <t>INJ SOL 10X50ML</t>
  </si>
  <si>
    <t>ULTRAVIST-370</t>
  </si>
  <si>
    <t>INJ 10X50ML</t>
  </si>
  <si>
    <t>EXVIERA 250 MG</t>
  </si>
  <si>
    <t>POR TBL FLM 56(4X14)X250MG</t>
  </si>
  <si>
    <t>HARVONI 90 MG/400 MG</t>
  </si>
  <si>
    <t>HUMIRA 40 MG</t>
  </si>
  <si>
    <t>INJ SOL 2X0,4MLX40MG I</t>
  </si>
  <si>
    <t>HUMIRA 40 MG PEN</t>
  </si>
  <si>
    <t>INJ SOL 2X0,4MLX40MG</t>
  </si>
  <si>
    <t>INFLECTRA 100 MG</t>
  </si>
  <si>
    <t>INF PLV CSL 1X100MG</t>
  </si>
  <si>
    <t>REMICADE 100 MG</t>
  </si>
  <si>
    <t>INF PLV SOL 1X100MG</t>
  </si>
  <si>
    <t>SIMPONI 50 MG PEN</t>
  </si>
  <si>
    <t>INJ SOL 1X0.5ML</t>
  </si>
  <si>
    <t>STELARA 130MG</t>
  </si>
  <si>
    <t>INF CNC SOL 1X26ML</t>
  </si>
  <si>
    <t>VIEKIRAX 12,5 MG/75 MG/50 MG</t>
  </si>
  <si>
    <t>POR TBL FLM 56(4X14)</t>
  </si>
  <si>
    <t>ZEPATIER</t>
  </si>
  <si>
    <t>50MG/100MG TBL FLM 28</t>
  </si>
  <si>
    <t>0231 - 2IK: JIP 30D</t>
  </si>
  <si>
    <t>0213 - 2IK: lůžkové oddělení 30C</t>
  </si>
  <si>
    <t>0221 - 2IK: ambulance</t>
  </si>
  <si>
    <t>0271 - 2IK: odd. invaz. vyš. metody-endoskopie</t>
  </si>
  <si>
    <t>0216 - 2IK: metabolická jednotka 30M</t>
  </si>
  <si>
    <t>0294 - 2IK: centrum - II.interna</t>
  </si>
  <si>
    <t>A02BC02 - PANTOPRAZOL</t>
  </si>
  <si>
    <t>A02BC03 - LANSOPRAZOL</t>
  </si>
  <si>
    <t>A10BA02 - METFORMIN</t>
  </si>
  <si>
    <t>A10BB12 - GLIMEPIRID</t>
  </si>
  <si>
    <t>B01AB06 - NADROPARIN</t>
  </si>
  <si>
    <t>B01AC04 - KLOPIDOGREL</t>
  </si>
  <si>
    <t>C01BC03 - PROPAFENON</t>
  </si>
  <si>
    <t>C01BD01 - AMIODARON</t>
  </si>
  <si>
    <t>C01EB15 - TRIMETAZIDIN</t>
  </si>
  <si>
    <t>C01EB17 - IVABRADIN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</si>
  <si>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</si>
  <si>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</si>
  <si>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</si>
  <si>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</si>
  <si>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</si>
  <si>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</si>
  <si>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C07AG02 - KARVEDILOL</t>
  </si>
  <si>
    <t>C08CA01 - AMLODIPIN</t>
  </si>
  <si>
    <t>C08DA01 - VERAPAMIL</t>
  </si>
  <si>
    <t>C09AA04 - PERINDOPRIL</t>
  </si>
  <si>
    <t>C09AA05 - RAMIPRIL</t>
  </si>
  <si>
    <t>C09AA10 - TRANDOLAPRIL</t>
  </si>
  <si>
    <t>C09BA04 - PERINDOPRIL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</si>
  <si>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</si>
  <si>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</si>
  <si>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</si>
  <si>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</si>
  <si>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</si>
  <si>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C09DA07 - TELMISARTAN A DIURETIKA</t>
  </si>
  <si>
    <t>C10AA05 - ATORVASTATIN</t>
  </si>
  <si>
    <t>C10AB05 - FENOFIBRÁT</t>
  </si>
  <si>
    <t>C10AX09 - EZETIMIB</t>
  </si>
  <si>
    <t>C10BX03 - ATORVASTATIN A AMLODIPIN</t>
  </si>
  <si>
    <t>G04CA02 - TAMSULOSIN</t>
  </si>
  <si>
    <t>H02AB04 - METHYLPREDNISOLON</t>
  </si>
  <si>
    <t>J01AA12 - TIGECYKLIN</t>
  </si>
  <si>
    <t>J01DD01 - CEFOTAXIM</t>
  </si>
  <si>
    <t>J01DH02 - MEROPENEM</t>
  </si>
  <si>
    <t>J01EE01 - SULFAMETHOXAZOL A TRIMETHOPRIM</t>
  </si>
  <si>
    <t>J01GB06 - AMIKACIN</t>
  </si>
  <si>
    <t>J01XA01 - VANKOMYCIN</t>
  </si>
  <si>
    <t>J01XD01 - METRONIDAZOL</t>
  </si>
  <si>
    <t>J02AC01 - FLUKONAZOL</t>
  </si>
  <si>
    <t>J02AC03 - VORIKONAZOL</t>
  </si>
  <si>
    <t>L02BG04 - LETROZOL</t>
  </si>
  <si>
    <t>L03AA02 - FILGRASTIM</t>
  </si>
  <si>
    <t>L04AB02 - INFLIXIMAB</t>
  </si>
  <si>
    <t>L04AB04 - ADALIMUMAB</t>
  </si>
  <si>
    <t>L04AB06 - GOLIMUMAB</t>
  </si>
  <si>
    <t>L04AC05 - USTEKINUMAB</t>
  </si>
  <si>
    <t>M01AC06 - MELOXIKAM</t>
  </si>
  <si>
    <t>M01AX17 - NIMESULID</t>
  </si>
  <si>
    <t>M04AA01 - ALOPURINOL</t>
  </si>
  <si>
    <t>N01AX10 - PROPOFOL</t>
  </si>
  <si>
    <t>N02AB03 - FENTANYL</t>
  </si>
  <si>
    <t>N02AE01 - BUPRENORFIN</t>
  </si>
  <si>
    <t>N02BB02 - SODNÁ SŮL METAMIZOLU</t>
  </si>
  <si>
    <t>N02BE01 - PARACETAMOL</t>
  </si>
  <si>
    <t>N03AX09 - LAMOTRIGIN</t>
  </si>
  <si>
    <t>N03AX14 - LEVETIRACETAM</t>
  </si>
  <si>
    <t>N05AH03 - OLANZAPIN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</si>
  <si>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</si>
  <si>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</si>
  <si>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</si>
  <si>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</si>
  <si>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</si>
  <si>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</si>
  <si>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N06AX16 - VENLAFAXIN</t>
  </si>
  <si>
    <t>N06BX18 - VINPOCETIN</t>
  </si>
  <si>
    <t>N06DA02 - DONEPEZIL</t>
  </si>
  <si>
    <t>N07CA01 - BETAHISTIN</t>
  </si>
  <si>
    <t>R03AC02 - SALBUTAMOL</t>
  </si>
  <si>
    <t>R06AE07 - CETIRIZIN</t>
  </si>
  <si>
    <t>R06AE09 - LEVOCETIRIZIN</t>
  </si>
  <si>
    <t>V06XX - POTRAVINY PRO ZVLÁŠTNÍ LÉKAŘSKÉ ÚČELY (PZLÚ)</t>
  </si>
  <si>
    <t>V08AB05 - JOPROMID</t>
  </si>
  <si>
    <t>R03BB06 - GLYKOPYRRONIUM-BROMID</t>
  </si>
  <si>
    <t>L02BA01 - TAMOXIFEN</t>
  </si>
  <si>
    <t>R03AK07 - FORMOTEROL A BUDESONID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</si>
  <si>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</si>
  <si>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</si>
  <si>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</si>
  <si>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</si>
  <si>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</si>
  <si>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</si>
  <si>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</si>
  <si>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</si>
  <si>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</si>
  <si>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</si>
  <si>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</si>
  <si>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A10AB01 - LIDSKÝ INSULIN</t>
  </si>
  <si>
    <t>A10AC01 - LIDSKÝ INSULIN</t>
  </si>
  <si>
    <t>A02BC02</t>
  </si>
  <si>
    <t>214427</t>
  </si>
  <si>
    <t>40MG INJ PLV SOL 1</t>
  </si>
  <si>
    <t>214435</t>
  </si>
  <si>
    <t>CONTROLOC</t>
  </si>
  <si>
    <t>20MG TBL ENT 100</t>
  </si>
  <si>
    <t>A03FA07</t>
  </si>
  <si>
    <t>166760</t>
  </si>
  <si>
    <t>KINITO</t>
  </si>
  <si>
    <t>50MG TBL FLM 100</t>
  </si>
  <si>
    <t>A06AD11</t>
  </si>
  <si>
    <t>215715</t>
  </si>
  <si>
    <t>667G/L POR SOL 1X500ML II</t>
  </si>
  <si>
    <t>A10AB01</t>
  </si>
  <si>
    <t>26486</t>
  </si>
  <si>
    <t>ACTRAPID PENFILL</t>
  </si>
  <si>
    <t>100IU/ML INJ SOL 5X3ML</t>
  </si>
  <si>
    <t>A10AC01</t>
  </si>
  <si>
    <t>25677</t>
  </si>
  <si>
    <t>INSULATARD PENFILL</t>
  </si>
  <si>
    <t>100IU/ML INJ SUS 5X3ML</t>
  </si>
  <si>
    <t>A10AE05</t>
  </si>
  <si>
    <t>28148</t>
  </si>
  <si>
    <t>LEVEMIR PENFILL</t>
  </si>
  <si>
    <t>100U/ML INJ SOL 5X3ML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</si>
  <si>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</si>
  <si>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</si>
  <si>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</si>
  <si>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</si>
  <si>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</si>
  <si>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</si>
  <si>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</si>
  <si>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B01AB06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</si>
  <si>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</si>
  <si>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</si>
  <si>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</si>
  <si>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</si>
  <si>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</si>
  <si>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</si>
  <si>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</si>
  <si>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</si>
  <si>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</si>
  <si>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</si>
  <si>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</si>
  <si>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</si>
  <si>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</si>
  <si>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</si>
  <si>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</si>
  <si>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</si>
  <si>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C01BC03</t>
  </si>
  <si>
    <t>215906</t>
  </si>
  <si>
    <t>RYTMONORM</t>
  </si>
  <si>
    <t>150MG TBL FLM 100</t>
  </si>
  <si>
    <t>C01BD01</t>
  </si>
  <si>
    <t>13768</t>
  </si>
  <si>
    <t>200MG TBL NOB 60</t>
  </si>
  <si>
    <t>14710</t>
  </si>
  <si>
    <t>C01EB15</t>
  </si>
  <si>
    <t>178689</t>
  </si>
  <si>
    <t>PROTEVASC</t>
  </si>
  <si>
    <t>35MG TBL PRO 60</t>
  </si>
  <si>
    <t>C01EB17</t>
  </si>
  <si>
    <t>25978</t>
  </si>
  <si>
    <t>PROCORALAN</t>
  </si>
  <si>
    <t>7,5MG TBL FLM 56 KALBLI</t>
  </si>
  <si>
    <t>C02AC05</t>
  </si>
  <si>
    <t>16926</t>
  </si>
  <si>
    <t>MOXOSTAD</t>
  </si>
  <si>
    <t>0,3MG TBL FLM 100</t>
  </si>
  <si>
    <t>C03CA01</t>
  </si>
  <si>
    <t>214036</t>
  </si>
  <si>
    <t>56805</t>
  </si>
  <si>
    <t>40MG TBL NOB 100</t>
  </si>
  <si>
    <t>56811</t>
  </si>
  <si>
    <t>250MG TBL NOB 50</t>
  </si>
  <si>
    <t>56812</t>
  </si>
  <si>
    <t>250MG TBL NOB 100</t>
  </si>
  <si>
    <t>98219</t>
  </si>
  <si>
    <t>40MG TBL NOB 50</t>
  </si>
  <si>
    <t>C05BA01</t>
  </si>
  <si>
    <t>100308</t>
  </si>
  <si>
    <t>300MG/100G CRM 40G</t>
  </si>
  <si>
    <t>100311</t>
  </si>
  <si>
    <t>445MG/100G CRM 40G</t>
  </si>
  <si>
    <t>C07AB02</t>
  </si>
  <si>
    <t>31536</t>
  </si>
  <si>
    <t>BETALOC ZOK</t>
  </si>
  <si>
    <t>25MG TBL PRO 100</t>
  </si>
  <si>
    <t>45499</t>
  </si>
  <si>
    <t>100MG TBL PRO 30</t>
  </si>
  <si>
    <t>49941</t>
  </si>
  <si>
    <t>100MG TBL PRO 100</t>
  </si>
  <si>
    <t>58038</t>
  </si>
  <si>
    <t>50MG TBL PRO 100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</si>
  <si>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</si>
  <si>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</si>
  <si>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</si>
  <si>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</si>
  <si>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</si>
  <si>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</si>
  <si>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</si>
  <si>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158692</t>
  </si>
  <si>
    <t>BISOPROLOL MYLAN</t>
  </si>
  <si>
    <t>5MG TBL FLM 30</t>
  </si>
  <si>
    <t>158697</t>
  </si>
  <si>
    <t>5MG TBL FLM 100</t>
  </si>
  <si>
    <t>158716</t>
  </si>
  <si>
    <t>10MG TBL FLM 100</t>
  </si>
  <si>
    <t>C07AG02</t>
  </si>
  <si>
    <t>102596</t>
  </si>
  <si>
    <t>6,25MG TBL NOB 30</t>
  </si>
  <si>
    <t>102600</t>
  </si>
  <si>
    <t>6,25MG TBL NOB 100</t>
  </si>
  <si>
    <t>102612</t>
  </si>
  <si>
    <t>25MG TBL NOB 100</t>
  </si>
  <si>
    <t>C08CA01</t>
  </si>
  <si>
    <t>15378</t>
  </si>
  <si>
    <t>AGEN</t>
  </si>
  <si>
    <t>5MG TBL NOB 90</t>
  </si>
  <si>
    <t>2945</t>
  </si>
  <si>
    <t>5MG TBL NOB 30</t>
  </si>
  <si>
    <t>C08DA01</t>
  </si>
  <si>
    <t>215964</t>
  </si>
  <si>
    <t>ISOPTIN SR</t>
  </si>
  <si>
    <t>240MG TBL PRO 30</t>
  </si>
  <si>
    <t>C09AA04</t>
  </si>
  <si>
    <t>101211</t>
  </si>
  <si>
    <t>5MG TBL FLM 90(3X30)</t>
  </si>
  <si>
    <t>101233</t>
  </si>
  <si>
    <t>10MG TBL FLM 90(3X30)</t>
  </si>
  <si>
    <t>C09AA05</t>
  </si>
  <si>
    <t>56976</t>
  </si>
  <si>
    <t>TRITACE</t>
  </si>
  <si>
    <t>2,5MG TBL NOB 20</t>
  </si>
  <si>
    <t>56981</t>
  </si>
  <si>
    <t>56983</t>
  </si>
  <si>
    <t>5MG TBL NOB 100</t>
  </si>
  <si>
    <t>C09AA10</t>
  </si>
  <si>
    <t>215914</t>
  </si>
  <si>
    <t>C09BA04</t>
  </si>
  <si>
    <t>122685</t>
  </si>
  <si>
    <t>PRESTARIUM NEO COMBI</t>
  </si>
  <si>
    <t>5MG/1,25MG TBL FLM 30</t>
  </si>
  <si>
    <t>122690</t>
  </si>
  <si>
    <t>5MG/1,25MG TBL FLM 90(3X30)</t>
  </si>
  <si>
    <t>C09BB04</t>
  </si>
  <si>
    <t>124091</t>
  </si>
  <si>
    <t>PRESTANCE</t>
  </si>
  <si>
    <t>5MG/5MG TBL NOB 90(3X30)</t>
  </si>
  <si>
    <t>C09BX01</t>
  </si>
  <si>
    <t>190968</t>
  </si>
  <si>
    <t>TRIPLIXAM</t>
  </si>
  <si>
    <t>10MG/2,5MG/5MG TBL FLM 30</t>
  </si>
  <si>
    <t>C09CA01</t>
  </si>
  <si>
    <t>114067</t>
  </si>
  <si>
    <t>50MG TBL FLM 90 II</t>
  </si>
  <si>
    <t>C09CA03</t>
  </si>
  <si>
    <t>125589</t>
  </si>
  <si>
    <t>VALSACOR</t>
  </si>
  <si>
    <t>80MG TBL FLM 28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</si>
  <si>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</si>
  <si>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</si>
  <si>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</si>
  <si>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</si>
  <si>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</si>
  <si>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</si>
  <si>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</si>
  <si>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15317</t>
  </si>
  <si>
    <t>50MG/12,5MG TBL FLM 90</t>
  </si>
  <si>
    <t>C10AA05</t>
  </si>
  <si>
    <t>50316</t>
  </si>
  <si>
    <t>TULIP</t>
  </si>
  <si>
    <t>20MG TBL FLM 30</t>
  </si>
  <si>
    <t>50318</t>
  </si>
  <si>
    <t>20MG TBL FLM 90</t>
  </si>
  <si>
    <t>C10AB05</t>
  </si>
  <si>
    <t>207098</t>
  </si>
  <si>
    <t>267MG CPS DUR 30</t>
  </si>
  <si>
    <t>G04CA02</t>
  </si>
  <si>
    <t>14439</t>
  </si>
  <si>
    <t>0,4MG CPS RDR 30</t>
  </si>
  <si>
    <t>49195</t>
  </si>
  <si>
    <t>0,4MG CPS RDR 90</t>
  </si>
  <si>
    <t>H02AB04</t>
  </si>
  <si>
    <t>9709</t>
  </si>
  <si>
    <t>40MG/ML INJ PSO LQF 40MG+1ML</t>
  </si>
  <si>
    <t>H03AA01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</si>
  <si>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</si>
  <si>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</si>
  <si>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</si>
  <si>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</si>
  <si>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</si>
  <si>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</si>
  <si>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</si>
  <si>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</si>
  <si>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</si>
  <si>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</si>
  <si>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</si>
  <si>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</si>
  <si>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</si>
  <si>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</si>
  <si>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</si>
  <si>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</si>
  <si>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</si>
  <si>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</si>
  <si>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</si>
  <si>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</si>
  <si>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</si>
  <si>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</si>
  <si>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</si>
  <si>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</si>
  <si>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</si>
  <si>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</si>
  <si>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</si>
  <si>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</si>
  <si>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</si>
  <si>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</si>
  <si>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</si>
  <si>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</si>
  <si>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</si>
  <si>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</si>
  <si>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</si>
  <si>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</si>
  <si>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</si>
  <si>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</si>
  <si>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</si>
  <si>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</si>
  <si>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</si>
  <si>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</si>
  <si>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</si>
  <si>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</si>
  <si>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</si>
  <si>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</si>
  <si>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</si>
  <si>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</si>
  <si>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</si>
  <si>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</si>
  <si>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</si>
  <si>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</si>
  <si>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</si>
  <si>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</si>
  <si>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</si>
  <si>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</si>
  <si>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</si>
  <si>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</si>
  <si>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207309</t>
  </si>
  <si>
    <t>200MG INF PLV SOL 1</t>
  </si>
  <si>
    <t>L02BG04</t>
  </si>
  <si>
    <t>138854</t>
  </si>
  <si>
    <t>TROZEL</t>
  </si>
  <si>
    <t>2,5MG TBL FLM 30</t>
  </si>
  <si>
    <t>M01AC06</t>
  </si>
  <si>
    <t>13281</t>
  </si>
  <si>
    <t>RECOXA</t>
  </si>
  <si>
    <t>15MG TBL NOB 20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</si>
  <si>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</si>
  <si>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</si>
  <si>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</si>
  <si>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</si>
  <si>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</si>
  <si>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</si>
  <si>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</si>
  <si>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</si>
  <si>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N02AB03</t>
  </si>
  <si>
    <t>59448</t>
  </si>
  <si>
    <t>DUROGESIC</t>
  </si>
  <si>
    <t>25MCG/H TDR EMP 5X4,2MG</t>
  </si>
  <si>
    <t>59449</t>
  </si>
  <si>
    <t>50MCG/H TDR EMP 5X8,4MG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</si>
  <si>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</si>
  <si>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</si>
  <si>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</si>
  <si>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</si>
  <si>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</si>
  <si>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</si>
  <si>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</si>
  <si>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N02BE01</t>
  </si>
  <si>
    <t>157875</t>
  </si>
  <si>
    <t>PARACETAMOL KABI</t>
  </si>
  <si>
    <t>10MG/ML INF SOL 10X100ML</t>
  </si>
  <si>
    <t>N03AX09</t>
  </si>
  <si>
    <t>151057</t>
  </si>
  <si>
    <t>LAMICTAL</t>
  </si>
  <si>
    <t>100MG TBL NOB 98</t>
  </si>
  <si>
    <t>17139</t>
  </si>
  <si>
    <t>50MG TBL NOB 42</t>
  </si>
  <si>
    <t>N03AX14</t>
  </si>
  <si>
    <t>174700</t>
  </si>
  <si>
    <t>TRUND</t>
  </si>
  <si>
    <t>500MG TBL FLM 100</t>
  </si>
  <si>
    <t>N04BA02</t>
  </si>
  <si>
    <t>88498</t>
  </si>
  <si>
    <t>100MG/25MG TBL NOB 100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</si>
  <si>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</si>
  <si>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</si>
  <si>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</si>
  <si>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</si>
  <si>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</si>
  <si>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</si>
  <si>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</si>
  <si>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</si>
  <si>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127737</t>
  </si>
  <si>
    <t>MIDAZOLAM ACCORD</t>
  </si>
  <si>
    <t>5MG/ML INJ/INF SOL 10X1ML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</si>
  <si>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</si>
  <si>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</si>
  <si>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</si>
  <si>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</si>
  <si>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</si>
  <si>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</si>
  <si>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</si>
  <si>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10MG TBL FLM 30</t>
  </si>
  <si>
    <t>17431</t>
  </si>
  <si>
    <t>N06AB10</t>
  </si>
  <si>
    <t>134508</t>
  </si>
  <si>
    <t>ELICEA</t>
  </si>
  <si>
    <t>10MG TBL FLM 98</t>
  </si>
  <si>
    <t>N06AX16</t>
  </si>
  <si>
    <t>115562</t>
  </si>
  <si>
    <t>VENLAFAXIN MYLAN</t>
  </si>
  <si>
    <t>150MG CPS PRO 30</t>
  </si>
  <si>
    <t>N06BX18</t>
  </si>
  <si>
    <t>10253</t>
  </si>
  <si>
    <t>10MG TBL NOB 90</t>
  </si>
  <si>
    <t>N06DA02</t>
  </si>
  <si>
    <t>142150</t>
  </si>
  <si>
    <t>DONEPEZIL MYLAN</t>
  </si>
  <si>
    <t>5MG TBL FLM 28</t>
  </si>
  <si>
    <t>N07CA01</t>
  </si>
  <si>
    <t>201082</t>
  </si>
  <si>
    <t>VERTIBETIS</t>
  </si>
  <si>
    <t>16MG TBL NOB 60</t>
  </si>
  <si>
    <t>R03AC02</t>
  </si>
  <si>
    <t>58380</t>
  </si>
  <si>
    <t>VENTOLIN</t>
  </si>
  <si>
    <t>5MG/ML INH SOL 1X20ML</t>
  </si>
  <si>
    <t>R06AE07</t>
  </si>
  <si>
    <t>66030</t>
  </si>
  <si>
    <t>R06AE09</t>
  </si>
  <si>
    <t>124343</t>
  </si>
  <si>
    <t>CEZERA</t>
  </si>
  <si>
    <t>5MG TBL FLM 30 I</t>
  </si>
  <si>
    <t>124346</t>
  </si>
  <si>
    <t>5MG TBL FLM 90 I</t>
  </si>
  <si>
    <t>V06XX</t>
  </si>
  <si>
    <t>33220</t>
  </si>
  <si>
    <t>POR SOL 1X225G</t>
  </si>
  <si>
    <t>J01GB06</t>
  </si>
  <si>
    <t>195147</t>
  </si>
  <si>
    <t>AMIKACIN MEDOPHARM</t>
  </si>
  <si>
    <t>500MG/2ML INJ/INF SOL 10X2ML</t>
  </si>
  <si>
    <t>164407</t>
  </si>
  <si>
    <t>2MG/ML INF SOL 10X200ML</t>
  </si>
  <si>
    <t>L04AC05</t>
  </si>
  <si>
    <t>167601</t>
  </si>
  <si>
    <t>STELARA</t>
  </si>
  <si>
    <t>90MG INJ SOL ISP 1X1ML</t>
  </si>
  <si>
    <t>7981</t>
  </si>
  <si>
    <t>500MG/ML INJ SOL 10X2ML</t>
  </si>
  <si>
    <t>A02BC03</t>
  </si>
  <si>
    <t>17122</t>
  </si>
  <si>
    <t>30MG CPS DUR 56</t>
  </si>
  <si>
    <t>215713</t>
  </si>
  <si>
    <t>667G/L POR SOL 1X200ML II</t>
  </si>
  <si>
    <t>A10AB05</t>
  </si>
  <si>
    <t>26786</t>
  </si>
  <si>
    <t>NOVORAPID</t>
  </si>
  <si>
    <t>100U/ML INJ SOL 1X10ML</t>
  </si>
  <si>
    <t>213477</t>
  </si>
  <si>
    <t>9500IU/ML INJ SOL 10X5ML</t>
  </si>
  <si>
    <t>213484</t>
  </si>
  <si>
    <t>19000IU/ML INJ SOL ISP 10X1ML</t>
  </si>
  <si>
    <t>107938</t>
  </si>
  <si>
    <t>150MG/3ML INJ SOL 6X3ML</t>
  </si>
  <si>
    <t>13767</t>
  </si>
  <si>
    <t>200MG TBL NOB 30</t>
  </si>
  <si>
    <t>16923</t>
  </si>
  <si>
    <t>0,3MG TBL FLM 30</t>
  </si>
  <si>
    <t>56807</t>
  </si>
  <si>
    <t>125MG TBL NOB 30</t>
  </si>
  <si>
    <t>56808</t>
  </si>
  <si>
    <t>125MG TBL NOB 50</t>
  </si>
  <si>
    <t>56810</t>
  </si>
  <si>
    <t>250MG TBL NOB 20</t>
  </si>
  <si>
    <t>214627</t>
  </si>
  <si>
    <t>100MG TBL NOB 50</t>
  </si>
  <si>
    <t>214628</t>
  </si>
  <si>
    <t>50MG TBL NOB 50</t>
  </si>
  <si>
    <t>58037</t>
  </si>
  <si>
    <t>50MG TBL PRO 30</t>
  </si>
  <si>
    <t>83974</t>
  </si>
  <si>
    <t>1MG/ML INJ SOL 5X5ML</t>
  </si>
  <si>
    <t>158673</t>
  </si>
  <si>
    <t>102608</t>
  </si>
  <si>
    <t>25MG TBL NOB 30</t>
  </si>
  <si>
    <t>15379</t>
  </si>
  <si>
    <t>215966</t>
  </si>
  <si>
    <t>ISOPTIN</t>
  </si>
  <si>
    <t>40MG TBL FLM 50</t>
  </si>
  <si>
    <t>101205</t>
  </si>
  <si>
    <t>177332</t>
  </si>
  <si>
    <t>PERINDOPRIL MYLAN</t>
  </si>
  <si>
    <t>8MG TBL NOB 30</t>
  </si>
  <si>
    <t>56972</t>
  </si>
  <si>
    <t>1,25MG TBL NOB 20</t>
  </si>
  <si>
    <t>114065</t>
  </si>
  <si>
    <t>50MG TBL FLM 30 II</t>
  </si>
  <si>
    <t>C09DA07</t>
  </si>
  <si>
    <t>189657</t>
  </si>
  <si>
    <t>80MG/12,5MG TBL FLM 30</t>
  </si>
  <si>
    <t>189668</t>
  </si>
  <si>
    <t>C10AX09</t>
  </si>
  <si>
    <t>47995</t>
  </si>
  <si>
    <t>EZETROL</t>
  </si>
  <si>
    <t>10MG TBL NOB 30 II</t>
  </si>
  <si>
    <t>C10BX03</t>
  </si>
  <si>
    <t>30560</t>
  </si>
  <si>
    <t>CADUET</t>
  </si>
  <si>
    <t>10MG/10MG TBL FLM 30</t>
  </si>
  <si>
    <t>169714</t>
  </si>
  <si>
    <t>125MCG TBL NOB 100</t>
  </si>
  <si>
    <t>172044</t>
  </si>
  <si>
    <t>150MCG TBL NOB 100</t>
  </si>
  <si>
    <t>J01EE01</t>
  </si>
  <si>
    <t>11706</t>
  </si>
  <si>
    <t>80MG/16MG/ML INF CNC SOL 10X5ML</t>
  </si>
  <si>
    <t>L02BA01</t>
  </si>
  <si>
    <t>58701</t>
  </si>
  <si>
    <t>TAMOXIFEN "EBEWE"</t>
  </si>
  <si>
    <t>10MG TBL NOB 100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</si>
  <si>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</si>
  <si>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</si>
  <si>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</si>
  <si>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</si>
  <si>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</si>
  <si>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</si>
  <si>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</si>
  <si>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</si>
  <si>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</si>
  <si>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</si>
  <si>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</si>
  <si>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</si>
  <si>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</si>
  <si>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N02AE01</t>
  </si>
  <si>
    <t>42758</t>
  </si>
  <si>
    <t>TRANSTEC</t>
  </si>
  <si>
    <t>52,5MCG/H TDR EMP 5</t>
  </si>
  <si>
    <t>N02AJ13</t>
  </si>
  <si>
    <t>201290</t>
  </si>
  <si>
    <t>MEDRACET</t>
  </si>
  <si>
    <t>37,5MG/325MG TBL NOB 30</t>
  </si>
  <si>
    <t>N05AH03</t>
  </si>
  <si>
    <t>500764</t>
  </si>
  <si>
    <t>OLANZAPIN MYLAN</t>
  </si>
  <si>
    <t>10MG TBL FLM 28</t>
  </si>
  <si>
    <t>184095</t>
  </si>
  <si>
    <t>5MG/ML INJ/INF SOL 10X10ML</t>
  </si>
  <si>
    <t>N06AB06</t>
  </si>
  <si>
    <t>195939</t>
  </si>
  <si>
    <t>SERTRALIN APOTEX</t>
  </si>
  <si>
    <t>50MG TBL FLM 30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</si>
  <si>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</si>
  <si>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</si>
  <si>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</si>
  <si>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</si>
  <si>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</si>
  <si>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</si>
  <si>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</si>
  <si>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</si>
  <si>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99600</t>
  </si>
  <si>
    <t>10MG TBL FLM 90</t>
  </si>
  <si>
    <t>217109</t>
  </si>
  <si>
    <t>217110</t>
  </si>
  <si>
    <t>217112</t>
  </si>
  <si>
    <t>POR PLV 1X300G</t>
  </si>
  <si>
    <t>33339</t>
  </si>
  <si>
    <t>33340</t>
  </si>
  <si>
    <t>33418</t>
  </si>
  <si>
    <t>33424</t>
  </si>
  <si>
    <t>33527</t>
  </si>
  <si>
    <t>33530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</si>
  <si>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</si>
  <si>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</si>
  <si>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</si>
  <si>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</si>
  <si>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</si>
  <si>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</si>
  <si>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</si>
  <si>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</si>
  <si>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</si>
  <si>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33858</t>
  </si>
  <si>
    <t>33859</t>
  </si>
  <si>
    <t>33898</t>
  </si>
  <si>
    <t>127736</t>
  </si>
  <si>
    <t>1MG/ML INJ/INF SOL 10X5ML</t>
  </si>
  <si>
    <t>V08AB05</t>
  </si>
  <si>
    <t>77018</t>
  </si>
  <si>
    <t>370MG/ML INJ SOL 10X50ML</t>
  </si>
  <si>
    <t>93626</t>
  </si>
  <si>
    <t>370MG/ML INJ SOL 1X200ML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</si>
  <si>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</si>
  <si>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</si>
  <si>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</si>
  <si>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</si>
  <si>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</si>
  <si>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</si>
  <si>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</si>
  <si>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</si>
  <si>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</si>
  <si>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</si>
  <si>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210935</t>
  </si>
  <si>
    <t>40MG INJ SOL 2X0,4ML I</t>
  </si>
  <si>
    <t>L04AB06</t>
  </si>
  <si>
    <t>149564</t>
  </si>
  <si>
    <t>SIMPONI</t>
  </si>
  <si>
    <t>50MG INJ SOL PEP 1X0,5ML</t>
  </si>
  <si>
    <t>219111</t>
  </si>
  <si>
    <t>130MG INF CNC SOL 1X26ML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</si>
  <si>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</si>
  <si>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</si>
  <si>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</si>
  <si>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</si>
  <si>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</si>
  <si>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</si>
  <si>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metody-endoskopie</t>
  </si>
  <si>
    <t>0294 - centrum - II.interna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</si>
  <si>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</si>
  <si>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</si>
  <si>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</si>
  <si>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</si>
  <si>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</si>
  <si>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</si>
  <si>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</si>
  <si>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</si>
  <si>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</si>
  <si>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</si>
  <si>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</si>
  <si>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</si>
  <si>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</si>
  <si>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</si>
  <si>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</si>
  <si>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</si>
  <si>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</si>
  <si>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Bača Jakub</t>
  </si>
  <si>
    <t>Bardoň Jan</t>
  </si>
  <si>
    <t>Barshatskyi Artur</t>
  </si>
  <si>
    <t>Bartoníková Tereza</t>
  </si>
  <si>
    <t>Bawadekjiová Diana</t>
  </si>
  <si>
    <t>Bébarová Linda</t>
  </si>
  <si>
    <t>Bednářová Andrea</t>
  </si>
  <si>
    <t>Berka Zdeněk</t>
  </si>
  <si>
    <t>Bezděk Martin</t>
  </si>
  <si>
    <t>Bretšnajdrová Milena</t>
  </si>
  <si>
    <t>Broniš Tomáš</t>
  </si>
  <si>
    <t>Bystroň Jaromír</t>
  </si>
  <si>
    <t>Curtisová Václava</t>
  </si>
  <si>
    <t>Černá Marie</t>
  </si>
  <si>
    <t>Čerňanová Kateřina</t>
  </si>
  <si>
    <t>Daniš Lukáš</t>
  </si>
  <si>
    <t>Divišová Petra</t>
  </si>
  <si>
    <t>Dočkalová Eva</t>
  </si>
  <si>
    <t>Doležel Michal</t>
  </si>
  <si>
    <t>Dorňák Tomáš</t>
  </si>
  <si>
    <t>Duchoňová Beatrice Mohelníková</t>
  </si>
  <si>
    <t>Dvořák Jakub</t>
  </si>
  <si>
    <t>Ehrmann Jiří</t>
  </si>
  <si>
    <t>Faber Edgar</t>
  </si>
  <si>
    <t>Fabián Jakub</t>
  </si>
  <si>
    <t>Fafejtová Jana</t>
  </si>
  <si>
    <t>Faltýnek Ladislav</t>
  </si>
  <si>
    <t>Flugerová Blanka</t>
  </si>
  <si>
    <t>Formánek Radim</t>
  </si>
  <si>
    <t>Frančáková Jana</t>
  </si>
  <si>
    <t>Fryšák Zdeněk</t>
  </si>
  <si>
    <t>Genzor Samuel</t>
  </si>
  <si>
    <t>Görcs Roland</t>
  </si>
  <si>
    <t>Gregar Jan</t>
  </si>
  <si>
    <t>Grepl Michal</t>
  </si>
  <si>
    <t>Gwozdziewicz Marek</t>
  </si>
  <si>
    <t>Halaj Matej</t>
  </si>
  <si>
    <t>Haluzová Petra</t>
  </si>
  <si>
    <t>Hamalová Vladimíra</t>
  </si>
  <si>
    <t>Hambálek Jozef</t>
  </si>
  <si>
    <t>Hampl Martin</t>
  </si>
  <si>
    <t>Hanák Václav</t>
  </si>
  <si>
    <t>Hanáková Dagmar</t>
  </si>
  <si>
    <t>Heřman Miroslav</t>
  </si>
  <si>
    <t>Hitari Faisal</t>
  </si>
  <si>
    <t>Hluší Antonín</t>
  </si>
  <si>
    <t>Hluštík Petr</t>
  </si>
  <si>
    <t>Horníček Jiří</t>
  </si>
  <si>
    <t>Hostinská Eliška</t>
  </si>
  <si>
    <t>Hrabalová Monika</t>
  </si>
  <si>
    <t>Hrabčíková Pavlína</t>
  </si>
  <si>
    <t>Hradil David</t>
  </si>
  <si>
    <t>Hrnčiříková Pavla</t>
  </si>
  <si>
    <t>Hrubý Miroslav</t>
  </si>
  <si>
    <t>Hruška František</t>
  </si>
  <si>
    <t>Hutyra Martin</t>
  </si>
  <si>
    <t>Hyravý Martin</t>
  </si>
  <si>
    <t>Chlup Rudolf</t>
  </si>
  <si>
    <t>Ičová Veronika</t>
  </si>
  <si>
    <t>Jakubíčková Simona</t>
  </si>
  <si>
    <t>Jáňová Anetta</t>
  </si>
  <si>
    <t>Jiný</t>
  </si>
  <si>
    <t>Jochec Martin</t>
  </si>
  <si>
    <t>Kabrhelová Kateřina</t>
  </si>
  <si>
    <t>Kaláb Martin</t>
  </si>
  <si>
    <t>Kalábová Silvie</t>
  </si>
  <si>
    <t>Kamasová Monika</t>
  </si>
  <si>
    <t>Kaprálová Sabina</t>
  </si>
  <si>
    <t>Karásková Eva</t>
  </si>
  <si>
    <t>Kirchnerová Martina</t>
  </si>
  <si>
    <t>Kleštincová Tereza</t>
  </si>
  <si>
    <t>Klimeš Vladimír</t>
  </si>
  <si>
    <t>Konečný Jakub</t>
  </si>
  <si>
    <t>Konečný Michal</t>
  </si>
  <si>
    <t>Konvička Petr</t>
  </si>
  <si>
    <t>Koporová Gabriela</t>
  </si>
  <si>
    <t>Korpa Pavel</t>
  </si>
  <si>
    <t>Koutná Jiřina</t>
  </si>
  <si>
    <t>Kováčik František</t>
  </si>
  <si>
    <t>Kovář Radim</t>
  </si>
  <si>
    <t>Král Michal</t>
  </si>
  <si>
    <t>Kratochvíl Pavel</t>
  </si>
  <si>
    <t>Kratochvílová Tereza</t>
  </si>
  <si>
    <t>Kuba Adam</t>
  </si>
  <si>
    <t>Kudláčková Šárka</t>
  </si>
  <si>
    <t>Kufa Jiří</t>
  </si>
  <si>
    <t>Kurašová Jitka</t>
  </si>
  <si>
    <t>Kysučan Jiří</t>
  </si>
  <si>
    <t>Látalová Vendula</t>
  </si>
  <si>
    <t>Lazárová Marie</t>
  </si>
  <si>
    <t>Lemstrová Radmila</t>
  </si>
  <si>
    <t>Löwová Ľubica</t>
  </si>
  <si>
    <t>Luběna Ladislav</t>
  </si>
  <si>
    <t>Ludíková Barbora</t>
  </si>
  <si>
    <t>Lysák Jiří</t>
  </si>
  <si>
    <t>Macek Jan</t>
  </si>
  <si>
    <t>Machačová Martina</t>
  </si>
  <si>
    <t>Malchar Ondřej</t>
  </si>
  <si>
    <t>Malinčíková Jana</t>
  </si>
  <si>
    <t>Marcián Pavel</t>
  </si>
  <si>
    <t>Matejčíková Zuzana</t>
  </si>
  <si>
    <t>Meričko Lukáš</t>
  </si>
  <si>
    <t>Mertová Eva</t>
  </si>
  <si>
    <t>Michálková Kamila</t>
  </si>
  <si>
    <t>Molitorová Ivana</t>
  </si>
  <si>
    <t>Motolová Michaela</t>
  </si>
  <si>
    <t>Mozoľa Michal</t>
  </si>
  <si>
    <t>Mracká Enkhjargal</t>
  </si>
  <si>
    <t>Navrátil Vít</t>
  </si>
  <si>
    <t>Navrátilová Daniela</t>
  </si>
  <si>
    <t>Ostřanský Jiří</t>
  </si>
  <si>
    <t>Otruba Pavel</t>
  </si>
  <si>
    <t>Pastorová Barbora</t>
  </si>
  <si>
    <t>Pavlů Naděžda</t>
  </si>
  <si>
    <t>Pazdera Jindřich</t>
  </si>
  <si>
    <t>Peter Martin</t>
  </si>
  <si>
    <t>Plachá Petra</t>
  </si>
  <si>
    <t>Poljaková Iveta</t>
  </si>
  <si>
    <t>Pozdíšek Zbyněk</t>
  </si>
  <si>
    <t>Procházka Vlastimil</t>
  </si>
  <si>
    <t>Procházková Jana</t>
  </si>
  <si>
    <t>Rusiňáková Zuzana</t>
  </si>
  <si>
    <t>Rybáriková Martina</t>
  </si>
  <si>
    <t>Saitz Jan</t>
  </si>
  <si>
    <t>Seifriedová Zuzana</t>
  </si>
  <si>
    <t>Schusterová Bronislava</t>
  </si>
  <si>
    <t>Skácelová Martina</t>
  </si>
  <si>
    <t>Skoumalová Ivana</t>
  </si>
  <si>
    <t>Slodička Peter</t>
  </si>
  <si>
    <t>Sovová Eliška</t>
  </si>
  <si>
    <t>Sovová Markéta</t>
  </si>
  <si>
    <t>Stejskal Přemysl</t>
  </si>
  <si>
    <t>Steriovský Andrea</t>
  </si>
  <si>
    <t>Suchánková Hana</t>
  </si>
  <si>
    <t>Sychra Pavel</t>
  </si>
  <si>
    <t>Szász Paulína</t>
  </si>
  <si>
    <t>Szotkowski Tomáš</t>
  </si>
  <si>
    <t>Šaňák Daniel</t>
  </si>
  <si>
    <t>Šanová Hana</t>
  </si>
  <si>
    <t>Šantavý Petr</t>
  </si>
  <si>
    <t>Šarapatka Jan</t>
  </si>
  <si>
    <t>Šeda Miroslav</t>
  </si>
  <si>
    <t>Šigutová Lenka</t>
  </si>
  <si>
    <t>Šimek Martin</t>
  </si>
  <si>
    <t>Šín Martin</t>
  </si>
  <si>
    <t>Šincl František</t>
  </si>
  <si>
    <t>Škodová Hana</t>
  </si>
  <si>
    <t>Šmakal Oldřich</t>
  </si>
  <si>
    <t>Špaňhelová Hana</t>
  </si>
  <si>
    <t>Špatenková Veronika</t>
  </si>
  <si>
    <t>Štefaničková Lenka</t>
  </si>
  <si>
    <t>Štellmachová Júlia</t>
  </si>
  <si>
    <t>Študent Vladimír</t>
  </si>
  <si>
    <t>Tichý Martin</t>
  </si>
  <si>
    <t>Troubil Martin</t>
  </si>
  <si>
    <t>Turcsányi Peter</t>
  </si>
  <si>
    <t>Uherek Vladimír</t>
  </si>
  <si>
    <t>Urbánek Jaroslav</t>
  </si>
  <si>
    <t>Václavík Jan</t>
  </si>
  <si>
    <t>Valcharčiaková Simona</t>
  </si>
  <si>
    <t>Veberová Tereza</t>
  </si>
  <si>
    <t>Venháčová Petra</t>
  </si>
  <si>
    <t>Veverka Tomáš</t>
  </si>
  <si>
    <t>Vláčil Ondřej</t>
  </si>
  <si>
    <t>Volejníková Jana</t>
  </si>
  <si>
    <t>Vráblová Lucia</t>
  </si>
  <si>
    <t>Vrána David</t>
  </si>
  <si>
    <t>Vrzalová Drahomíra</t>
  </si>
  <si>
    <t>Vydra David</t>
  </si>
  <si>
    <t>Wiedermann Jaroslav</t>
  </si>
  <si>
    <t>Wita Martin</t>
  </si>
  <si>
    <t>Zahradníčková Věra</t>
  </si>
  <si>
    <t>Zarivnijová Lea</t>
  </si>
  <si>
    <t>Zatloukalová Petra</t>
  </si>
  <si>
    <t>Zezulová Alice</t>
  </si>
  <si>
    <t>Zezulová Michaela</t>
  </si>
  <si>
    <t>Žemla Pavel</t>
  </si>
  <si>
    <t>ADEMETHIONIN</t>
  </si>
  <si>
    <t>215851</t>
  </si>
  <si>
    <t>500MG TBL ENT 10</t>
  </si>
  <si>
    <t>202888</t>
  </si>
  <si>
    <t>ALOPURINOL</t>
  </si>
  <si>
    <t>1631</t>
  </si>
  <si>
    <t>PURINOL</t>
  </si>
  <si>
    <t>2592</t>
  </si>
  <si>
    <t>MILURIT</t>
  </si>
  <si>
    <t>ALPRAZOLAM</t>
  </si>
  <si>
    <t>86656</t>
  </si>
  <si>
    <t>NEUROL 1,0</t>
  </si>
  <si>
    <t>1MG TBL NOB 30</t>
  </si>
  <si>
    <t>AMIODARON</t>
  </si>
  <si>
    <t>AMLODIPIN</t>
  </si>
  <si>
    <t>125053</t>
  </si>
  <si>
    <t>APO-AMLO</t>
  </si>
  <si>
    <t>AMOXICILIN</t>
  </si>
  <si>
    <t>19751</t>
  </si>
  <si>
    <t>DUOMOX 1000</t>
  </si>
  <si>
    <t>1000MG TBL SUS 14</t>
  </si>
  <si>
    <t>ANTITUSIKA A EXPEKTORANCIA</t>
  </si>
  <si>
    <t>95459</t>
  </si>
  <si>
    <t>0,004G/0,1G TBL NOB 20</t>
  </si>
  <si>
    <t>ATORVASTATIN</t>
  </si>
  <si>
    <t>50311</t>
  </si>
  <si>
    <t>93015</t>
  </si>
  <si>
    <t>SORTIS</t>
  </si>
  <si>
    <t>93018</t>
  </si>
  <si>
    <t>20MG TBL FLM 100</t>
  </si>
  <si>
    <t>132989</t>
  </si>
  <si>
    <t>ATORIS 20</t>
  </si>
  <si>
    <t>AZATHIOPRIN</t>
  </si>
  <si>
    <t>213021</t>
  </si>
  <si>
    <t>IMASUP</t>
  </si>
  <si>
    <t>213015</t>
  </si>
  <si>
    <t>25MG TBL FLM 100</t>
  </si>
  <si>
    <t>BETAHISTIN</t>
  </si>
  <si>
    <t>BETAMETHASON</t>
  </si>
  <si>
    <t>192143</t>
  </si>
  <si>
    <t>DIPROPHOS</t>
  </si>
  <si>
    <t>7MG/ML INJ SUS 5X1ML</t>
  </si>
  <si>
    <t>BETAXOLOL</t>
  </si>
  <si>
    <t>BISAKODYL</t>
  </si>
  <si>
    <t>96620</t>
  </si>
  <si>
    <t>BISACODYL-K</t>
  </si>
  <si>
    <t>5MG TBL OBD 105</t>
  </si>
  <si>
    <t>BISOPROLOL</t>
  </si>
  <si>
    <t>176914</t>
  </si>
  <si>
    <t>RIVOCOR 10</t>
  </si>
  <si>
    <t>219841</t>
  </si>
  <si>
    <t>CONCOR COR</t>
  </si>
  <si>
    <t>BUDESONID</t>
  </si>
  <si>
    <t>64787</t>
  </si>
  <si>
    <t>BUDENOFALK</t>
  </si>
  <si>
    <t>3MG CPS ETD 100</t>
  </si>
  <si>
    <t>CETIRIZIN</t>
  </si>
  <si>
    <t>155686</t>
  </si>
  <si>
    <t>ZYRTEC</t>
  </si>
  <si>
    <t>CIPROFLOXACIN</t>
  </si>
  <si>
    <t>15659</t>
  </si>
  <si>
    <t>CIPLOX</t>
  </si>
  <si>
    <t>500MG TBL FLM 50(5X10)</t>
  </si>
  <si>
    <t>CITALOPRAM</t>
  </si>
  <si>
    <t>132523</t>
  </si>
  <si>
    <t>CYKLOSPORIN</t>
  </si>
  <si>
    <t>10185</t>
  </si>
  <si>
    <t>EQUORAL</t>
  </si>
  <si>
    <t>100MG CPS MOL 50X1</t>
  </si>
  <si>
    <t>DABIGATRAN-ETEXILÁT</t>
  </si>
  <si>
    <t>29327</t>
  </si>
  <si>
    <t>PRADAXA</t>
  </si>
  <si>
    <t>110MG CPS DUR 30X1 I</t>
  </si>
  <si>
    <t>29328</t>
  </si>
  <si>
    <t>110MG CPS DUR 60X1 I</t>
  </si>
  <si>
    <t>DIGOXIN</t>
  </si>
  <si>
    <t>3542</t>
  </si>
  <si>
    <t>DIGOXIN 0,250 LÉČIVA</t>
  </si>
  <si>
    <t>DIOSMIN, KOMBINACE</t>
  </si>
  <si>
    <t>132632</t>
  </si>
  <si>
    <t>500MG TBL FLM 60</t>
  </si>
  <si>
    <t>132908</t>
  </si>
  <si>
    <t>500MG TBL FLM 120</t>
  </si>
  <si>
    <t>DROTAVERIN</t>
  </si>
  <si>
    <t>192729</t>
  </si>
  <si>
    <t>NO-SPA</t>
  </si>
  <si>
    <t>40MG TBL NOB 24</t>
  </si>
  <si>
    <t>ENTEKAVIR</t>
  </si>
  <si>
    <t>27173</t>
  </si>
  <si>
    <t>BARACLUDE</t>
  </si>
  <si>
    <t>1MG TBL FLM 30X1</t>
  </si>
  <si>
    <t>ESCITALOPRAM</t>
  </si>
  <si>
    <t>134502</t>
  </si>
  <si>
    <t>ESOMEPRAZOL</t>
  </si>
  <si>
    <t>180051</t>
  </si>
  <si>
    <t>HELIDES</t>
  </si>
  <si>
    <t>20MG CPS ETD 28</t>
  </si>
  <si>
    <t>EZETIMIB</t>
  </si>
  <si>
    <t>47997</t>
  </si>
  <si>
    <t>10MG TBL NOB 98 II</t>
  </si>
  <si>
    <t>FELODIPIN</t>
  </si>
  <si>
    <t>2957</t>
  </si>
  <si>
    <t>PRESID</t>
  </si>
  <si>
    <t>5MG TBL PRO 30</t>
  </si>
  <si>
    <t>FENOFIBRÁT</t>
  </si>
  <si>
    <t>207100</t>
  </si>
  <si>
    <t>267MG CPS DUR 90</t>
  </si>
  <si>
    <t>207097</t>
  </si>
  <si>
    <t>LIPANTHYL SUPRA</t>
  </si>
  <si>
    <t>160MG TBL FLM 90</t>
  </si>
  <si>
    <t>FLUKONAZOL</t>
  </si>
  <si>
    <t>FUROSEMID</t>
  </si>
  <si>
    <t>56804</t>
  </si>
  <si>
    <t>56809</t>
  </si>
  <si>
    <t>125MG TBL NOB 100</t>
  </si>
  <si>
    <t>FYTOMENADION</t>
  </si>
  <si>
    <t>720</t>
  </si>
  <si>
    <t>20MG/ML POR GTT EML 1X5ML</t>
  </si>
  <si>
    <t>GLIKLAZID</t>
  </si>
  <si>
    <t>18390</t>
  </si>
  <si>
    <t>30MG TBL RET 120</t>
  </si>
  <si>
    <t>206432</t>
  </si>
  <si>
    <t>GLIKLAZID ACTAVIS</t>
  </si>
  <si>
    <t>30MG TBL RET 90 II</t>
  </si>
  <si>
    <t>HOŘČÍK (RŮZNÉ SOLE V KOMBINACI)</t>
  </si>
  <si>
    <t>66555</t>
  </si>
  <si>
    <t>MAGNOSOLV</t>
  </si>
  <si>
    <t>365MG POR GRA SOL SCC 30</t>
  </si>
  <si>
    <t>HYDROCHLOROTHIAZID A KALIUM ŠETŘÍCÍ DIURETIKA</t>
  </si>
  <si>
    <t>47478</t>
  </si>
  <si>
    <t>LORADUR MITE</t>
  </si>
  <si>
    <t>2,5MG/25MG TBL NOB 50</t>
  </si>
  <si>
    <t>94804</t>
  </si>
  <si>
    <t>MODURETIC</t>
  </si>
  <si>
    <t>5MG/50MG TBL NOB 30</t>
  </si>
  <si>
    <t>CHLORID DRASELNÝ</t>
  </si>
  <si>
    <t>17189</t>
  </si>
  <si>
    <t>500MG TBL ENT 100</t>
  </si>
  <si>
    <t>200935</t>
  </si>
  <si>
    <t>1G TBL PRO 30</t>
  </si>
  <si>
    <t>IBUPROFEN</t>
  </si>
  <si>
    <t>32018</t>
  </si>
  <si>
    <t>IBUPROFEN AL 400</t>
  </si>
  <si>
    <t>400MG TBL FLM 30</t>
  </si>
  <si>
    <t>INDAPAMID</t>
  </si>
  <si>
    <t>151949</t>
  </si>
  <si>
    <t>INDAP</t>
  </si>
  <si>
    <t>2,5MG CPS DUR 100</t>
  </si>
  <si>
    <t>IRBESARTAN</t>
  </si>
  <si>
    <t>500886</t>
  </si>
  <si>
    <t>IFIRMASTA</t>
  </si>
  <si>
    <t>150MG TBL FLM 28</t>
  </si>
  <si>
    <t>ISOSORBID-MONONITRÁT</t>
  </si>
  <si>
    <t>23305</t>
  </si>
  <si>
    <t>MONOSAN</t>
  </si>
  <si>
    <t>20MG TBL NOB 100</t>
  </si>
  <si>
    <t>199296</t>
  </si>
  <si>
    <t>OLICARD RETARD</t>
  </si>
  <si>
    <t>60MG CPS PRO 50</t>
  </si>
  <si>
    <t>JINÁ ANTIHISTAMINIKA PRO SYSTÉMOVOU APLIKACI</t>
  </si>
  <si>
    <t>2479</t>
  </si>
  <si>
    <t>2MG TBL NOB 20</t>
  </si>
  <si>
    <t>JODOVÁ TERAPIE</t>
  </si>
  <si>
    <t>61158</t>
  </si>
  <si>
    <t>JODID 100</t>
  </si>
  <si>
    <t>100MCG TBL NOB 100 I</t>
  </si>
  <si>
    <t>KANDESARTAN</t>
  </si>
  <si>
    <t>171539</t>
  </si>
  <si>
    <t>CARZAP</t>
  </si>
  <si>
    <t>8MG TBL NOB 28</t>
  </si>
  <si>
    <t>KARVEDILOL</t>
  </si>
  <si>
    <t>21856</t>
  </si>
  <si>
    <t>CORYOL</t>
  </si>
  <si>
    <t>3,125MG TBL NOB 30</t>
  </si>
  <si>
    <t>225506</t>
  </si>
  <si>
    <t>DILATREND 6,25</t>
  </si>
  <si>
    <t>KLARITHROMYCIN</t>
  </si>
  <si>
    <t>53853</t>
  </si>
  <si>
    <t>500MG TBL FLM 14</t>
  </si>
  <si>
    <t>203854</t>
  </si>
  <si>
    <t>216199</t>
  </si>
  <si>
    <t>KLACID</t>
  </si>
  <si>
    <t>KLOTRIMAZOL</t>
  </si>
  <si>
    <t>132903</t>
  </si>
  <si>
    <t>KODEIN</t>
  </si>
  <si>
    <t>56993</t>
  </si>
  <si>
    <t>CODEIN SLOVAKOFARMA</t>
  </si>
  <si>
    <t>30MG TBL NOB 10</t>
  </si>
  <si>
    <t>KYSELINA ACETYLSALICYLOVÁ</t>
  </si>
  <si>
    <t>188850</t>
  </si>
  <si>
    <t>STACYL</t>
  </si>
  <si>
    <t>100MG TBL ENT 100 I</t>
  </si>
  <si>
    <t>KYSELINA ALENDRONOVÁ</t>
  </si>
  <si>
    <t>138234</t>
  </si>
  <si>
    <t>ALENDRONAT ACTAVIS</t>
  </si>
  <si>
    <t>70MG TBL NOB 12</t>
  </si>
  <si>
    <t>KYSELINA ALENDRONOVÁ A CHOLEKALCIFEROL</t>
  </si>
  <si>
    <t>29955</t>
  </si>
  <si>
    <t>FOSAVANCE</t>
  </si>
  <si>
    <t>70MG/5600IU TBL NOB 12</t>
  </si>
  <si>
    <t>KYSELINA LISTOVÁ</t>
  </si>
  <si>
    <t>76064</t>
  </si>
  <si>
    <t>ACIDUM FOLICUM LÉČIVA</t>
  </si>
  <si>
    <t>10MG TBL OBD 30</t>
  </si>
  <si>
    <t>KYSELINA TIAPROFENOVÁ</t>
  </si>
  <si>
    <t>96484</t>
  </si>
  <si>
    <t>SURGAM LÉČIVA</t>
  </si>
  <si>
    <t>300MG TBL NOB 20</t>
  </si>
  <si>
    <t>KYSELINA URSODEOXYCHOLOVÁ</t>
  </si>
  <si>
    <t>13808</t>
  </si>
  <si>
    <t>250MG CPS DUR 100</t>
  </si>
  <si>
    <t>91017</t>
  </si>
  <si>
    <t>URSOFALK</t>
  </si>
  <si>
    <t>148927</t>
  </si>
  <si>
    <t>LAMIVUDIN</t>
  </si>
  <si>
    <t>27036</t>
  </si>
  <si>
    <t>ZEFFIX</t>
  </si>
  <si>
    <t>100MG TBL FLM 84</t>
  </si>
  <si>
    <t>LANSOPRAZOL</t>
  </si>
  <si>
    <t>17121</t>
  </si>
  <si>
    <t>30MG CPS DUR 28</t>
  </si>
  <si>
    <t>LÉČIVA K TERAPII ONEMOCNĚNÍ JATER</t>
  </si>
  <si>
    <t>125753</t>
  </si>
  <si>
    <t>300MG CPS DUR 100</t>
  </si>
  <si>
    <t>LEVOCETIRIZIN</t>
  </si>
  <si>
    <t>LOPERAMID</t>
  </si>
  <si>
    <t>146257</t>
  </si>
  <si>
    <t>2MG CPS DUR 8</t>
  </si>
  <si>
    <t>LOSARTAN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</si>
  <si>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</si>
  <si>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</si>
  <si>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</si>
  <si>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</si>
  <si>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</si>
  <si>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</si>
  <si>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</si>
  <si>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</si>
  <si>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88630</t>
  </si>
  <si>
    <t>TBL.MAGNESII LACTICI 0,5 GLO</t>
  </si>
  <si>
    <t>0,5G TBL NOB 100</t>
  </si>
  <si>
    <t>MAKROGOL</t>
  </si>
  <si>
    <t>58827</t>
  </si>
  <si>
    <t>POR PLV SOL 4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</si>
  <si>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</si>
  <si>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</si>
  <si>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</si>
  <si>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</si>
  <si>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</si>
  <si>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</si>
  <si>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</si>
  <si>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200MG CPS RDR 30</t>
  </si>
  <si>
    <t>MESALAZIN</t>
  </si>
  <si>
    <t>169721</t>
  </si>
  <si>
    <t>400MG TBL ENT 100</t>
  </si>
  <si>
    <t>169725</t>
  </si>
  <si>
    <t>ASACOL 800</t>
  </si>
  <si>
    <t>800MG TBL ENT 90</t>
  </si>
  <si>
    <t>75567</t>
  </si>
  <si>
    <t>SALOFALK 500</t>
  </si>
  <si>
    <t>75569</t>
  </si>
  <si>
    <t>500MG SUP 30</t>
  </si>
  <si>
    <t>86616</t>
  </si>
  <si>
    <t>PENTASA SLOW RELEASE TABLETS 500 MG</t>
  </si>
  <si>
    <t>500MG TBL PRO 100</t>
  </si>
  <si>
    <t>203808</t>
  </si>
  <si>
    <t>ASACOL</t>
  </si>
  <si>
    <t>203805</t>
  </si>
  <si>
    <t>METFORMIN</t>
  </si>
  <si>
    <t>56504</t>
  </si>
  <si>
    <t>SIOFOR 850</t>
  </si>
  <si>
    <t>850MG TBL FLM 60 I</t>
  </si>
  <si>
    <t>METFORMIN A LINAGLIPTIN</t>
  </si>
  <si>
    <t>185287</t>
  </si>
  <si>
    <t>JENTADUETO</t>
  </si>
  <si>
    <t>2,5MG/1000MG TBL FLM 60X1</t>
  </si>
  <si>
    <t>METHYLPREDNISOLON</t>
  </si>
  <si>
    <t>40368</t>
  </si>
  <si>
    <t>MEDROL</t>
  </si>
  <si>
    <t>4MG TBL NOB 30 I</t>
  </si>
  <si>
    <t>40373</t>
  </si>
  <si>
    <t>16MG TBL NOB 50</t>
  </si>
  <si>
    <t>METOKLOPRAMID</t>
  </si>
  <si>
    <t>93104</t>
  </si>
  <si>
    <t>10MG TBL NOB 40</t>
  </si>
  <si>
    <t>METOPROLOL</t>
  </si>
  <si>
    <t>163137</t>
  </si>
  <si>
    <t>46980</t>
  </si>
  <si>
    <t>BETALOC SR</t>
  </si>
  <si>
    <t>200MG TBL PRO 100</t>
  </si>
  <si>
    <t>58042</t>
  </si>
  <si>
    <t>214624</t>
  </si>
  <si>
    <t>VASOCARDIN SR 200</t>
  </si>
  <si>
    <t>METRONIDAZOL</t>
  </si>
  <si>
    <t>2427</t>
  </si>
  <si>
    <t>MIDAZOLAM</t>
  </si>
  <si>
    <t>15010</t>
  </si>
  <si>
    <t>DORMICUM</t>
  </si>
  <si>
    <t>15MG TBL FLM 10X1</t>
  </si>
  <si>
    <t>MOLSIDOMIN</t>
  </si>
  <si>
    <t>49559</t>
  </si>
  <si>
    <t>MOLSIHEXAL RETARD</t>
  </si>
  <si>
    <t>8MG TBL PRO 100</t>
  </si>
  <si>
    <t>MOXONIDIN</t>
  </si>
  <si>
    <t>NADROPARIN</t>
  </si>
  <si>
    <t>32059</t>
  </si>
  <si>
    <t>32061</t>
  </si>
  <si>
    <t>32064</t>
  </si>
  <si>
    <t>59806</t>
  </si>
  <si>
    <t>19000IU/ML INJ SOL ISP 10X0,6ML</t>
  </si>
  <si>
    <t>59810</t>
  </si>
  <si>
    <t>NIFUROXAZID</t>
  </si>
  <si>
    <t>214593</t>
  </si>
  <si>
    <t>ERCEFURYL 200 MG CPS.</t>
  </si>
  <si>
    <t>200MG CPS DUR 14</t>
  </si>
  <si>
    <t>NIMESULID</t>
  </si>
  <si>
    <t>17187</t>
  </si>
  <si>
    <t>NIMESIL</t>
  </si>
  <si>
    <t>100MG POR GRA SUS 30</t>
  </si>
  <si>
    <t>NITROFURANTOIN</t>
  </si>
  <si>
    <t>207280</t>
  </si>
  <si>
    <t>FUROLIN</t>
  </si>
  <si>
    <t>OFLOXACIN</t>
  </si>
  <si>
    <t>55636</t>
  </si>
  <si>
    <t>200MG TBL FLM 10</t>
  </si>
  <si>
    <t>OMEPRAZOL</t>
  </si>
  <si>
    <t>115318</t>
  </si>
  <si>
    <t>20MG CPS ETD 90</t>
  </si>
  <si>
    <t>119513</t>
  </si>
  <si>
    <t>LOSEPRAZOL</t>
  </si>
  <si>
    <t>20MG CPS ETD 98</t>
  </si>
  <si>
    <t>122114</t>
  </si>
  <si>
    <t>APO-OME 20</t>
  </si>
  <si>
    <t>20MG CPS ETD 100</t>
  </si>
  <si>
    <t>25366</t>
  </si>
  <si>
    <t>140192</t>
  </si>
  <si>
    <t>OMEPRAZOL STADA</t>
  </si>
  <si>
    <t>164979</t>
  </si>
  <si>
    <t>OMEPRAZOL TEVA PHARMA</t>
  </si>
  <si>
    <t>208323</t>
  </si>
  <si>
    <t>ORTANOL</t>
  </si>
  <si>
    <t>20MG CPS ETD 100 II</t>
  </si>
  <si>
    <t>OXAZEPAM</t>
  </si>
  <si>
    <t>1940</t>
  </si>
  <si>
    <t>OXAZEPAM LÉČIVA</t>
  </si>
  <si>
    <t>10MG TBL NOB 20</t>
  </si>
  <si>
    <t>PANTOPRAZOL</t>
  </si>
  <si>
    <t>119688</t>
  </si>
  <si>
    <t>40MG TBL ENT 100 I</t>
  </si>
  <si>
    <t>49113</t>
  </si>
  <si>
    <t>20MG TBL ENT 28 I</t>
  </si>
  <si>
    <t>49115</t>
  </si>
  <si>
    <t>180698</t>
  </si>
  <si>
    <t>40MG TBL ENT 90</t>
  </si>
  <si>
    <t>214433</t>
  </si>
  <si>
    <t>160379</t>
  </si>
  <si>
    <t>PANTOMYL</t>
  </si>
  <si>
    <t>40MG TBL ENT 100</t>
  </si>
  <si>
    <t>PENICILAMIN</t>
  </si>
  <si>
    <t>66753</t>
  </si>
  <si>
    <t>METALCAPTASE 300</t>
  </si>
  <si>
    <t>300MG TBL FLM 50</t>
  </si>
  <si>
    <t>66755</t>
  </si>
  <si>
    <t>METALCAPTASE 150</t>
  </si>
  <si>
    <t>150MG TBL FLM 50</t>
  </si>
  <si>
    <t>PENTOXIFYLIN</t>
  </si>
  <si>
    <t>155873</t>
  </si>
  <si>
    <t>TRENTAL 400</t>
  </si>
  <si>
    <t>400MG TBL RET 100</t>
  </si>
  <si>
    <t>47085</t>
  </si>
  <si>
    <t>PENTOMER RETARD</t>
  </si>
  <si>
    <t>400MG TBL PRO 100</t>
  </si>
  <si>
    <t>PERINDOPRIL</t>
  </si>
  <si>
    <t>177326</t>
  </si>
  <si>
    <t>4MG TBL NOB 90</t>
  </si>
  <si>
    <t>PERINDOPRIL A AMLODIPIN</t>
  </si>
  <si>
    <t>PERINDOPRIL A DIURETIKA</t>
  </si>
  <si>
    <t>162012</t>
  </si>
  <si>
    <t>10MG/2,5MG TBL FLM 90(3X30)</t>
  </si>
  <si>
    <t>PITOFENON A ANALGETIKA</t>
  </si>
  <si>
    <t>176954</t>
  </si>
  <si>
    <t>500MG/ML+5MG/ML POR GTT SOL 1X50ML</t>
  </si>
  <si>
    <t>88708</t>
  </si>
  <si>
    <t>500MG/5,25MG/0,1MG TBL NOB 20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</si>
  <si>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</si>
  <si>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</si>
  <si>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</si>
  <si>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</si>
  <si>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</si>
  <si>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</si>
  <si>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</si>
  <si>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RABEPRAZOL</t>
  </si>
  <si>
    <t>157141</t>
  </si>
  <si>
    <t>ZULBEX</t>
  </si>
  <si>
    <t>20MG TBL ENT 56</t>
  </si>
  <si>
    <t>157139</t>
  </si>
  <si>
    <t>20MG TBL ENT 28</t>
  </si>
  <si>
    <t>RAMIPRIL</t>
  </si>
  <si>
    <t>REPAGLINID</t>
  </si>
  <si>
    <t>26777</t>
  </si>
  <si>
    <t>NOVONORM</t>
  </si>
  <si>
    <t>1MG TBL NOB 90</t>
  </si>
  <si>
    <t>RIBAVIRIN</t>
  </si>
  <si>
    <t>183132</t>
  </si>
  <si>
    <t>RIBAVIRIN MYLAN</t>
  </si>
  <si>
    <t>200MG TBL FLM 168</t>
  </si>
  <si>
    <t>RIFAXIMIN</t>
  </si>
  <si>
    <t>202740</t>
  </si>
  <si>
    <t>200MG TBL FLM 28</t>
  </si>
  <si>
    <t>225543</t>
  </si>
  <si>
    <t>RILMENIDIN</t>
  </si>
  <si>
    <t>125641</t>
  </si>
  <si>
    <t>166423</t>
  </si>
  <si>
    <t>RILMENIDIN TEVA</t>
  </si>
  <si>
    <t>RIVAROXABAN</t>
  </si>
  <si>
    <t>168906</t>
  </si>
  <si>
    <t>XARELTO</t>
  </si>
  <si>
    <t>20MG TBL FLM 100X1 II</t>
  </si>
  <si>
    <t>ROSUVASTATIN</t>
  </si>
  <si>
    <t>145574</t>
  </si>
  <si>
    <t>ROSUMOP</t>
  </si>
  <si>
    <t>145558</t>
  </si>
  <si>
    <t>135188</t>
  </si>
  <si>
    <t>ZAHRON</t>
  </si>
  <si>
    <t>15MG TBL FLM 98</t>
  </si>
  <si>
    <t>RUTOSID, KOMBINACE</t>
  </si>
  <si>
    <t>96303</t>
  </si>
  <si>
    <t>ASCORUTIN</t>
  </si>
  <si>
    <t>100MG/20MG TBL FLM 50</t>
  </si>
  <si>
    <t>98194</t>
  </si>
  <si>
    <t>CYCLO 3 FORT</t>
  </si>
  <si>
    <t>150MG/150MG/100MG CPS DUR 30 I</t>
  </si>
  <si>
    <t>216471</t>
  </si>
  <si>
    <t>150MG/150MG/100MG CPS DUR 30 II</t>
  </si>
  <si>
    <t>RŮZNÉ JINÉ KOMBINACE ŽELEZA</t>
  </si>
  <si>
    <t>119653</t>
  </si>
  <si>
    <t>SORBIFER DURULES</t>
  </si>
  <si>
    <t>320MG/60MG TBL FLM 60</t>
  </si>
  <si>
    <t>119654</t>
  </si>
  <si>
    <t>320MG/60MG TBL FLM 100</t>
  </si>
  <si>
    <t>SACCHAROMYCES BOULARDII</t>
  </si>
  <si>
    <t>10502</t>
  </si>
  <si>
    <t>250MG CPS DUR 10</t>
  </si>
  <si>
    <t>10504</t>
  </si>
  <si>
    <t>250MG POR PLV SUS 10</t>
  </si>
  <si>
    <t>SILYMARIN</t>
  </si>
  <si>
    <t>1147</t>
  </si>
  <si>
    <t>SILYMARIN AL 50</t>
  </si>
  <si>
    <t>50MG TBL OBD 100</t>
  </si>
  <si>
    <t>19571</t>
  </si>
  <si>
    <t>TBL OBD 100</t>
  </si>
  <si>
    <t>132840</t>
  </si>
  <si>
    <t>FLAVOBION</t>
  </si>
  <si>
    <t>70MG TBL FLM 50</t>
  </si>
  <si>
    <t>SIROLIMUS</t>
  </si>
  <si>
    <t>27243</t>
  </si>
  <si>
    <t>RAPAMUNE</t>
  </si>
  <si>
    <t>2MG TBL OBD 30</t>
  </si>
  <si>
    <t>SODNÁ SŮL METAMIZOLU</t>
  </si>
  <si>
    <t>SOTALOL</t>
  </si>
  <si>
    <t>49014</t>
  </si>
  <si>
    <t>SOTAHEXAL 80</t>
  </si>
  <si>
    <t>SPIRONOLAKTON</t>
  </si>
  <si>
    <t>30434</t>
  </si>
  <si>
    <t>46754</t>
  </si>
  <si>
    <t>100MG CPS DUR 30</t>
  </si>
  <si>
    <t>SULODEXID</t>
  </si>
  <si>
    <t>173401</t>
  </si>
  <si>
    <t>VESSEL DUE F</t>
  </si>
  <si>
    <t>250SU CPS MOL 120</t>
  </si>
  <si>
    <t>173400</t>
  </si>
  <si>
    <t>250SU CPS MOL 60</t>
  </si>
  <si>
    <t>TELMISARTAN</t>
  </si>
  <si>
    <t>26556</t>
  </si>
  <si>
    <t>MICARDIS</t>
  </si>
  <si>
    <t>80MG TBL NOB 98</t>
  </si>
  <si>
    <t>TRAMADOL</t>
  </si>
  <si>
    <t>56847</t>
  </si>
  <si>
    <t>TRAMAL RETARD TABLETY 200 MG</t>
  </si>
  <si>
    <t>200MG TBL PRO 30</t>
  </si>
  <si>
    <t>TRIMETAZIDIN</t>
  </si>
  <si>
    <t>32920</t>
  </si>
  <si>
    <t>PREDUCTAL MR</t>
  </si>
  <si>
    <t>35MG TBL RET 120</t>
  </si>
  <si>
    <t>VALSARTAN</t>
  </si>
  <si>
    <t>125598</t>
  </si>
  <si>
    <t>160MG TBL FLM 84</t>
  </si>
  <si>
    <t>VÁPNÍK, KOMBINACE S VITAMINEM D A/NEBO JINÝMI LÉČIVY</t>
  </si>
  <si>
    <t>164888</t>
  </si>
  <si>
    <t>CALTRATE 600 MG/400 IU D3 POTAHOVANÁ TABLETA</t>
  </si>
  <si>
    <t>600MG/400IU TBL FLM 90</t>
  </si>
  <si>
    <t>189098</t>
  </si>
  <si>
    <t>CALCICHEW D3 LEMON</t>
  </si>
  <si>
    <t>1000MG/800IU TBL MND 60</t>
  </si>
  <si>
    <t>VERAPAMIL</t>
  </si>
  <si>
    <t>43879</t>
  </si>
  <si>
    <t>VEROGALID ER</t>
  </si>
  <si>
    <t>240MG TBL PRO 100</t>
  </si>
  <si>
    <t>WARFARIN</t>
  </si>
  <si>
    <t>94113</t>
  </si>
  <si>
    <t>WARFARIN ORION</t>
  </si>
  <si>
    <t>3MG TBL NOB 100</t>
  </si>
  <si>
    <t>94114</t>
  </si>
  <si>
    <t>ZOLPIDEM</t>
  </si>
  <si>
    <t>16286</t>
  </si>
  <si>
    <t>STILNOX</t>
  </si>
  <si>
    <t>94776</t>
  </si>
  <si>
    <t>ZOLPINOX</t>
  </si>
  <si>
    <t>198054</t>
  </si>
  <si>
    <t>SANVAL</t>
  </si>
  <si>
    <t>214601</t>
  </si>
  <si>
    <t>HYPNOGEN</t>
  </si>
  <si>
    <t>ŽELEZO V KOMBINACI S KYANOKOBALAMINEM A KYSELINOU LISTOVOU</t>
  </si>
  <si>
    <t>59571</t>
  </si>
  <si>
    <t>FERRO-FOLGAMMA</t>
  </si>
  <si>
    <t>37MG/5MG/0,01MG CPS MOL 100</t>
  </si>
  <si>
    <t>59570</t>
  </si>
  <si>
    <t>37MG/5MG/0,01MG CPS MOL 50</t>
  </si>
  <si>
    <t>MAGNESIUM-OROTÁT</t>
  </si>
  <si>
    <t>32888</t>
  </si>
  <si>
    <t>MAGNEROT</t>
  </si>
  <si>
    <t>500MG TBL NOB 50 I</t>
  </si>
  <si>
    <t>PERINDOPRIL, AMLODIPIN A INDAPAMID</t>
  </si>
  <si>
    <t>190960</t>
  </si>
  <si>
    <t>5MG/1,25MG/5MG TBL FLM 90(3X30)</t>
  </si>
  <si>
    <t>ITOPRIDUM</t>
  </si>
  <si>
    <t>166776</t>
  </si>
  <si>
    <t>ITOPRID PMCS</t>
  </si>
  <si>
    <t>50MG TBL FLM 100 I</t>
  </si>
  <si>
    <t>166777</t>
  </si>
  <si>
    <t>50MG TBL FLM 100 II</t>
  </si>
  <si>
    <t>TRAMADOL A PARACETAMOL</t>
  </si>
  <si>
    <t>132872</t>
  </si>
  <si>
    <t>ZALDIAR</t>
  </si>
  <si>
    <t>37,5MG/325MG TBL FLM 30</t>
  </si>
  <si>
    <t>AMOXICILIN A  INHIBITOR BETA-LAKTAMASY</t>
  </si>
  <si>
    <t>MULTIENZYMOVÉ PŘÍPRAVKY (LIPASA, PROTEASA APOD.)</t>
  </si>
  <si>
    <t>56167</t>
  </si>
  <si>
    <t>PANGROL 20000</t>
  </si>
  <si>
    <t>20000IU TBL ENT 50 I</t>
  </si>
  <si>
    <t>187406</t>
  </si>
  <si>
    <t>20000IU TBL ENT 50 II</t>
  </si>
  <si>
    <t>200309</t>
  </si>
  <si>
    <t>25000U CPS ETD 50</t>
  </si>
  <si>
    <t>215172</t>
  </si>
  <si>
    <t>54534</t>
  </si>
  <si>
    <t>PANZYTRAT 25 000</t>
  </si>
  <si>
    <t>25000U CPS ETD 50 II</t>
  </si>
  <si>
    <t>125115</t>
  </si>
  <si>
    <t>PANZYNORM FORTE-N</t>
  </si>
  <si>
    <t>20000U TBL ENT 30</t>
  </si>
  <si>
    <t>LAKTULOSA</t>
  </si>
  <si>
    <t>81456</t>
  </si>
  <si>
    <t>667G/L POR SOL 1X500ML HDP</t>
  </si>
  <si>
    <t>SODNÁ SŮL LEVOTHYROXINU</t>
  </si>
  <si>
    <t>147454</t>
  </si>
  <si>
    <t>EUTHYROX</t>
  </si>
  <si>
    <t>88MCG TBL NOB 100 II</t>
  </si>
  <si>
    <t>69189</t>
  </si>
  <si>
    <t>69191</t>
  </si>
  <si>
    <t>97186</t>
  </si>
  <si>
    <t>NATRIUM-PIKOSULFÁT, KOMBINACE</t>
  </si>
  <si>
    <t>160806</t>
  </si>
  <si>
    <t>PICOPREP</t>
  </si>
  <si>
    <t>10MG/3,5G/12G POR PLV SOL 2</t>
  </si>
  <si>
    <t>TENOFOVIR-DISOPROXIL</t>
  </si>
  <si>
    <t>185444</t>
  </si>
  <si>
    <t>TENOFOVIR DISOPROXIL TEVA</t>
  </si>
  <si>
    <t>245MG TBL FLM 30 I</t>
  </si>
  <si>
    <t>Jiná</t>
  </si>
  <si>
    <t>*1016</t>
  </si>
  <si>
    <t>*1026</t>
  </si>
  <si>
    <t>*2040</t>
  </si>
  <si>
    <t>*3009</t>
  </si>
  <si>
    <t>*7001</t>
  </si>
  <si>
    <t>132526</t>
  </si>
  <si>
    <t>HELICID 10</t>
  </si>
  <si>
    <t>10MG CPS ETD 28</t>
  </si>
  <si>
    <t>218168</t>
  </si>
  <si>
    <t>107869</t>
  </si>
  <si>
    <t>APO-ALLOPURINOL</t>
  </si>
  <si>
    <t>1710</t>
  </si>
  <si>
    <t>125060</t>
  </si>
  <si>
    <t>125066</t>
  </si>
  <si>
    <t>ATENOLOL</t>
  </si>
  <si>
    <t>62861</t>
  </si>
  <si>
    <t>ATENOBENE</t>
  </si>
  <si>
    <t>25MG TBL FLM 30</t>
  </si>
  <si>
    <t>122632</t>
  </si>
  <si>
    <t>80MG TBL FLM 30</t>
  </si>
  <si>
    <t>49006</t>
  </si>
  <si>
    <t>ATORIS 10</t>
  </si>
  <si>
    <t>50309</t>
  </si>
  <si>
    <t>BEKLOMETASON</t>
  </si>
  <si>
    <t>47374</t>
  </si>
  <si>
    <t>ECOBEC</t>
  </si>
  <si>
    <t>50MCG INH SOL PSS 200DÁV</t>
  </si>
  <si>
    <t>176913</t>
  </si>
  <si>
    <t>RIVOCOR 5</t>
  </si>
  <si>
    <t>5MG TBL FLM 90</t>
  </si>
  <si>
    <t>134861</t>
  </si>
  <si>
    <t>2MG RCT SPM 1X14DÁVEK</t>
  </si>
  <si>
    <t>12701</t>
  </si>
  <si>
    <t>ENTOCORT</t>
  </si>
  <si>
    <t>3MG CPS RDR 50</t>
  </si>
  <si>
    <t>15658</t>
  </si>
  <si>
    <t>500MG TBL FLM 10</t>
  </si>
  <si>
    <t>96039</t>
  </si>
  <si>
    <t>CIPRINOL 500</t>
  </si>
  <si>
    <t>DEXAMETHASON</t>
  </si>
  <si>
    <t>52334</t>
  </si>
  <si>
    <t>FORTECORTIN 4</t>
  </si>
  <si>
    <t>4MG TBL NOB 20</t>
  </si>
  <si>
    <t>14075</t>
  </si>
  <si>
    <t>97522</t>
  </si>
  <si>
    <t>500MG TBL FLM 30</t>
  </si>
  <si>
    <t>132634</t>
  </si>
  <si>
    <t>132786</t>
  </si>
  <si>
    <t>GABAPENTIN</t>
  </si>
  <si>
    <t>84400</t>
  </si>
  <si>
    <t>NEURONTIN</t>
  </si>
  <si>
    <t>125526</t>
  </si>
  <si>
    <t>APO-IBUPROFEN</t>
  </si>
  <si>
    <t>400MG TBL FLM 100</t>
  </si>
  <si>
    <t>INDOMETACIN</t>
  </si>
  <si>
    <t>93723</t>
  </si>
  <si>
    <t>INDOMETACIN BERLIN-CHEMIE</t>
  </si>
  <si>
    <t>50MG SUP 10</t>
  </si>
  <si>
    <t>JINÁ ANTIBIOTIKA PRO LOKÁLNÍ APLIKACI</t>
  </si>
  <si>
    <t>1066</t>
  </si>
  <si>
    <t>250IU/G+5,2MG/G UNG 10G</t>
  </si>
  <si>
    <t>KALCITRIOL</t>
  </si>
  <si>
    <t>14938</t>
  </si>
  <si>
    <t>ROCALTROL</t>
  </si>
  <si>
    <t>0,50MCG CPS MOL 30</t>
  </si>
  <si>
    <t>42773</t>
  </si>
  <si>
    <t>98922</t>
  </si>
  <si>
    <t>ATRAM 6,25</t>
  </si>
  <si>
    <t>155782</t>
  </si>
  <si>
    <t>GODASAL 100</t>
  </si>
  <si>
    <t>100MG/50MG TBL NOB 100</t>
  </si>
  <si>
    <t>203564</t>
  </si>
  <si>
    <t>ANOPYRIN</t>
  </si>
  <si>
    <t>25416</t>
  </si>
  <si>
    <t>70MG/2800IU TBL NOB 12</t>
  </si>
  <si>
    <t>226453</t>
  </si>
  <si>
    <t>URSOSAN FORTE</t>
  </si>
  <si>
    <t>LISINOPRIL A AMLODIPIN</t>
  </si>
  <si>
    <t>144795</t>
  </si>
  <si>
    <t>AMESOS</t>
  </si>
  <si>
    <t>20MG/10MG TBL NOB 90</t>
  </si>
  <si>
    <t>140082</t>
  </si>
  <si>
    <t>SALOFALK</t>
  </si>
  <si>
    <t>1G SUP 30</t>
  </si>
  <si>
    <t>203804</t>
  </si>
  <si>
    <t>500MG SUP 20</t>
  </si>
  <si>
    <t>213250</t>
  </si>
  <si>
    <t>PENTASA SACHET</t>
  </si>
  <si>
    <t>4G GRA PRO SCC 30</t>
  </si>
  <si>
    <t>32225</t>
  </si>
  <si>
    <t>25MG TBL PRO 28</t>
  </si>
  <si>
    <t>32058</t>
  </si>
  <si>
    <t>59805</t>
  </si>
  <si>
    <t>19000IU/ML INJ SOL ISP 2X0,6ML</t>
  </si>
  <si>
    <t>59808</t>
  </si>
  <si>
    <t>115317</t>
  </si>
  <si>
    <t>25365</t>
  </si>
  <si>
    <t>202855</t>
  </si>
  <si>
    <t>HELICID</t>
  </si>
  <si>
    <t>40MG CPS ETD 28 II</t>
  </si>
  <si>
    <t>215606</t>
  </si>
  <si>
    <t>215605</t>
  </si>
  <si>
    <t>109411</t>
  </si>
  <si>
    <t>NOLPAZA</t>
  </si>
  <si>
    <t>40MG TBL ENT 28</t>
  </si>
  <si>
    <t>109415</t>
  </si>
  <si>
    <t>40MG TBL ENT 84</t>
  </si>
  <si>
    <t>49123</t>
  </si>
  <si>
    <t>40MG TBL ENT 28 I</t>
  </si>
  <si>
    <t>162079</t>
  </si>
  <si>
    <t>20MG TBL ENT 98</t>
  </si>
  <si>
    <t>180578</t>
  </si>
  <si>
    <t>20MG TBL ENT 90 II</t>
  </si>
  <si>
    <t>214525</t>
  </si>
  <si>
    <t>126031</t>
  </si>
  <si>
    <t>PRENEWEL</t>
  </si>
  <si>
    <t>4MG/1,25MG TBL NOB 30 II</t>
  </si>
  <si>
    <t>126035</t>
  </si>
  <si>
    <t>4MG/1,25MG TBL NOB 90 II</t>
  </si>
  <si>
    <t>50335</t>
  </si>
  <si>
    <t>500MG/ML+5MG/ML POR GTT SOL 1X25ML</t>
  </si>
  <si>
    <t>168903</t>
  </si>
  <si>
    <t>20MG TBL FLM 28 II</t>
  </si>
  <si>
    <t>214598</t>
  </si>
  <si>
    <t>SIMVASTATIN</t>
  </si>
  <si>
    <t>125086</t>
  </si>
  <si>
    <t>APO-SIMVA 20</t>
  </si>
  <si>
    <t>27242</t>
  </si>
  <si>
    <t>1MG TBL OBD 100</t>
  </si>
  <si>
    <t>3550</t>
  </si>
  <si>
    <t>25MG TBL NOB 20</t>
  </si>
  <si>
    <t>46755</t>
  </si>
  <si>
    <t>50MG CPS DUR 30</t>
  </si>
  <si>
    <t>TELMISARTAN A DIURETIKA</t>
  </si>
  <si>
    <t>189664</t>
  </si>
  <si>
    <t>80MG/12,5MG TBL FLM 100</t>
  </si>
  <si>
    <t>THEOFYLIN</t>
  </si>
  <si>
    <t>214904</t>
  </si>
  <si>
    <t>200MG CPS PRO 50</t>
  </si>
  <si>
    <t>32086</t>
  </si>
  <si>
    <t>TRALGIT</t>
  </si>
  <si>
    <t>50MG CPS DUR 20(2X10)</t>
  </si>
  <si>
    <t>TROXERUTIN</t>
  </si>
  <si>
    <t>4336</t>
  </si>
  <si>
    <t>CILKANOL</t>
  </si>
  <si>
    <t>300MG CPS DUR 30</t>
  </si>
  <si>
    <t>FENOTEROL A IPRATROPIUM-BROMID</t>
  </si>
  <si>
    <t>2679</t>
  </si>
  <si>
    <t>21MCG/50MCG/DÁV INH SOL PSS 200DÁV</t>
  </si>
  <si>
    <t>190958</t>
  </si>
  <si>
    <t>5MG/1,25MG/5MG TBL FLM 30</t>
  </si>
  <si>
    <t>CILOSTAZOL</t>
  </si>
  <si>
    <t>196265</t>
  </si>
  <si>
    <t>PLADIZOL</t>
  </si>
  <si>
    <t>100MG TBL NOB 56</t>
  </si>
  <si>
    <t>166759</t>
  </si>
  <si>
    <t>50MG TBL FLM 40</t>
  </si>
  <si>
    <t>26960</t>
  </si>
  <si>
    <t>VIREAD</t>
  </si>
  <si>
    <t>245MG TBL FLM 30</t>
  </si>
  <si>
    <t>*1005</t>
  </si>
  <si>
    <t>*2002</t>
  </si>
  <si>
    <t>PARACETAMOL</t>
  </si>
  <si>
    <t>155148</t>
  </si>
  <si>
    <t>500MG TBL NOB 12</t>
  </si>
  <si>
    <t>84256</t>
  </si>
  <si>
    <t>ACYLPYRIN</t>
  </si>
  <si>
    <t>500MG TBL NOB 10</t>
  </si>
  <si>
    <t>91249</t>
  </si>
  <si>
    <t>PARALEN 100</t>
  </si>
  <si>
    <t>100MG SUP 5</t>
  </si>
  <si>
    <t>20401</t>
  </si>
  <si>
    <t>IBALGIN</t>
  </si>
  <si>
    <t>50MG/G GEL 50G</t>
  </si>
  <si>
    <t>132670</t>
  </si>
  <si>
    <t>MILURIT 100</t>
  </si>
  <si>
    <t>215708</t>
  </si>
  <si>
    <t>BETASERC 24</t>
  </si>
  <si>
    <t>24MG TBL NOB 50</t>
  </si>
  <si>
    <t>219840</t>
  </si>
  <si>
    <t>2,5MG TBL FLM 100</t>
  </si>
  <si>
    <t>BROMAZEPAM</t>
  </si>
  <si>
    <t>132601</t>
  </si>
  <si>
    <t>DIKLOFENAK</t>
  </si>
  <si>
    <t>89026</t>
  </si>
  <si>
    <t>50MG TBL ENT 100</t>
  </si>
  <si>
    <t>ENALAPRIL</t>
  </si>
  <si>
    <t>59643</t>
  </si>
  <si>
    <t>ENAP</t>
  </si>
  <si>
    <t>ENALAPRIL A DIURETIKA</t>
  </si>
  <si>
    <t>66506</t>
  </si>
  <si>
    <t>ENAP-H</t>
  </si>
  <si>
    <t>10MG/25MG TBL NOB 30</t>
  </si>
  <si>
    <t>ETOFYLIN-NIKOTINÁT</t>
  </si>
  <si>
    <t>17983</t>
  </si>
  <si>
    <t>OXYPHYLLIN</t>
  </si>
  <si>
    <t>202905</t>
  </si>
  <si>
    <t>250MG TBL FLM 14</t>
  </si>
  <si>
    <t>216197</t>
  </si>
  <si>
    <t>250MG TBL FLM 10</t>
  </si>
  <si>
    <t>155781</t>
  </si>
  <si>
    <t>100MG/50MG TBL NOB 50</t>
  </si>
  <si>
    <t>99295</t>
  </si>
  <si>
    <t>100MG TBL NOB 20(2X10)</t>
  </si>
  <si>
    <t>104712</t>
  </si>
  <si>
    <t>LORISTA H</t>
  </si>
  <si>
    <t>50MG/12,5MG TBL FLM 84</t>
  </si>
  <si>
    <t>144452</t>
  </si>
  <si>
    <t>METFORMIN ZENTIVA</t>
  </si>
  <si>
    <t>850MG TBL FLM 90</t>
  </si>
  <si>
    <t>112628</t>
  </si>
  <si>
    <t>METFORMIN TEVA</t>
  </si>
  <si>
    <t>850MG TBL FLM 60</t>
  </si>
  <si>
    <t>NAFTIDROFURYL</t>
  </si>
  <si>
    <t>66015</t>
  </si>
  <si>
    <t>PROPAFENON</t>
  </si>
  <si>
    <t>186337</t>
  </si>
  <si>
    <t>215904</t>
  </si>
  <si>
    <t>26769</t>
  </si>
  <si>
    <t>0,5MG TBL NOB 90</t>
  </si>
  <si>
    <t>21719</t>
  </si>
  <si>
    <t>SIMVASTATIN RATIOPHARM</t>
  </si>
  <si>
    <t>144127</t>
  </si>
  <si>
    <t>SIMVASTATIN MYLAN</t>
  </si>
  <si>
    <t>20MG TBL FLM 100PVCD</t>
  </si>
  <si>
    <t>TRANDOLAPRIL A VERAPAMIL</t>
  </si>
  <si>
    <t>185638</t>
  </si>
  <si>
    <t>TARKA 180/2 MG TBL.</t>
  </si>
  <si>
    <t>180MG/2MG TBL RET 98</t>
  </si>
  <si>
    <t>HYMECHROMON</t>
  </si>
  <si>
    <t>93157</t>
  </si>
  <si>
    <t>ISOCHOL</t>
  </si>
  <si>
    <t>400MG TBL OBD 30</t>
  </si>
  <si>
    <t>59092</t>
  </si>
  <si>
    <t>500MG TBL NOB 20</t>
  </si>
  <si>
    <t>20028</t>
  </si>
  <si>
    <t>AGAPURIN SR 400</t>
  </si>
  <si>
    <t>56992</t>
  </si>
  <si>
    <t>15MG TBL NOB 10</t>
  </si>
  <si>
    <t>BRINZOLAMID</t>
  </si>
  <si>
    <t>26249</t>
  </si>
  <si>
    <t>AZOPT</t>
  </si>
  <si>
    <t>10MG/ML OPH GTT SUS 3X5ML</t>
  </si>
  <si>
    <t>CEFUROXIM</t>
  </si>
  <si>
    <t>47728</t>
  </si>
  <si>
    <t>ZINNAT</t>
  </si>
  <si>
    <t>CELEKOXIB</t>
  </si>
  <si>
    <t>196152</t>
  </si>
  <si>
    <t>ACLEXA</t>
  </si>
  <si>
    <t>200MG CPS DUR 60</t>
  </si>
  <si>
    <t>180080</t>
  </si>
  <si>
    <t>40MG CPS ETD 98</t>
  </si>
  <si>
    <t>FAMOTIDIN</t>
  </si>
  <si>
    <t>47863</t>
  </si>
  <si>
    <t>FAMOSAN</t>
  </si>
  <si>
    <t>40MG TBL FLM 100</t>
  </si>
  <si>
    <t>KYSELINA FUSIDOVÁ</t>
  </si>
  <si>
    <t>88746</t>
  </si>
  <si>
    <t>20MG/G UNG 1X15G</t>
  </si>
  <si>
    <t>1017</t>
  </si>
  <si>
    <t>0,4MG TBL FLM 100</t>
  </si>
  <si>
    <t>213480</t>
  </si>
  <si>
    <t>184445</t>
  </si>
  <si>
    <t>SORVASTA</t>
  </si>
  <si>
    <t>30MG TBL FLM 84X1</t>
  </si>
  <si>
    <t>SERTRALIN</t>
  </si>
  <si>
    <t>195941</t>
  </si>
  <si>
    <t>SULFAMETHOXAZOL A TRIMETHOPRIM</t>
  </si>
  <si>
    <t>203954</t>
  </si>
  <si>
    <t>BISEPTOL</t>
  </si>
  <si>
    <t>400MG/80MG TBL NOB 28</t>
  </si>
  <si>
    <t>125592</t>
  </si>
  <si>
    <t>80MG TBL FLM 84</t>
  </si>
  <si>
    <t>3378</t>
  </si>
  <si>
    <t>100MG/20MG TBL NOB 20</t>
  </si>
  <si>
    <t>94163</t>
  </si>
  <si>
    <t>CONCOR 10</t>
  </si>
  <si>
    <t>158770</t>
  </si>
  <si>
    <t>ANXILA</t>
  </si>
  <si>
    <t>87680</t>
  </si>
  <si>
    <t>400MG TBL NOB 10</t>
  </si>
  <si>
    <t>FENOXYMETHYLPENICILIN</t>
  </si>
  <si>
    <t>45997</t>
  </si>
  <si>
    <t>OSPEN 1000</t>
  </si>
  <si>
    <t>1000000IU TBL FLM 30</t>
  </si>
  <si>
    <t>15864</t>
  </si>
  <si>
    <t>10MG TBL NOB 30</t>
  </si>
  <si>
    <t>PEFLOXACIN</t>
  </si>
  <si>
    <t>94155</t>
  </si>
  <si>
    <t>ABAKTAL</t>
  </si>
  <si>
    <t>400MG/5ML INF SOL 10X5ML</t>
  </si>
  <si>
    <t>16285</t>
  </si>
  <si>
    <t>10MG TBL FLM 10</t>
  </si>
  <si>
    <t>ACEBUTOLOL</t>
  </si>
  <si>
    <t>75939</t>
  </si>
  <si>
    <t>ACECOR 400</t>
  </si>
  <si>
    <t>203299</t>
  </si>
  <si>
    <t>125MG/5ML POR GRA SUS 60ML</t>
  </si>
  <si>
    <t>MEFENOXALON</t>
  </si>
  <si>
    <t>85656</t>
  </si>
  <si>
    <t>DESOGESTREL A ETHINYLESTRADIOL</t>
  </si>
  <si>
    <t>96121</t>
  </si>
  <si>
    <t>MARVELON</t>
  </si>
  <si>
    <t>0,15MG/0,03MG TBL NOB 1X21</t>
  </si>
  <si>
    <t>162142</t>
  </si>
  <si>
    <t>500MG TBL NOB 24</t>
  </si>
  <si>
    <t>155684</t>
  </si>
  <si>
    <t>10MG TBL FLM 7</t>
  </si>
  <si>
    <t>2954</t>
  </si>
  <si>
    <t>97656</t>
  </si>
  <si>
    <t>PARALEN 125</t>
  </si>
  <si>
    <t>125MG TBL NOB 20</t>
  </si>
  <si>
    <t>3837</t>
  </si>
  <si>
    <t>DISULFIRAM</t>
  </si>
  <si>
    <t>128705</t>
  </si>
  <si>
    <t>ANTABUS</t>
  </si>
  <si>
    <t>400MG TBL EFF 50</t>
  </si>
  <si>
    <t>TIKAGRELOR</t>
  </si>
  <si>
    <t>167939</t>
  </si>
  <si>
    <t>BRILIQUE</t>
  </si>
  <si>
    <t>90MG TBL FLM 56 KALBLI I</t>
  </si>
  <si>
    <t>150797</t>
  </si>
  <si>
    <t>AMLOZEK</t>
  </si>
  <si>
    <t>145798</t>
  </si>
  <si>
    <t>AMEDO</t>
  </si>
  <si>
    <t>75605</t>
  </si>
  <si>
    <t>DICLOFENAC AL 25</t>
  </si>
  <si>
    <t>25MG TBL ENT 100</t>
  </si>
  <si>
    <t>CHOLEKALCIFEROL</t>
  </si>
  <si>
    <t>12023</t>
  </si>
  <si>
    <t>0,5MG/ML POR GTT SOL 1X10ML</t>
  </si>
  <si>
    <t>132844</t>
  </si>
  <si>
    <t>0,5MG/ML POR GTT SOL 10ML</t>
  </si>
  <si>
    <t>199575</t>
  </si>
  <si>
    <t>199161</t>
  </si>
  <si>
    <t>FOSAMAX 70 MG 1X TÝDNĚ</t>
  </si>
  <si>
    <t>70MG TBL NOB 4 II</t>
  </si>
  <si>
    <t>LIRAGLUTID</t>
  </si>
  <si>
    <t>149308</t>
  </si>
  <si>
    <t>VICTOZA</t>
  </si>
  <si>
    <t>6MG/ML INJ SOL 2X3ML</t>
  </si>
  <si>
    <t>3645</t>
  </si>
  <si>
    <t>DIMEXOL</t>
  </si>
  <si>
    <t>144458</t>
  </si>
  <si>
    <t>1000MG TBL FLM 90</t>
  </si>
  <si>
    <t>144460</t>
  </si>
  <si>
    <t>127089</t>
  </si>
  <si>
    <t>METFOGAMMA</t>
  </si>
  <si>
    <t>1000MG TBL FLM 120</t>
  </si>
  <si>
    <t>208204</t>
  </si>
  <si>
    <t>SIOFOR</t>
  </si>
  <si>
    <t>500MG TBL FLM 60 II</t>
  </si>
  <si>
    <t>METFORMIN A SITAGLIPTIN</t>
  </si>
  <si>
    <t>500136</t>
  </si>
  <si>
    <t>JANUMET</t>
  </si>
  <si>
    <t>50MG/850MG TBL FLM 196</t>
  </si>
  <si>
    <t>157258</t>
  </si>
  <si>
    <t>OMEPRAZOL ACTAVIS</t>
  </si>
  <si>
    <t>53536</t>
  </si>
  <si>
    <t>PROPAFENON AL 150</t>
  </si>
  <si>
    <t>125552</t>
  </si>
  <si>
    <t>ACESIAL</t>
  </si>
  <si>
    <t>26782</t>
  </si>
  <si>
    <t>2MG TBL NOB 90</t>
  </si>
  <si>
    <t>198058</t>
  </si>
  <si>
    <t>214604</t>
  </si>
  <si>
    <t>METFORMIN A DAPAGLIFLOZIN</t>
  </si>
  <si>
    <t>194775</t>
  </si>
  <si>
    <t>XIGDUO</t>
  </si>
  <si>
    <t>5MG/850MG TBL FLM 60</t>
  </si>
  <si>
    <t>INSULIN DEGLUDEK A LIRAGLUTID</t>
  </si>
  <si>
    <t>210190</t>
  </si>
  <si>
    <t>XULTOPHY</t>
  </si>
  <si>
    <t>100U/ML+3,6MG/ML INJ SOL 3X3ML</t>
  </si>
  <si>
    <t>INSULIN ASPART</t>
  </si>
  <si>
    <t>26794</t>
  </si>
  <si>
    <t>NOVORAPID FLEXPEN</t>
  </si>
  <si>
    <t>INSULIN DETEMIR</t>
  </si>
  <si>
    <t>28151</t>
  </si>
  <si>
    <t>LEVEMIR FLEXPEN</t>
  </si>
  <si>
    <t>46216</t>
  </si>
  <si>
    <t>ASPIRIN</t>
  </si>
  <si>
    <t>15485</t>
  </si>
  <si>
    <t>IBUMAX</t>
  </si>
  <si>
    <t>600MG TBL FLM 30</t>
  </si>
  <si>
    <t>MEBENDAZOL</t>
  </si>
  <si>
    <t>122198</t>
  </si>
  <si>
    <t>VERMOX</t>
  </si>
  <si>
    <t>100MG TBL NOB 6</t>
  </si>
  <si>
    <t>132950</t>
  </si>
  <si>
    <t>ALVERIN, KOMBINACE</t>
  </si>
  <si>
    <t>67269</t>
  </si>
  <si>
    <t>METEOSPASMYL</t>
  </si>
  <si>
    <t>60MG/300MG CPS MOL 20</t>
  </si>
  <si>
    <t>216707</t>
  </si>
  <si>
    <t>1,5MG TBL NOB 28</t>
  </si>
  <si>
    <t>MĚKKÝ PARAFIN A TUKOVÉ PRODUKTY</t>
  </si>
  <si>
    <t>100273</t>
  </si>
  <si>
    <t>LIPOBASE</t>
  </si>
  <si>
    <t>CRM 100G</t>
  </si>
  <si>
    <t>ORGANISMY PRODUKUJÍCÍ KYSELINU MLÉČNOU</t>
  </si>
  <si>
    <t>9159</t>
  </si>
  <si>
    <t>*1021</t>
  </si>
  <si>
    <t>90957</t>
  </si>
  <si>
    <t>XANAX</t>
  </si>
  <si>
    <t>SILDENAFIL</t>
  </si>
  <si>
    <t>26908</t>
  </si>
  <si>
    <t>VIAGRA</t>
  </si>
  <si>
    <t>50MG TBL FLM 4 I</t>
  </si>
  <si>
    <t>155052</t>
  </si>
  <si>
    <t>50MG/G CRM 100G</t>
  </si>
  <si>
    <t>5476</t>
  </si>
  <si>
    <t>155685</t>
  </si>
  <si>
    <t>DESLORATADIN</t>
  </si>
  <si>
    <t>26324</t>
  </si>
  <si>
    <t>AERIUS</t>
  </si>
  <si>
    <t>5MG TBL FLM 10</t>
  </si>
  <si>
    <t>83318</t>
  </si>
  <si>
    <t>DIGOXIN 0,125 LÉČIVA</t>
  </si>
  <si>
    <t>0,125MG TBL NOB 30</t>
  </si>
  <si>
    <t>155683</t>
  </si>
  <si>
    <t>124088</t>
  </si>
  <si>
    <t>5MG/5MG TBL NOB 50</t>
  </si>
  <si>
    <t>93724</t>
  </si>
  <si>
    <t>100MG SUP 10</t>
  </si>
  <si>
    <t>195011</t>
  </si>
  <si>
    <t>PARACETAMOL DR. MAX</t>
  </si>
  <si>
    <t>500MG TBL NOB 30</t>
  </si>
  <si>
    <t>125114</t>
  </si>
  <si>
    <t>100MG TBL NOB 60(3X20)</t>
  </si>
  <si>
    <t>40777</t>
  </si>
  <si>
    <t>600MG TBL FLM 50 I</t>
  </si>
  <si>
    <t>201915</t>
  </si>
  <si>
    <t>ANALERGIN NEO</t>
  </si>
  <si>
    <t>5MG TBL FLM 10 I</t>
  </si>
  <si>
    <t>DIAZEPAM</t>
  </si>
  <si>
    <t>2477</t>
  </si>
  <si>
    <t>5MG TBL NOB 20(2X10)</t>
  </si>
  <si>
    <t>2478</t>
  </si>
  <si>
    <t>10MG TBL NOB 20(2X10)</t>
  </si>
  <si>
    <t>32076</t>
  </si>
  <si>
    <t>200MG TBL FLM 12</t>
  </si>
  <si>
    <t>62052</t>
  </si>
  <si>
    <t>1000MG TBL SUS 20</t>
  </si>
  <si>
    <t>BAKLOFEN</t>
  </si>
  <si>
    <t>40275</t>
  </si>
  <si>
    <t>BACLOFEN-POLPHARMA</t>
  </si>
  <si>
    <t>25MG TBL NOB 50</t>
  </si>
  <si>
    <t>206461</t>
  </si>
  <si>
    <t>CORTIMENT</t>
  </si>
  <si>
    <t>9MG TBL PRO 30</t>
  </si>
  <si>
    <t>132647</t>
  </si>
  <si>
    <t>180079</t>
  </si>
  <si>
    <t>MELPERON</t>
  </si>
  <si>
    <t>69447</t>
  </si>
  <si>
    <t>BURONIL</t>
  </si>
  <si>
    <t>25MG TBL OBD 50</t>
  </si>
  <si>
    <t>208203</t>
  </si>
  <si>
    <t>225450</t>
  </si>
  <si>
    <t>TRANDOLAPRIL</t>
  </si>
  <si>
    <t>203171</t>
  </si>
  <si>
    <t>215965</t>
  </si>
  <si>
    <t>FEBUXOSTAT</t>
  </si>
  <si>
    <t>208439</t>
  </si>
  <si>
    <t>ADENURIC</t>
  </si>
  <si>
    <t>80MG TBL FLM 28 II</t>
  </si>
  <si>
    <t>SERENOOVÝ PLOD</t>
  </si>
  <si>
    <t>59711</t>
  </si>
  <si>
    <t>PROSTAMOL UNO</t>
  </si>
  <si>
    <t>CPS MOL 60</t>
  </si>
  <si>
    <t>168898</t>
  </si>
  <si>
    <t>15MG TBL FLM 42 II</t>
  </si>
  <si>
    <t>KLOPIDOGREL</t>
  </si>
  <si>
    <t>141034</t>
  </si>
  <si>
    <t>TROMBEX</t>
  </si>
  <si>
    <t>75MG TBL FLM 30</t>
  </si>
  <si>
    <t>188848</t>
  </si>
  <si>
    <t>100MG TBL ENT 60 I</t>
  </si>
  <si>
    <t>162441</t>
  </si>
  <si>
    <t>PARAMEGAL</t>
  </si>
  <si>
    <t>ELEKTROLYTY</t>
  </si>
  <si>
    <t>107292</t>
  </si>
  <si>
    <t>0,9% SODIUM CHLORIDE IN WATER FOR INJECTION "FRESENIUS"</t>
  </si>
  <si>
    <t>9MG/ML INF SOL 1X1000ML II</t>
  </si>
  <si>
    <t>42845</t>
  </si>
  <si>
    <t>125MG POR GRA SUS 50ML</t>
  </si>
  <si>
    <t>JAPONSKÁ ENCEFALITIDA, INAKTIVOVANÝ CELÝ VIRUS</t>
  </si>
  <si>
    <t>149079</t>
  </si>
  <si>
    <t>IXIARO</t>
  </si>
  <si>
    <t>INJ SUS 1X0,5ML+1SJ</t>
  </si>
  <si>
    <t>185890</t>
  </si>
  <si>
    <t>MAXIDEX</t>
  </si>
  <si>
    <t>1MG/G OPH UNG 1X3,5G</t>
  </si>
  <si>
    <t>DEXAMETHASON A ANTIINFEKTIVA</t>
  </si>
  <si>
    <t>2546</t>
  </si>
  <si>
    <t>TOBRAMYCIN</t>
  </si>
  <si>
    <t>86264</t>
  </si>
  <si>
    <t>3MG/ML OPH GTT SOL 1X5ML</t>
  </si>
  <si>
    <t>32082</t>
  </si>
  <si>
    <t>119539</t>
  </si>
  <si>
    <t>2G GRA PRO 60</t>
  </si>
  <si>
    <t>132600</t>
  </si>
  <si>
    <t>1,5MG TBL NOB 30</t>
  </si>
  <si>
    <t>CHLORDIAZEPOXID</t>
  </si>
  <si>
    <t>40564</t>
  </si>
  <si>
    <t>ELENIUM</t>
  </si>
  <si>
    <t>10MG TBL OBD 20</t>
  </si>
  <si>
    <t>6264</t>
  </si>
  <si>
    <t>400MG/80MG TBL NOB 20</t>
  </si>
  <si>
    <t>88217</t>
  </si>
  <si>
    <t>JODOVANÝ POVIDON</t>
  </si>
  <si>
    <t>68885</t>
  </si>
  <si>
    <t>JOX</t>
  </si>
  <si>
    <t>85MG/ML+1MG/ML CNC GGR 1X100ML</t>
  </si>
  <si>
    <t>3377</t>
  </si>
  <si>
    <t>14479</t>
  </si>
  <si>
    <t>TOBRADEX</t>
  </si>
  <si>
    <t>3MG/G+1MG/G OPH UNG 3,5G</t>
  </si>
  <si>
    <t>57866</t>
  </si>
  <si>
    <t>3MG/ML+1MG/ML OPH GTT SUS 1X5ML</t>
  </si>
  <si>
    <t>47741</t>
  </si>
  <si>
    <t>80058</t>
  </si>
  <si>
    <t>SECTRAL</t>
  </si>
  <si>
    <t>ACETYLCYSTEIN</t>
  </si>
  <si>
    <t>162250</t>
  </si>
  <si>
    <t>ACC 200 NEO</t>
  </si>
  <si>
    <t>200MG TBL EFF 20</t>
  </si>
  <si>
    <t>163111</t>
  </si>
  <si>
    <t>ZOREM</t>
  </si>
  <si>
    <t>ANTIPROPULZIVA</t>
  </si>
  <si>
    <t>30652</t>
  </si>
  <si>
    <t>REASEC</t>
  </si>
  <si>
    <t>2,5MG/0,025MG TBL NOB 20</t>
  </si>
  <si>
    <t>65388</t>
  </si>
  <si>
    <t>TENORMIN 50</t>
  </si>
  <si>
    <t>50MG TBL FLM 28</t>
  </si>
  <si>
    <t>AZITHROMYCIN</t>
  </si>
  <si>
    <t>45010</t>
  </si>
  <si>
    <t>AZITROMYCIN SANDOZ</t>
  </si>
  <si>
    <t>500MG TBL FLM 3</t>
  </si>
  <si>
    <t>225589</t>
  </si>
  <si>
    <t>BETAHISTIN ACTAVIS</t>
  </si>
  <si>
    <t>BETAMETHASON A ANTIBIOTIKA</t>
  </si>
  <si>
    <t>17170</t>
  </si>
  <si>
    <t>BELOGENT</t>
  </si>
  <si>
    <t>0,5MG/G+1MG/G CRM 30G</t>
  </si>
  <si>
    <t>47740</t>
  </si>
  <si>
    <t>CILAZAPRIL</t>
  </si>
  <si>
    <t>125441</t>
  </si>
  <si>
    <t>INHIBACE</t>
  </si>
  <si>
    <t>CILAZAPRIL A DIURETIKA</t>
  </si>
  <si>
    <t>14934</t>
  </si>
  <si>
    <t>5MG/12,5MG TBL FLM 98</t>
  </si>
  <si>
    <t>168838</t>
  </si>
  <si>
    <t>DASSELTA</t>
  </si>
  <si>
    <t>26331</t>
  </si>
  <si>
    <t>DOSULEPIN</t>
  </si>
  <si>
    <t>4207</t>
  </si>
  <si>
    <t>PROTHIADEN</t>
  </si>
  <si>
    <t>25MG TBL OBD 30</t>
  </si>
  <si>
    <t>DOXYCYKLIN</t>
  </si>
  <si>
    <t>97654</t>
  </si>
  <si>
    <t>DOXYBENE</t>
  </si>
  <si>
    <t>100MG CPS MOL 10</t>
  </si>
  <si>
    <t>DROSPIRENON A ETHINYLESTRADIOL</t>
  </si>
  <si>
    <t>169102</t>
  </si>
  <si>
    <t>SOFTINE</t>
  </si>
  <si>
    <t>0,03MG/3MG TBL FLM 3X21</t>
  </si>
  <si>
    <t>59642</t>
  </si>
  <si>
    <t>FLUVASTATIN</t>
  </si>
  <si>
    <t>16055</t>
  </si>
  <si>
    <t>80MG TBL PRO 28(2X14)</t>
  </si>
  <si>
    <t>112666</t>
  </si>
  <si>
    <t>GLYCLADA</t>
  </si>
  <si>
    <t>215978</t>
  </si>
  <si>
    <t>999999</t>
  </si>
  <si>
    <t>JINÁ ANTIINFEKTIVA</t>
  </si>
  <si>
    <t>876</t>
  </si>
  <si>
    <t>1MG/G OPH UNG 5G</t>
  </si>
  <si>
    <t>KAPTOPRIL</t>
  </si>
  <si>
    <t>31215</t>
  </si>
  <si>
    <t>KYANOKOBALAMIN</t>
  </si>
  <si>
    <t>643</t>
  </si>
  <si>
    <t>VITAMIN B12 LÉČIVA</t>
  </si>
  <si>
    <t>1000MCG INJ SOL 5X1ML</t>
  </si>
  <si>
    <t>41669</t>
  </si>
  <si>
    <t>ALENDRONATE-TEVA</t>
  </si>
  <si>
    <t>70MG TBL NOB 4</t>
  </si>
  <si>
    <t>500133</t>
  </si>
  <si>
    <t>50MG/850MG TBL FLM 56</t>
  </si>
  <si>
    <t>16916</t>
  </si>
  <si>
    <t>0,2MG TBL FLM 100</t>
  </si>
  <si>
    <t>12895</t>
  </si>
  <si>
    <t>100MG POR GRA SUS 30 I</t>
  </si>
  <si>
    <t>NITRENDIPIN</t>
  </si>
  <si>
    <t>111900</t>
  </si>
  <si>
    <t>NITRESAN</t>
  </si>
  <si>
    <t>10246</t>
  </si>
  <si>
    <t>OMEPRAZOL AL 20</t>
  </si>
  <si>
    <t>202869</t>
  </si>
  <si>
    <t>40MG CPS ETD 28 VI</t>
  </si>
  <si>
    <t>ONDANSETRON</t>
  </si>
  <si>
    <t>187607</t>
  </si>
  <si>
    <t>ONDANSETRON B. BRAUN</t>
  </si>
  <si>
    <t>2MG/ML INJ SOL 20X4ML II</t>
  </si>
  <si>
    <t>POTRAVINY PRO ZVLÁŠTNÍ LÉKAŘSKÉ ÚČELY (PZLÚ)</t>
  </si>
  <si>
    <t>33322</t>
  </si>
  <si>
    <t>33331</t>
  </si>
  <si>
    <t>NUTRIDRINK BALÍČEK 5+1</t>
  </si>
  <si>
    <t>POR SOL 6X200ML</t>
  </si>
  <si>
    <t>33341</t>
  </si>
  <si>
    <t>33342</t>
  </si>
  <si>
    <t>33420</t>
  </si>
  <si>
    <t>NUTRIDRINK COMPACT S PŘÍCHUTÍ VANILKOVOU</t>
  </si>
  <si>
    <t>33421</t>
  </si>
  <si>
    <t>NUTRIDRINK COMPACT S PŘÍCHUTÍ KÁVY</t>
  </si>
  <si>
    <t>33474</t>
  </si>
  <si>
    <t>33526</t>
  </si>
  <si>
    <t>33739</t>
  </si>
  <si>
    <t>NUTRIDRINK COMPACT PROTEIN S PŘÍCHUTÍ VANILKOVOU</t>
  </si>
  <si>
    <t>33741</t>
  </si>
  <si>
    <t>NUTRIDRINK COMPACT PROTEIN S PŘÍCHUTÍ BANÁNOVOU</t>
  </si>
  <si>
    <t>33740</t>
  </si>
  <si>
    <t>NUTRIDRINK COMPACT PROTEIN S PŘÍCHUTÍ KÁVY</t>
  </si>
  <si>
    <t>33742</t>
  </si>
  <si>
    <t>NUTRIDRINK COMPACT PROTEIN S PŘÍCHUTÍ JAHODOVOU</t>
  </si>
  <si>
    <t>33677</t>
  </si>
  <si>
    <t>POR SOL 1X1500ML</t>
  </si>
  <si>
    <t>33422</t>
  </si>
  <si>
    <t>NUTRISON ADVANCED DIASON LOW ENERGY</t>
  </si>
  <si>
    <t>33855</t>
  </si>
  <si>
    <t>NUTRIDRINK BALÍČEK 5 + 1</t>
  </si>
  <si>
    <t>33853</t>
  </si>
  <si>
    <t>NUTRIDRINK S PŘÍCHUTÍ JAHODOVOU</t>
  </si>
  <si>
    <t>33851</t>
  </si>
  <si>
    <t>NUTRIDRINK PROTEIN S PŘÍCHUTÍ VANILKOVOU</t>
  </si>
  <si>
    <t>33866</t>
  </si>
  <si>
    <t>NUTRIDRINK COMPACT S PŘÍCHUTÍ MERUŇKOVOU</t>
  </si>
  <si>
    <t>33897</t>
  </si>
  <si>
    <t>NUTRIDRINK COMPACT PROTEIN S PŘÍCHUTÍ BROSKEV A MANGO</t>
  </si>
  <si>
    <t>33935</t>
  </si>
  <si>
    <t>33865</t>
  </si>
  <si>
    <t>NUTRIDRINK COMPACT S PŘÍCHUTÍ LESNÍHO OVOCE</t>
  </si>
  <si>
    <t>217006</t>
  </si>
  <si>
    <t>NUTRICOMP SOUP ZELENINOVÁ POLÉVKA</t>
  </si>
  <si>
    <t>217078</t>
  </si>
  <si>
    <t>ENSURE PLUS ADVANCE JAHODOVÁ PŘÍCHUŤ</t>
  </si>
  <si>
    <t>33782</t>
  </si>
  <si>
    <t>FRESUBIN JUCY DRINK PŘÍCHUŤ VIŠŇOVÁ</t>
  </si>
  <si>
    <t>217076</t>
  </si>
  <si>
    <t>33055</t>
  </si>
  <si>
    <t>FRESUBIN ORIGINAL NEUTRAL</t>
  </si>
  <si>
    <t>33856</t>
  </si>
  <si>
    <t>NUTRIDRINK YOGHURT S PŘÍCHUTÍ MALINA</t>
  </si>
  <si>
    <t>217075</t>
  </si>
  <si>
    <t>33705</t>
  </si>
  <si>
    <t>33824</t>
  </si>
  <si>
    <t>FRESUBIN ENERGY DRINK BANÁN</t>
  </si>
  <si>
    <t>217005</t>
  </si>
  <si>
    <t>NUTRICOMP SOUP JEMNÉ KUŘECÍ KARI</t>
  </si>
  <si>
    <t>33850</t>
  </si>
  <si>
    <t>NUTRIDRINK PROTEIN S PŘÍCHUTÍ ČOKOLÁDOVOU</t>
  </si>
  <si>
    <t>33790</t>
  </si>
  <si>
    <t>ENSURE PLUS ADVANCE PŘÍCHUŤ VANILKA</t>
  </si>
  <si>
    <t>POR SOL 1X220ML</t>
  </si>
  <si>
    <t>33788</t>
  </si>
  <si>
    <t>ENSURE PLUS ADVANCE PŘÍCHUŤ BANÁN</t>
  </si>
  <si>
    <t>33852</t>
  </si>
  <si>
    <t>NUTRIDRINK PROTEIN S PŘÍCHUTÍ LESNÍHO OVOCE</t>
  </si>
  <si>
    <t>217077</t>
  </si>
  <si>
    <t>ENSURE PLUS ADVANCE VANILKOVÁ PŘÍCHUŤ</t>
  </si>
  <si>
    <t>217079</t>
  </si>
  <si>
    <t>33255</t>
  </si>
  <si>
    <t>FRESUBIN PROTEIN ENERGY DRINK ČOKOLÁDA</t>
  </si>
  <si>
    <t>33585</t>
  </si>
  <si>
    <t>FRESUBIN ORIGINAL S VANILKOVOU PŘÍCHUTÍ</t>
  </si>
  <si>
    <t>168904</t>
  </si>
  <si>
    <t>20MG TBL FLM 98 II</t>
  </si>
  <si>
    <t>168899</t>
  </si>
  <si>
    <t>15MG TBL FLM 98 II</t>
  </si>
  <si>
    <t>148070</t>
  </si>
  <si>
    <t>ROSUCARD</t>
  </si>
  <si>
    <t>145551</t>
  </si>
  <si>
    <t>ROZPOUŠTĚDLA A ŘEDIDLA, VČETNĚ IRIGAČNÍCH ROZTOKŮ</t>
  </si>
  <si>
    <t>147253</t>
  </si>
  <si>
    <t>0,9 % SODIUM CHLORIDE KABI</t>
  </si>
  <si>
    <t>9MG/ML PAR LQF 20X10ML</t>
  </si>
  <si>
    <t>SALBUTAMOL</t>
  </si>
  <si>
    <t>31934</t>
  </si>
  <si>
    <t>VENTOLIN INHALER N</t>
  </si>
  <si>
    <t>100MCG/DÁV INH SUS PSS 200DÁV</t>
  </si>
  <si>
    <t>53950</t>
  </si>
  <si>
    <t>ZOLOFT</t>
  </si>
  <si>
    <t>19570</t>
  </si>
  <si>
    <t>SUMATRIPTAN</t>
  </si>
  <si>
    <t>119115</t>
  </si>
  <si>
    <t>SUMATRIPTAN ACTAVIS</t>
  </si>
  <si>
    <t>50MG TBL OBD 6 I</t>
  </si>
  <si>
    <t>TRAZODON</t>
  </si>
  <si>
    <t>46444</t>
  </si>
  <si>
    <t>TRITTICO AC 150</t>
  </si>
  <si>
    <t>150MG TBL RET 60</t>
  </si>
  <si>
    <t>189079</t>
  </si>
  <si>
    <t>500MG/400IU TBL MND 60</t>
  </si>
  <si>
    <t>192340</t>
  </si>
  <si>
    <t>WARFARIN PMCS</t>
  </si>
  <si>
    <t>2MG TBL NOB 100 I</t>
  </si>
  <si>
    <t>APIXABAN</t>
  </si>
  <si>
    <t>168327</t>
  </si>
  <si>
    <t>ELIQUIS</t>
  </si>
  <si>
    <t>2,5MG TBL FLM 60</t>
  </si>
  <si>
    <t>168326</t>
  </si>
  <si>
    <t>2,5MG TBL FLM 20</t>
  </si>
  <si>
    <t>TOPIRAMÁT</t>
  </si>
  <si>
    <t>122861</t>
  </si>
  <si>
    <t>TOPIMARK</t>
  </si>
  <si>
    <t>IMATINIB</t>
  </si>
  <si>
    <t>209693</t>
  </si>
  <si>
    <t>IMATINIB STADA</t>
  </si>
  <si>
    <t>100MG TBL FLM 60</t>
  </si>
  <si>
    <t>225850</t>
  </si>
  <si>
    <t>200305</t>
  </si>
  <si>
    <t>KREON 10 000</t>
  </si>
  <si>
    <t>10000U CPS ETD 50</t>
  </si>
  <si>
    <t>INSULIN GLARGIN</t>
  </si>
  <si>
    <t>27953</t>
  </si>
  <si>
    <t>LANTUS SOLOSTAR</t>
  </si>
  <si>
    <t>Obvazový materiál, náplasti</t>
  </si>
  <si>
    <t>82747</t>
  </si>
  <si>
    <t>KRYTÍ VLHKÉ - KÓD PRO OZNÁMENÍ ZAČÁTKU LÉČBY</t>
  </si>
  <si>
    <t>SIGNÁLNÍ KÓD ZP - PROSTŘEDKY PRO VLHKÉ HOJENÍ RAN</t>
  </si>
  <si>
    <t>80573</t>
  </si>
  <si>
    <t>KRYTÍ ABSORPČNÍ MEPILEX</t>
  </si>
  <si>
    <t>10X10CM SE SILIKONOVOU VRSTVOU SAFETAC,5KS</t>
  </si>
  <si>
    <t>Kompresní punčochy a návleky</t>
  </si>
  <si>
    <t>45126</t>
  </si>
  <si>
    <t>PUNČOCHY KOMPRESNÍ STEHENNÍ II.K.T.</t>
  </si>
  <si>
    <t>LASTOFA-UZAVŘENÁ ŠPIČKA A-G</t>
  </si>
  <si>
    <t>45562</t>
  </si>
  <si>
    <t>SIGVARIS 702 A-G NEKLOUZAVÉ UKONČENÍ JEMNÁ SYNTETIKA UZAVŘENÁ/OTEVŘENÁ ŠPIČKA</t>
  </si>
  <si>
    <t>26578</t>
  </si>
  <si>
    <t>MICARDISPLUS</t>
  </si>
  <si>
    <t>80MG/12,5MG TBL NOB 28</t>
  </si>
  <si>
    <t>AMBROXOL</t>
  </si>
  <si>
    <t>98336</t>
  </si>
  <si>
    <t>AMBROBENE RETARD</t>
  </si>
  <si>
    <t>75MG CPS PRO 10</t>
  </si>
  <si>
    <t>162908</t>
  </si>
  <si>
    <t>ORCAL NEO</t>
  </si>
  <si>
    <t>5MG TBL NOB 100 I</t>
  </si>
  <si>
    <t>164999</t>
  </si>
  <si>
    <t>IMURAN</t>
  </si>
  <si>
    <t>163141</t>
  </si>
  <si>
    <t>BETAXA 20</t>
  </si>
  <si>
    <t>132728</t>
  </si>
  <si>
    <t>12702</t>
  </si>
  <si>
    <t>3MG CPS RDR 100</t>
  </si>
  <si>
    <t>29326</t>
  </si>
  <si>
    <t>110MG CPS DUR 10X1 I</t>
  </si>
  <si>
    <t>134507</t>
  </si>
  <si>
    <t>66037</t>
  </si>
  <si>
    <t>MYCOMAX</t>
  </si>
  <si>
    <t>100MG CPS DUR 7 I</t>
  </si>
  <si>
    <t>2486</t>
  </si>
  <si>
    <t>KALIUM CHLORATUM LÉČIVA 7,5%</t>
  </si>
  <si>
    <t>75MG/ML INJ SOL 5X10ML</t>
  </si>
  <si>
    <t>103788</t>
  </si>
  <si>
    <t>201970</t>
  </si>
  <si>
    <t>PAMYCON NA PŘÍPRAVU KAPEK</t>
  </si>
  <si>
    <t>33000IU/2500IU DRM PLV SOL 1</t>
  </si>
  <si>
    <t>32720</t>
  </si>
  <si>
    <t>XYZAL</t>
  </si>
  <si>
    <t>5MG TBL FLM 50</t>
  </si>
  <si>
    <t>192853</t>
  </si>
  <si>
    <t>LOPERON</t>
  </si>
  <si>
    <t>215568</t>
  </si>
  <si>
    <t>125519</t>
  </si>
  <si>
    <t>APO-METOPROLOL 100</t>
  </si>
  <si>
    <t>163135</t>
  </si>
  <si>
    <t>MOMETASON</t>
  </si>
  <si>
    <t>170760</t>
  </si>
  <si>
    <t>MOMMOX</t>
  </si>
  <si>
    <t>0,05MG/DÁV NAS SPR SUS 140DÁV</t>
  </si>
  <si>
    <t>NORFLOXACIN</t>
  </si>
  <si>
    <t>93465</t>
  </si>
  <si>
    <t>NOLICIN</t>
  </si>
  <si>
    <t>400MG TBL FLM 20</t>
  </si>
  <si>
    <t>NYSTATIN, KOMBINACE</t>
  </si>
  <si>
    <t>92490</t>
  </si>
  <si>
    <t>MACMIROR COMPLEX 500</t>
  </si>
  <si>
    <t>500MG/200000IU VAG CPS MOL 8</t>
  </si>
  <si>
    <t>25364</t>
  </si>
  <si>
    <t>20MG CPS ETD 14</t>
  </si>
  <si>
    <t>172984</t>
  </si>
  <si>
    <t>POR SOL 1X100ML</t>
  </si>
  <si>
    <t>PEGINTERFERON ALFA-2B</t>
  </si>
  <si>
    <t>27499</t>
  </si>
  <si>
    <t>PEGINTRON</t>
  </si>
  <si>
    <t>150MCG INJ PSO LQF 1X0,5ML+1J</t>
  </si>
  <si>
    <t>85159</t>
  </si>
  <si>
    <t>PRENESSA</t>
  </si>
  <si>
    <t>224764</t>
  </si>
  <si>
    <t>RAMIPRIL ACTAVIS</t>
  </si>
  <si>
    <t>RANITIDIN</t>
  </si>
  <si>
    <t>91280</t>
  </si>
  <si>
    <t>RANITAL</t>
  </si>
  <si>
    <t>150MG TBL FLM 30</t>
  </si>
  <si>
    <t>162083</t>
  </si>
  <si>
    <t>250MG CPS DUR 50</t>
  </si>
  <si>
    <t>202796</t>
  </si>
  <si>
    <t>250MG CPS DUR 30</t>
  </si>
  <si>
    <t>SULPIRID</t>
  </si>
  <si>
    <t>11468</t>
  </si>
  <si>
    <t>PROSULPIN</t>
  </si>
  <si>
    <t>50MG TBL NOB 60</t>
  </si>
  <si>
    <t>TRIAMCINOLON</t>
  </si>
  <si>
    <t>2829</t>
  </si>
  <si>
    <t>TRIAMCINOLON LÉČIVA UNG</t>
  </si>
  <si>
    <t>1MG/G UNG 10G</t>
  </si>
  <si>
    <t>132603</t>
  </si>
  <si>
    <t>ATORVASTATIN, AMLODIPIN A PERINDOPRIL</t>
  </si>
  <si>
    <t>206004</t>
  </si>
  <si>
    <t>LIPERTANCE</t>
  </si>
  <si>
    <t>40MG/10MG/10MG TBL FLM 30</t>
  </si>
  <si>
    <t>KYSELINA MYKOFENOLOVÁ</t>
  </si>
  <si>
    <t>29716</t>
  </si>
  <si>
    <t>MYFENAX</t>
  </si>
  <si>
    <t>500MG TBL FLM 50</t>
  </si>
  <si>
    <t>132654</t>
  </si>
  <si>
    <t>LIDSKÝ INSULIN</t>
  </si>
  <si>
    <t>92608</t>
  </si>
  <si>
    <t>HUMULIN R CARTRIDGE</t>
  </si>
  <si>
    <t>100IU/ML INJ SOL ZVL 5X3ML</t>
  </si>
  <si>
    <t>*2073</t>
  </si>
  <si>
    <t>58880</t>
  </si>
  <si>
    <t>100MG TBL PRO 20</t>
  </si>
  <si>
    <t>LETROZOL</t>
  </si>
  <si>
    <t>16469</t>
  </si>
  <si>
    <t>FEMARA</t>
  </si>
  <si>
    <t>2,5MG TBL FLM 30(3X10)</t>
  </si>
  <si>
    <t>178634</t>
  </si>
  <si>
    <t>PARACETAMOL B. BRAUN</t>
  </si>
  <si>
    <t>10MG/ML INF SOL 10X50ML</t>
  </si>
  <si>
    <t>203253</t>
  </si>
  <si>
    <t>LETROZOL APOTEX</t>
  </si>
  <si>
    <t>15653</t>
  </si>
  <si>
    <t>17171</t>
  </si>
  <si>
    <t>0,5MG/G+1MG/G UNG 30G</t>
  </si>
  <si>
    <t>27491</t>
  </si>
  <si>
    <t>100MCG INJ PSO LQF 1X0,5ML+1J</t>
  </si>
  <si>
    <t>MOČOVINA</t>
  </si>
  <si>
    <t>16462</t>
  </si>
  <si>
    <t>40MG/ML DRM EML 200ML</t>
  </si>
  <si>
    <t>32716</t>
  </si>
  <si>
    <t>5MG TBL FLM 7</t>
  </si>
  <si>
    <t>ABIRATERON</t>
  </si>
  <si>
    <t>168443</t>
  </si>
  <si>
    <t>ZYTIGA</t>
  </si>
  <si>
    <t>250MG TBL NOB 120</t>
  </si>
  <si>
    <t>JINÉ KAPILÁRY STABILIZUJÍCÍ LÁTKY</t>
  </si>
  <si>
    <t>107806</t>
  </si>
  <si>
    <t>AESCIN-TEVA</t>
  </si>
  <si>
    <t>20MG TBL ENT 30</t>
  </si>
  <si>
    <t>193747</t>
  </si>
  <si>
    <t>5MG TBL FLM 168</t>
  </si>
  <si>
    <t>132649</t>
  </si>
  <si>
    <t>FLUTIKASON-FUROÁT</t>
  </si>
  <si>
    <t>29816</t>
  </si>
  <si>
    <t>AVAMYS</t>
  </si>
  <si>
    <t>27,5MCG/VSTŘIK NAS SPR SUS 1X120DÁV</t>
  </si>
  <si>
    <t>HYDROKORTISON-BUTYRÁT</t>
  </si>
  <si>
    <t>9305</t>
  </si>
  <si>
    <t>LOCOID 0,1%</t>
  </si>
  <si>
    <t>1MG/G CRM 30G</t>
  </si>
  <si>
    <t>172474</t>
  </si>
  <si>
    <t>OILATUM PLUS</t>
  </si>
  <si>
    <t>ADT BAL 500ML</t>
  </si>
  <si>
    <t>163439</t>
  </si>
  <si>
    <t>PHARMTINA</t>
  </si>
  <si>
    <t>58792</t>
  </si>
  <si>
    <t>100MCG INH SOL PSS 200DÁV</t>
  </si>
  <si>
    <t>CINCHOKAIN</t>
  </si>
  <si>
    <t>19378</t>
  </si>
  <si>
    <t>FAKTU</t>
  </si>
  <si>
    <t>100MG/2,5MG SUP 20</t>
  </si>
  <si>
    <t>75631</t>
  </si>
  <si>
    <t>DICLOFENAC AL RETARD</t>
  </si>
  <si>
    <t>198739</t>
  </si>
  <si>
    <t>SIDRETA</t>
  </si>
  <si>
    <t>207094</t>
  </si>
  <si>
    <t>LIPANTHYL S</t>
  </si>
  <si>
    <t>215MG TBL FLM 100</t>
  </si>
  <si>
    <t>GESTODEN A ETHINYLESTRADIOL</t>
  </si>
  <si>
    <t>97557</t>
  </si>
  <si>
    <t>LINDYNETTE 20</t>
  </si>
  <si>
    <t>75MCG/20MCG TBL OBD 3X21</t>
  </si>
  <si>
    <t>CHLORMADINON A ETHINYLESTRADIOL</t>
  </si>
  <si>
    <t>132692</t>
  </si>
  <si>
    <t>BELARA</t>
  </si>
  <si>
    <t>0,03MG/2MG TBL FLM 3X21</t>
  </si>
  <si>
    <t>48261</t>
  </si>
  <si>
    <t>3300IU/G+250IU/G DRM PLV ADS 1X20G</t>
  </si>
  <si>
    <t>LEVONORGESTREL A ESTROGEN</t>
  </si>
  <si>
    <t>89782</t>
  </si>
  <si>
    <t>KLIMONORM</t>
  </si>
  <si>
    <t>2MG+2MG/0,15MG TBL OBD 3X21</t>
  </si>
  <si>
    <t>15316</t>
  </si>
  <si>
    <t>50MG/12,5MG TBL FLM 30</t>
  </si>
  <si>
    <t>83135</t>
  </si>
  <si>
    <t>PENTASA</t>
  </si>
  <si>
    <t>1G SUP 28</t>
  </si>
  <si>
    <t>195901</t>
  </si>
  <si>
    <t>1500MG GRA ENP 60</t>
  </si>
  <si>
    <t>215163</t>
  </si>
  <si>
    <t>CYNT 0,3</t>
  </si>
  <si>
    <t>0,3MG TBL FLM 30 I</t>
  </si>
  <si>
    <t>225510</t>
  </si>
  <si>
    <t>193741</t>
  </si>
  <si>
    <t>2,5MG TBL FLM 168</t>
  </si>
  <si>
    <t>KOLESTYRAMIN</t>
  </si>
  <si>
    <t>154756</t>
  </si>
  <si>
    <t>VASOSAN P</t>
  </si>
  <si>
    <t>4G POR PLV SUS 50</t>
  </si>
  <si>
    <t>179333</t>
  </si>
  <si>
    <t>DORETA</t>
  </si>
  <si>
    <t>75MG/650MG TBL FLM 90 I</t>
  </si>
  <si>
    <t>196442</t>
  </si>
  <si>
    <t>CITRAFLEET PRÁŠEK PRO PERORÁLNÍ ROZTOK</t>
  </si>
  <si>
    <t>10MG/3,5G/10,97G POR PLV SOL SCC 2</t>
  </si>
  <si>
    <t>89025</t>
  </si>
  <si>
    <t>50MG TBL ENT 50</t>
  </si>
  <si>
    <t>JINÁ IMUNOSTIMULANCIA</t>
  </si>
  <si>
    <t>87299</t>
  </si>
  <si>
    <t>10MG POR LYO 4</t>
  </si>
  <si>
    <t>33208</t>
  </si>
  <si>
    <t>L-ARGININ</t>
  </si>
  <si>
    <t>POR SOL 1X100G</t>
  </si>
  <si>
    <t>KYSELINA ACETYLSALICYLOVÁ, KOMBINACE KROMĚ PSYCHOLEPTIK</t>
  </si>
  <si>
    <t>84255</t>
  </si>
  <si>
    <t>ACYLPYRIN + C</t>
  </si>
  <si>
    <t>320MG/200MG TBL EFF 12</t>
  </si>
  <si>
    <t>ATRAKURIUM</t>
  </si>
  <si>
    <t>42392</t>
  </si>
  <si>
    <t>TRACRIUM 50</t>
  </si>
  <si>
    <t>10MG/ML INJ SOL 5X5ML</t>
  </si>
  <si>
    <t>216191</t>
  </si>
  <si>
    <t>KANAMYCIN</t>
  </si>
  <si>
    <t>163346</t>
  </si>
  <si>
    <t>KANAMYCIN-POS</t>
  </si>
  <si>
    <t>6,2MG/ML OPH GTT SOL 5ML</t>
  </si>
  <si>
    <t>225112</t>
  </si>
  <si>
    <t>ATORVASTATIN ACTAVIS</t>
  </si>
  <si>
    <t>225092</t>
  </si>
  <si>
    <t>BILASTIN</t>
  </si>
  <si>
    <t>148673</t>
  </si>
  <si>
    <t>XADOS</t>
  </si>
  <si>
    <t>20MG TBL NOB 30</t>
  </si>
  <si>
    <t>BUTYLSKOPOLAMINIUM</t>
  </si>
  <si>
    <t>98169</t>
  </si>
  <si>
    <t>20MG/ML INJ SOL 5X1ML</t>
  </si>
  <si>
    <t>HYDROCHLOROTHIAZID</t>
  </si>
  <si>
    <t>168</t>
  </si>
  <si>
    <t>HYDROCHLOROTHIAZID LÉČIVA</t>
  </si>
  <si>
    <t>181293</t>
  </si>
  <si>
    <t>ESSENTIALE FORTE</t>
  </si>
  <si>
    <t>600MG CPS DUR 30</t>
  </si>
  <si>
    <t>214526</t>
  </si>
  <si>
    <t>SOLIFENACIN</t>
  </si>
  <si>
    <t>18287</t>
  </si>
  <si>
    <t>VESICARE</t>
  </si>
  <si>
    <t>TETRYZOLIN, KOMBINACE</t>
  </si>
  <si>
    <t>187418</t>
  </si>
  <si>
    <t>SPERSALLERG</t>
  </si>
  <si>
    <t>0,5MG/ML+0,4MG/ML OPH GTT SOL 10ML</t>
  </si>
  <si>
    <t>132870</t>
  </si>
  <si>
    <t>TRAMAL KAPKY 100 MG/1 ML</t>
  </si>
  <si>
    <t>100MG/ML POR GTT SOL 1X96ML</t>
  </si>
  <si>
    <t>190975</t>
  </si>
  <si>
    <t>10MG/2,5MG/10MG TBL FLM 90(3X30)</t>
  </si>
  <si>
    <t>AMIDY</t>
  </si>
  <si>
    <t>2684</t>
  </si>
  <si>
    <t>10MG/G+2MG/G GEL 1X20G</t>
  </si>
  <si>
    <t>58661</t>
  </si>
  <si>
    <t>ATENOLOL AL 25</t>
  </si>
  <si>
    <t>19591</t>
  </si>
  <si>
    <t>TORVACARD 10</t>
  </si>
  <si>
    <t>165000</t>
  </si>
  <si>
    <t>199647</t>
  </si>
  <si>
    <t>45011</t>
  </si>
  <si>
    <t>500MG TBL FLM 6</t>
  </si>
  <si>
    <t>132810</t>
  </si>
  <si>
    <t>158945</t>
  </si>
  <si>
    <t>BUDENOFALK UNO</t>
  </si>
  <si>
    <t>9MG GRA ENT 60</t>
  </si>
  <si>
    <t>158943</t>
  </si>
  <si>
    <t>9MG GRA ENT 30</t>
  </si>
  <si>
    <t>41155</t>
  </si>
  <si>
    <t>132524</t>
  </si>
  <si>
    <t>20MG TBL FLM 60</t>
  </si>
  <si>
    <t>46621</t>
  </si>
  <si>
    <t>UNO</t>
  </si>
  <si>
    <t>150MG TBL PRO 20</t>
  </si>
  <si>
    <t>132907</t>
  </si>
  <si>
    <t>DOMPERIDON</t>
  </si>
  <si>
    <t>47271</t>
  </si>
  <si>
    <t>MOTILIUM</t>
  </si>
  <si>
    <t>191867</t>
  </si>
  <si>
    <t>CIPRALEX OROTAB</t>
  </si>
  <si>
    <t>20MG POR TBL DIS 30</t>
  </si>
  <si>
    <t>ETAMSYLÁT</t>
  </si>
  <si>
    <t>40538</t>
  </si>
  <si>
    <t>DICYNONE 500</t>
  </si>
  <si>
    <t>500MG CPS DUR 30</t>
  </si>
  <si>
    <t>96194</t>
  </si>
  <si>
    <t>40MG TBL FLM 20</t>
  </si>
  <si>
    <t>489</t>
  </si>
  <si>
    <t>10MG/ML INJ EML 5X1ML</t>
  </si>
  <si>
    <t>CHLORTALIDON A KALIUM ŠETŘÍCÍ DIURETIKA</t>
  </si>
  <si>
    <t>88518</t>
  </si>
  <si>
    <t>AMICLOTON</t>
  </si>
  <si>
    <t>2,5MG/25MG TBL NOB 30</t>
  </si>
  <si>
    <t>IPRATROPIUM-BROMID</t>
  </si>
  <si>
    <t>32992</t>
  </si>
  <si>
    <t>0,020MG/DÁV INH SOL PSS 200DÁV</t>
  </si>
  <si>
    <t>KOMBINACE RŮZNÝCH ANTIBIOTIK</t>
  </si>
  <si>
    <t>1076</t>
  </si>
  <si>
    <t>OPH UNG 5G</t>
  </si>
  <si>
    <t>KYSELINA AMINOMETHYLBENZOOVÁ</t>
  </si>
  <si>
    <t>2123</t>
  </si>
  <si>
    <t>250MG TBL NOB 10</t>
  </si>
  <si>
    <t>LIDOKAIN</t>
  </si>
  <si>
    <t>180553</t>
  </si>
  <si>
    <t>50MG/G+20MG/G RCT CRM 1X30G</t>
  </si>
  <si>
    <t>157787</t>
  </si>
  <si>
    <t>PENTASA SLOW RELEASE TABLETS 1 G</t>
  </si>
  <si>
    <t>1G TBL PRO 60</t>
  </si>
  <si>
    <t>203803</t>
  </si>
  <si>
    <t>ASACOL ENEMA</t>
  </si>
  <si>
    <t>4G RCT SUS 7X100ML+7APL</t>
  </si>
  <si>
    <t>195911</t>
  </si>
  <si>
    <t>3000MG GRA ENP 60</t>
  </si>
  <si>
    <t>METHOTREXÁT</t>
  </si>
  <si>
    <t>189798</t>
  </si>
  <si>
    <t>METOJECT PEN</t>
  </si>
  <si>
    <t>25MG INJ SOL PEP 4X0,5ML</t>
  </si>
  <si>
    <t>189776</t>
  </si>
  <si>
    <t>20MG INJ SOL PEP 4X0,4ML</t>
  </si>
  <si>
    <t>PARACETAMOL, KOMBINACE KROMĚ PSYCHOLEPTIK</t>
  </si>
  <si>
    <t>30228</t>
  </si>
  <si>
    <t>PARALEN PLUS</t>
  </si>
  <si>
    <t>325MG/30MG/15MG TBL FLM 12</t>
  </si>
  <si>
    <t>PROTIPRŮJMOVÉ MIKROORGANISMY</t>
  </si>
  <si>
    <t>107585</t>
  </si>
  <si>
    <t>MUTAFLOR</t>
  </si>
  <si>
    <t>2,5-25X10^9CFU CPS ETD 100</t>
  </si>
  <si>
    <t>PŘÍPRAVKY PRO LÉČBU BRADAVIC A KUŘÍCH OK</t>
  </si>
  <si>
    <t>60890</t>
  </si>
  <si>
    <t>VERRUMAL</t>
  </si>
  <si>
    <t>5MG/G+100MG/G DRM SOL 13ML</t>
  </si>
  <si>
    <t>SODNÁ SŮL DOKUSÁTU, VČETNĚ KOMBINACÍ</t>
  </si>
  <si>
    <t>12770</t>
  </si>
  <si>
    <t>YAL</t>
  </si>
  <si>
    <t>13,4G/67,5ML+10MG/67,5ML RCT SOL 2X67,5ML</t>
  </si>
  <si>
    <t>SULFASALAZIN</t>
  </si>
  <si>
    <t>4304</t>
  </si>
  <si>
    <t>SULFASALAZIN K-EN</t>
  </si>
  <si>
    <t>47712</t>
  </si>
  <si>
    <t>SALAZOPYRIN EN</t>
  </si>
  <si>
    <t>54432</t>
  </si>
  <si>
    <t>50MG TBL NOB 30</t>
  </si>
  <si>
    <t>THIETHYLPERAZIN</t>
  </si>
  <si>
    <t>9847</t>
  </si>
  <si>
    <t>6,5MG SUP 6</t>
  </si>
  <si>
    <t>4306</t>
  </si>
  <si>
    <t>TRAMAL TOBOLKY 50 MG</t>
  </si>
  <si>
    <t>50MG CPS DUR 20 I</t>
  </si>
  <si>
    <t>84262</t>
  </si>
  <si>
    <t>TRALGIT GTT.</t>
  </si>
  <si>
    <t>100MG/ML POR GTT SOL 96ML</t>
  </si>
  <si>
    <t>201125</t>
  </si>
  <si>
    <t>UHLIČITAN VÁPENATÝ</t>
  </si>
  <si>
    <t>53439</t>
  </si>
  <si>
    <t>VITACALCIN</t>
  </si>
  <si>
    <t>250MG TBL NOB 60</t>
  </si>
  <si>
    <t>47515</t>
  </si>
  <si>
    <t>CALCICHEW D3</t>
  </si>
  <si>
    <t>500MG/200IU TBL MND 60</t>
  </si>
  <si>
    <t>206529</t>
  </si>
  <si>
    <t>CALCICHEW D3 JAHODA</t>
  </si>
  <si>
    <t>207594</t>
  </si>
  <si>
    <t>BIOMIN H</t>
  </si>
  <si>
    <t>1110MG/15MG/1,8MG POR PLV 60X3G</t>
  </si>
  <si>
    <t>KOMBINACE MINERÁLNÍCH SOLÍ</t>
  </si>
  <si>
    <t>183550</t>
  </si>
  <si>
    <t>EZICLEN</t>
  </si>
  <si>
    <t>POR CNC SOL 2X176ML</t>
  </si>
  <si>
    <t>172509</t>
  </si>
  <si>
    <t>ASKETON</t>
  </si>
  <si>
    <t>ZÁSADITÝ CITRONAN BISMUTITÝ, TETRACYKLIN A METRONIDAZOL</t>
  </si>
  <si>
    <t>172477</t>
  </si>
  <si>
    <t>PYLERA</t>
  </si>
  <si>
    <t>140MG/125MG/125MG CPS DUR 120</t>
  </si>
  <si>
    <t>*2998</t>
  </si>
  <si>
    <t>CIPROFIBRÁT</t>
  </si>
  <si>
    <t>144196</t>
  </si>
  <si>
    <t>LIPANOR</t>
  </si>
  <si>
    <t>100MG CPS DUR 60</t>
  </si>
  <si>
    <t>97556</t>
  </si>
  <si>
    <t>75MCG/20MCG TBL OBD 1X21</t>
  </si>
  <si>
    <t>162858</t>
  </si>
  <si>
    <t>ASPIRIN PROTECT 100</t>
  </si>
  <si>
    <t>100MG TBL ENT 28</t>
  </si>
  <si>
    <t>MEDAZEPAM</t>
  </si>
  <si>
    <t>96175</t>
  </si>
  <si>
    <t>ANSILAN</t>
  </si>
  <si>
    <t>10MG CPS DUR 25</t>
  </si>
  <si>
    <t>ELEKTROLYTY SE SACHARIDY</t>
  </si>
  <si>
    <t>146776</t>
  </si>
  <si>
    <t>2,5%GLUCOSE+0,45% SODIUM CHLORIDE IN WATER FOR INJECTION FRESENIUS</t>
  </si>
  <si>
    <t>25MG/ML+4,5MG/ML INF SOL 12X500ML S</t>
  </si>
  <si>
    <t>12894</t>
  </si>
  <si>
    <t>100MG POR GRA SUS 15 I</t>
  </si>
  <si>
    <t>149949</t>
  </si>
  <si>
    <t>SILDENAFIL ACTAVIS</t>
  </si>
  <si>
    <t>25MG TBL FLM 12</t>
  </si>
  <si>
    <t>OXYKODON A NALOXON</t>
  </si>
  <si>
    <t>138530</t>
  </si>
  <si>
    <t>TARGIN</t>
  </si>
  <si>
    <t>10MG/5MG TBL PRO 60</t>
  </si>
  <si>
    <t>132865</t>
  </si>
  <si>
    <t>10MG/ML POR GTT SOL 20ML</t>
  </si>
  <si>
    <t>221058</t>
  </si>
  <si>
    <t>ACC LONG</t>
  </si>
  <si>
    <t>600MG TBL EFF 20</t>
  </si>
  <si>
    <t>158711</t>
  </si>
  <si>
    <t>169033</t>
  </si>
  <si>
    <t>XORIMAX</t>
  </si>
  <si>
    <t>500MG TBL FLM 16</t>
  </si>
  <si>
    <t>214595</t>
  </si>
  <si>
    <t>ERDOSTEIN</t>
  </si>
  <si>
    <t>87076</t>
  </si>
  <si>
    <t>300MG CPS DUR 20</t>
  </si>
  <si>
    <t>199680</t>
  </si>
  <si>
    <t>300MG CPS DUR 60</t>
  </si>
  <si>
    <t>59595</t>
  </si>
  <si>
    <t>20MG TBL FLM 50</t>
  </si>
  <si>
    <t>158016</t>
  </si>
  <si>
    <t>ISAME</t>
  </si>
  <si>
    <t>300MG TBL NOB 100</t>
  </si>
  <si>
    <t>203293</t>
  </si>
  <si>
    <t>500MG TBL RET 14 DOUBLE BLI</t>
  </si>
  <si>
    <t>169722</t>
  </si>
  <si>
    <t>METFORMIN A VILDAGLIPTIN</t>
  </si>
  <si>
    <t>29740</t>
  </si>
  <si>
    <t>EUCREAS</t>
  </si>
  <si>
    <t>50MG/1000MG TBL FLM 60 I</t>
  </si>
  <si>
    <t>OLANZAPIN</t>
  </si>
  <si>
    <t>207696</t>
  </si>
  <si>
    <t>OLAZAX</t>
  </si>
  <si>
    <t>10MG TBL NOB 28</t>
  </si>
  <si>
    <t>180479</t>
  </si>
  <si>
    <t>PANTOPRAZOLE ZENTIVA</t>
  </si>
  <si>
    <t>PAROXETIN</t>
  </si>
  <si>
    <t>107847</t>
  </si>
  <si>
    <t>APO-PAROX</t>
  </si>
  <si>
    <t>PREGABALIN</t>
  </si>
  <si>
    <t>210546</t>
  </si>
  <si>
    <t>PREGABALIN SANDOZ</t>
  </si>
  <si>
    <t>75MG CPS DUR 84</t>
  </si>
  <si>
    <t>PSEUDOEFEDRIN, KOMBINACE</t>
  </si>
  <si>
    <t>216102</t>
  </si>
  <si>
    <t>CLARINASE REPETABS</t>
  </si>
  <si>
    <t>5MG/120MG TBL PRO 7 II</t>
  </si>
  <si>
    <t>RAMIPRIL A AMLODIPIN</t>
  </si>
  <si>
    <t>203952</t>
  </si>
  <si>
    <t>RAMIZEK</t>
  </si>
  <si>
    <t>5MG/5MG CPS DUR 98</t>
  </si>
  <si>
    <t>173873</t>
  </si>
  <si>
    <t>ROSUVASTATIN ACCORD</t>
  </si>
  <si>
    <t>SUKRALFÁT</t>
  </si>
  <si>
    <t>91217</t>
  </si>
  <si>
    <t>1G TBL NOB 50</t>
  </si>
  <si>
    <t>207053</t>
  </si>
  <si>
    <t>ROSEMIG</t>
  </si>
  <si>
    <t>100MG TBL FLM 6 II</t>
  </si>
  <si>
    <t>THIAMIN (VITAMIN B1)</t>
  </si>
  <si>
    <t>75025</t>
  </si>
  <si>
    <t>THIAMIN LÉČIVA</t>
  </si>
  <si>
    <t>50MG TBL NOB 20</t>
  </si>
  <si>
    <t>TIANEPTIN</t>
  </si>
  <si>
    <t>14808</t>
  </si>
  <si>
    <t>COAXIL</t>
  </si>
  <si>
    <t>12,5MG TBL OBD 90</t>
  </si>
  <si>
    <t>TIAPRID</t>
  </si>
  <si>
    <t>165741</t>
  </si>
  <si>
    <t>TIAPRID PMCS</t>
  </si>
  <si>
    <t>59672</t>
  </si>
  <si>
    <t>59673</t>
  </si>
  <si>
    <t>100MG TBL PRO 50</t>
  </si>
  <si>
    <t>192342</t>
  </si>
  <si>
    <t>193745</t>
  </si>
  <si>
    <t>5MG TBL FLM 60</t>
  </si>
  <si>
    <t>166775</t>
  </si>
  <si>
    <t>50MG TBL FLM 40 II</t>
  </si>
  <si>
    <t>BISOPROLOL A AMLODIPIN</t>
  </si>
  <si>
    <t>197066</t>
  </si>
  <si>
    <t>BIGITAL</t>
  </si>
  <si>
    <t>10MG/5MG TBL NOB 90</t>
  </si>
  <si>
    <t>HYDROXYKARBAMID</t>
  </si>
  <si>
    <t>57345</t>
  </si>
  <si>
    <t>500MG CPS DUR 100</t>
  </si>
  <si>
    <t>*7999</t>
  </si>
  <si>
    <t>0</t>
  </si>
  <si>
    <t>GLYCEROL-TRINITRÁT</t>
  </si>
  <si>
    <t>31089</t>
  </si>
  <si>
    <t>NITROMINT</t>
  </si>
  <si>
    <t>2,6MG TBL RET 60</t>
  </si>
  <si>
    <t>IRBESARTAN A DIURETIKA</t>
  </si>
  <si>
    <t>168104</t>
  </si>
  <si>
    <t>IFIRMACOMBI</t>
  </si>
  <si>
    <t>300MG/12,5MG TBL FLM 28</t>
  </si>
  <si>
    <t>KOMPLEX ŽELEZA S ISOMALTOSOU</t>
  </si>
  <si>
    <t>16594</t>
  </si>
  <si>
    <t>MALTOFER TABLETY</t>
  </si>
  <si>
    <t>100MG TBL MND 30</t>
  </si>
  <si>
    <t>KOMPLEX ŽELEZA S ISOMALTOSOU A KYSELINA LISTOVÁ</t>
  </si>
  <si>
    <t>16593</t>
  </si>
  <si>
    <t>MALTOFER FOL TABLETY</t>
  </si>
  <si>
    <t>100MG/0,35MG TBL MND 30</t>
  </si>
  <si>
    <t>KYSELINA VALPROOVÁ</t>
  </si>
  <si>
    <t>44997</t>
  </si>
  <si>
    <t>DEPAKINE CHRONO 500 MG SÉCABLE</t>
  </si>
  <si>
    <t>500MG TBL RET 100</t>
  </si>
  <si>
    <t>17992</t>
  </si>
  <si>
    <t>MAGNESII LACTICI 0,5 TBL. MEDICAMENTA</t>
  </si>
  <si>
    <t>NEBIVOLOL</t>
  </si>
  <si>
    <t>112572</t>
  </si>
  <si>
    <t>NEBIVOLOL SANDOZ</t>
  </si>
  <si>
    <t>5MG TBL NOB 28</t>
  </si>
  <si>
    <t>13316</t>
  </si>
  <si>
    <t>LUSOPRESS</t>
  </si>
  <si>
    <t>20MG TBL NOB 28</t>
  </si>
  <si>
    <t>208322</t>
  </si>
  <si>
    <t>20MG CPS ETD 100 I</t>
  </si>
  <si>
    <t>49112</t>
  </si>
  <si>
    <t>20MG TBL ENT 14 I</t>
  </si>
  <si>
    <t>157129</t>
  </si>
  <si>
    <t>10MG TBL ENT 28</t>
  </si>
  <si>
    <t>2159</t>
  </si>
  <si>
    <t>TAMSULOSIN</t>
  </si>
  <si>
    <t>PERINDOPRIL A BISOPROLOL</t>
  </si>
  <si>
    <t>213258</t>
  </si>
  <si>
    <t>COSYREL</t>
  </si>
  <si>
    <t>5MG/10MG TBL FLM 30</t>
  </si>
  <si>
    <t>12494</t>
  </si>
  <si>
    <t>AUGMENTIN 1 G</t>
  </si>
  <si>
    <t>875MG/125MG TBL FLM 14 I</t>
  </si>
  <si>
    <t>KODEIN A PARACETAMOL</t>
  </si>
  <si>
    <t>109797</t>
  </si>
  <si>
    <t>ULTRACOD</t>
  </si>
  <si>
    <t>500MG/30MG TBL NOB 10</t>
  </si>
  <si>
    <t>32858</t>
  </si>
  <si>
    <t>NAC AL 600 ŠUMIVÉ TABLETY</t>
  </si>
  <si>
    <t>ACIKLOVIR</t>
  </si>
  <si>
    <t>13703</t>
  </si>
  <si>
    <t>ZOVIRAX</t>
  </si>
  <si>
    <t>200MG TBL NOB 25</t>
  </si>
  <si>
    <t>132921</t>
  </si>
  <si>
    <t>215391</t>
  </si>
  <si>
    <t>ALOPURINOL GLENMARK</t>
  </si>
  <si>
    <t>94919</t>
  </si>
  <si>
    <t>7,5MG/ML POR SOL 40ML</t>
  </si>
  <si>
    <t>94921</t>
  </si>
  <si>
    <t>15MG/5ML SIR 100ML</t>
  </si>
  <si>
    <t>62051</t>
  </si>
  <si>
    <t>DUOMOX 750</t>
  </si>
  <si>
    <t>750MG TBL SUS 20</t>
  </si>
  <si>
    <t>ANTIAGREGANCIA KROMĚ HEPARINU, KOMBINACE</t>
  </si>
  <si>
    <t>57364</t>
  </si>
  <si>
    <t>AGGRENOX</t>
  </si>
  <si>
    <t>25MG/200MG CPS RDR 60</t>
  </si>
  <si>
    <t>ATORVASTATIN A AMLODIPIN</t>
  </si>
  <si>
    <t>159821</t>
  </si>
  <si>
    <t>AMLATOR</t>
  </si>
  <si>
    <t>20MG/10MG TBL FLM 90</t>
  </si>
  <si>
    <t>102684</t>
  </si>
  <si>
    <t>5496</t>
  </si>
  <si>
    <t>10MG TBL FLM 60</t>
  </si>
  <si>
    <t>214596</t>
  </si>
  <si>
    <t>50MG/G+10MG/G RCT UNG 20G</t>
  </si>
  <si>
    <t>94948</t>
  </si>
  <si>
    <t>SEROPRAM</t>
  </si>
  <si>
    <t>10184</t>
  </si>
  <si>
    <t>50MG CPS MOL 50X1</t>
  </si>
  <si>
    <t>201992</t>
  </si>
  <si>
    <t>47033</t>
  </si>
  <si>
    <t>35MG/ML POR PLV SUS 100ML</t>
  </si>
  <si>
    <t>147921</t>
  </si>
  <si>
    <t>EMANERA</t>
  </si>
  <si>
    <t>20MG CPS ETD 90 I</t>
  </si>
  <si>
    <t>47862</t>
  </si>
  <si>
    <t>11014</t>
  </si>
  <si>
    <t>FLUOCINOLON-ACETONID</t>
  </si>
  <si>
    <t>3388</t>
  </si>
  <si>
    <t>FLUCINAR</t>
  </si>
  <si>
    <t>0,25MG/G UNG 15G</t>
  </si>
  <si>
    <t>112659</t>
  </si>
  <si>
    <t>30MG TBL RET 90</t>
  </si>
  <si>
    <t>HYDROKORTISON</t>
  </si>
  <si>
    <t>858</t>
  </si>
  <si>
    <t>HYDROCORTISON LÉČIVA</t>
  </si>
  <si>
    <t>10MG/G UNG 10G</t>
  </si>
  <si>
    <t>14937</t>
  </si>
  <si>
    <t>0,25MCG CPS MOL 30</t>
  </si>
  <si>
    <t>30105</t>
  </si>
  <si>
    <t>CLARITHROMYCIN - TEVA</t>
  </si>
  <si>
    <t>500MG TBL FLM 14 I</t>
  </si>
  <si>
    <t>201867</t>
  </si>
  <si>
    <t>500MG TBL FLM 14 II</t>
  </si>
  <si>
    <t>162859</t>
  </si>
  <si>
    <t>100MG TBL ENT 98</t>
  </si>
  <si>
    <t>97864</t>
  </si>
  <si>
    <t>106344</t>
  </si>
  <si>
    <t>15MG CPS ETD 28</t>
  </si>
  <si>
    <t>125752</t>
  </si>
  <si>
    <t>300MG CPS DUR 50</t>
  </si>
  <si>
    <t>184039</t>
  </si>
  <si>
    <t>FORLAX</t>
  </si>
  <si>
    <t>4G POR PLV SOL SCC 20</t>
  </si>
  <si>
    <t>23793</t>
  </si>
  <si>
    <t>GLUCOPHAGE</t>
  </si>
  <si>
    <t>500MG TBL FLM 5X10</t>
  </si>
  <si>
    <t>132559</t>
  </si>
  <si>
    <t>46981</t>
  </si>
  <si>
    <t>54150</t>
  </si>
  <si>
    <t>EGILOK</t>
  </si>
  <si>
    <t>25MG TBL NOB 60</t>
  </si>
  <si>
    <t>32060</t>
  </si>
  <si>
    <t>9500IU/ML INJ SOL ISP 2X0,6ML</t>
  </si>
  <si>
    <t>101227</t>
  </si>
  <si>
    <t>200615</t>
  </si>
  <si>
    <t>PERINDOPRIL JS PARTNER</t>
  </si>
  <si>
    <t>8MG TBL NOB 90</t>
  </si>
  <si>
    <t>23962</t>
  </si>
  <si>
    <t>AMPRILAN 5</t>
  </si>
  <si>
    <t>SILIKONY</t>
  </si>
  <si>
    <t>57585</t>
  </si>
  <si>
    <t>40MG CPS MOL 100</t>
  </si>
  <si>
    <t>96118</t>
  </si>
  <si>
    <t>250SU CPS MOL 50</t>
  </si>
  <si>
    <t>189677</t>
  </si>
  <si>
    <t>TEZEO HCT</t>
  </si>
  <si>
    <t>40MG/12,5MG TBL NOB 28</t>
  </si>
  <si>
    <t>67569</t>
  </si>
  <si>
    <t>50MG CPS DUR 20</t>
  </si>
  <si>
    <t>32889</t>
  </si>
  <si>
    <t>500MG TBL NOB 100 I</t>
  </si>
  <si>
    <t>138840</t>
  </si>
  <si>
    <t>37,5MG/325MG TBL FLM 20 I</t>
  </si>
  <si>
    <t>179327</t>
  </si>
  <si>
    <t>75MG/650MG TBL FLM 30 I</t>
  </si>
  <si>
    <t>138847</t>
  </si>
  <si>
    <t>37,5MG/325MG TBL FLM 90 I</t>
  </si>
  <si>
    <t>LAKOSAMID</t>
  </si>
  <si>
    <t>500291</t>
  </si>
  <si>
    <t>VIMPAT</t>
  </si>
  <si>
    <t>100MG TBL FLM 56</t>
  </si>
  <si>
    <t>192390</t>
  </si>
  <si>
    <t>6000U TBL ENT 60</t>
  </si>
  <si>
    <t>218892</t>
  </si>
  <si>
    <t>*3012</t>
  </si>
  <si>
    <t>45764</t>
  </si>
  <si>
    <t>MAXIS B /BRILANT/ A-G SAMODRŽÍCÍ S LEMEM</t>
  </si>
  <si>
    <t>132874</t>
  </si>
  <si>
    <t>VILANTEROL A UMEKLIDINIUM-BROMID</t>
  </si>
  <si>
    <t>210032</t>
  </si>
  <si>
    <t>ANORO</t>
  </si>
  <si>
    <t>55MCG/22MCG INH PLV DOS 1X30DÁV</t>
  </si>
  <si>
    <t>TAKROLIMUS</t>
  </si>
  <si>
    <t>57628</t>
  </si>
  <si>
    <t>PROGRAF</t>
  </si>
  <si>
    <t>1MG CPS DUR 60</t>
  </si>
  <si>
    <t>132933</t>
  </si>
  <si>
    <t>TORVACARD NEO</t>
  </si>
  <si>
    <t>218835</t>
  </si>
  <si>
    <t>CONCOR 5</t>
  </si>
  <si>
    <t>196001</t>
  </si>
  <si>
    <t>SOBYCOR</t>
  </si>
  <si>
    <t>208694</t>
  </si>
  <si>
    <t>5MG TBL NOB 20(1X20)</t>
  </si>
  <si>
    <t>DOXAZOSIN</t>
  </si>
  <si>
    <t>146374</t>
  </si>
  <si>
    <t>DOXAZOSIN MYLAN</t>
  </si>
  <si>
    <t>4MG TBL PRO 98</t>
  </si>
  <si>
    <t>147933</t>
  </si>
  <si>
    <t>40MG CPS ETD 90 I</t>
  </si>
  <si>
    <t>214922</t>
  </si>
  <si>
    <t>LIPANTHYL NT</t>
  </si>
  <si>
    <t>145MG TBL FLM 90</t>
  </si>
  <si>
    <t>GLYCEROL</t>
  </si>
  <si>
    <t>3688</t>
  </si>
  <si>
    <t>SUPPOSITORIA GLYCERINI LÉČIVA</t>
  </si>
  <si>
    <t>2,06G SUP 10</t>
  </si>
  <si>
    <t>2668</t>
  </si>
  <si>
    <t>OPHTHALMO-HYDROCORTISON LÉČIVA</t>
  </si>
  <si>
    <t>5MG/G OPH UNG 5G</t>
  </si>
  <si>
    <t>JINÁ LÉČIVA K TERAPII ONEMOCNĚNÍ ŽLUČOVÝCH CEST</t>
  </si>
  <si>
    <t>699</t>
  </si>
  <si>
    <t>CHOLAGOL</t>
  </si>
  <si>
    <t>POR GTT SOL 1X10ML</t>
  </si>
  <si>
    <t>225505</t>
  </si>
  <si>
    <t>DILATREND 25</t>
  </si>
  <si>
    <t>KYSELINA IBANDRONOVÁ</t>
  </si>
  <si>
    <t>25422</t>
  </si>
  <si>
    <t>BONVIVA</t>
  </si>
  <si>
    <t>150MG TBL FLM 3</t>
  </si>
  <si>
    <t>LEVONORGESTREL A ETHINYLESTRADIOL</t>
  </si>
  <si>
    <t>206116</t>
  </si>
  <si>
    <t>EBELYA</t>
  </si>
  <si>
    <t>150MCG/30MCG TBL OBD 3X21</t>
  </si>
  <si>
    <t>59807</t>
  </si>
  <si>
    <t>19000IU/ML INJ SOL ISP 2X0,8ML</t>
  </si>
  <si>
    <t>157254</t>
  </si>
  <si>
    <t>20MG CPS ETD 30</t>
  </si>
  <si>
    <t>224751</t>
  </si>
  <si>
    <t>2,5MG TBL NOB 50</t>
  </si>
  <si>
    <t>148074</t>
  </si>
  <si>
    <t>SIMVASTATIN A EZETIMIB</t>
  </si>
  <si>
    <t>202409</t>
  </si>
  <si>
    <t>INEGY</t>
  </si>
  <si>
    <t>10MG/10MG TBL NOB 98</t>
  </si>
  <si>
    <t>152959</t>
  </si>
  <si>
    <t>TEZEO</t>
  </si>
  <si>
    <t>80MG TBL NOB 90</t>
  </si>
  <si>
    <t>76650</t>
  </si>
  <si>
    <t>AFONILUM SR</t>
  </si>
  <si>
    <t>250MG CPS PRO 50</t>
  </si>
  <si>
    <t>TIZANIDIN</t>
  </si>
  <si>
    <t>16051</t>
  </si>
  <si>
    <t>SIRDALUD</t>
  </si>
  <si>
    <t>12687</t>
  </si>
  <si>
    <t>TRAMAL RETARD TABLETY 100 MG</t>
  </si>
  <si>
    <t>57793</t>
  </si>
  <si>
    <t>54094</t>
  </si>
  <si>
    <t>TRITTICO AC 75</t>
  </si>
  <si>
    <t>75MG TBL RET 30</t>
  </si>
  <si>
    <t>109799</t>
  </si>
  <si>
    <t>500MG/30MG TBL NOB 30</t>
  </si>
  <si>
    <t>205019</t>
  </si>
  <si>
    <t>202701</t>
  </si>
  <si>
    <t>20MG TBL ENT 90</t>
  </si>
  <si>
    <t>207229</t>
  </si>
  <si>
    <t>CITRAFLEET</t>
  </si>
  <si>
    <t>NATRIUM-PIKOSULFÁT</t>
  </si>
  <si>
    <t>49017</t>
  </si>
  <si>
    <t>GUTTALAX</t>
  </si>
  <si>
    <t>7,5MG/ML POR GTT SOL 1X15ML</t>
  </si>
  <si>
    <t>45775</t>
  </si>
  <si>
    <t>AVICENUM 360 A-G MIKROKAPSLE SKINTEX,UZAVŘENÁ/OTEVŘENÁ ŠPIČKA,SAMODRŽÍCÍ KRAJKA</t>
  </si>
  <si>
    <t>GLIMEPIRID</t>
  </si>
  <si>
    <t>135002</t>
  </si>
  <si>
    <t>124133</t>
  </si>
  <si>
    <t>10MG/10MG TBL NOB 90(3X30)</t>
  </si>
  <si>
    <t>40375</t>
  </si>
  <si>
    <t>32MG TBL NOB 20</t>
  </si>
  <si>
    <t>132992</t>
  </si>
  <si>
    <t>18547</t>
  </si>
  <si>
    <t>124087</t>
  </si>
  <si>
    <t>5MG/5MG TBL NOB 30</t>
  </si>
  <si>
    <t>LEVETIRACETAM</t>
  </si>
  <si>
    <t>168897</t>
  </si>
  <si>
    <t>15MG TBL FLM 28 II</t>
  </si>
  <si>
    <t>STŘÍBRNÁ SŮL SULFADIAZINU, KOMBINACE</t>
  </si>
  <si>
    <t>14877</t>
  </si>
  <si>
    <t>IALUGEN PLUS</t>
  </si>
  <si>
    <t>2MG/G+10MG/G CRM 60G</t>
  </si>
  <si>
    <t>225087</t>
  </si>
  <si>
    <t>3822</t>
  </si>
  <si>
    <t>HYDROXYCHLOROCHIN</t>
  </si>
  <si>
    <t>54424</t>
  </si>
  <si>
    <t>PLAQUENIL</t>
  </si>
  <si>
    <t>200MG TBL FLM 60</t>
  </si>
  <si>
    <t>TAMSULOSIN A DUTASTERID</t>
  </si>
  <si>
    <t>145988</t>
  </si>
  <si>
    <t>DUODART</t>
  </si>
  <si>
    <t>0,5MG/0,4MG CPS DUR 90</t>
  </si>
  <si>
    <t>32063</t>
  </si>
  <si>
    <t>99138</t>
  </si>
  <si>
    <t>9,48MG/ML POR GTT SOL 30ML</t>
  </si>
  <si>
    <t>94164</t>
  </si>
  <si>
    <t>2430</t>
  </si>
  <si>
    <t>500MG VAG TBL 10</t>
  </si>
  <si>
    <t>ORGANO-HEPARINOID</t>
  </si>
  <si>
    <t>3575</t>
  </si>
  <si>
    <t>HEPAROID LÉČIVA</t>
  </si>
  <si>
    <t>2MG/G CRM 30G</t>
  </si>
  <si>
    <t>42546</t>
  </si>
  <si>
    <t>LACTULOSE AL</t>
  </si>
  <si>
    <t>66,7MG/100ML SIR 1X200ML</t>
  </si>
  <si>
    <t>59757</t>
  </si>
  <si>
    <t>FRONTIN</t>
  </si>
  <si>
    <t>0,5MG TBL NOB 100</t>
  </si>
  <si>
    <t>CEFPROZIL</t>
  </si>
  <si>
    <t>199796</t>
  </si>
  <si>
    <t>CEFZIL</t>
  </si>
  <si>
    <t>12354</t>
  </si>
  <si>
    <t>500MG TBL FLM 120 I</t>
  </si>
  <si>
    <t>97402</t>
  </si>
  <si>
    <t>320MG/60MG TBL FLM 50</t>
  </si>
  <si>
    <t>138841</t>
  </si>
  <si>
    <t>37,5MG/325MG TBL FLM 30 I</t>
  </si>
  <si>
    <t>86023</t>
  </si>
  <si>
    <t>TALVOSILEN FORTE</t>
  </si>
  <si>
    <t>500MG/30MG CPS DUR 20</t>
  </si>
  <si>
    <t>192247</t>
  </si>
  <si>
    <t>75MG CPS PRO 20</t>
  </si>
  <si>
    <t>62857</t>
  </si>
  <si>
    <t>50MG TBL FLM 50</t>
  </si>
  <si>
    <t>106777</t>
  </si>
  <si>
    <t>CITALOPRAM ORION</t>
  </si>
  <si>
    <t>66036</t>
  </si>
  <si>
    <t>2537</t>
  </si>
  <si>
    <t>HALOPERIDOL-RICHTER</t>
  </si>
  <si>
    <t>1,5MG TBL NOB 50</t>
  </si>
  <si>
    <t>167666</t>
  </si>
  <si>
    <t>TOLURA</t>
  </si>
  <si>
    <t>40MG TBL NOB 28</t>
  </si>
  <si>
    <t>TROXERUTIN, KOMBINACE</t>
  </si>
  <si>
    <t>208592</t>
  </si>
  <si>
    <t>GINKOR FORT</t>
  </si>
  <si>
    <t>14MG/300MG/300MG CPS DUR 30 I</t>
  </si>
  <si>
    <t>641</t>
  </si>
  <si>
    <t>300MCG INJ SOL 5X1ML</t>
  </si>
  <si>
    <t>EKONAZOL</t>
  </si>
  <si>
    <t>59074</t>
  </si>
  <si>
    <t>PEVARYL</t>
  </si>
  <si>
    <t>100MG/G CRM 30G</t>
  </si>
  <si>
    <t>85142</t>
  </si>
  <si>
    <t>MUPIROCIN</t>
  </si>
  <si>
    <t>90778</t>
  </si>
  <si>
    <t>BACTROBAN</t>
  </si>
  <si>
    <t>20MG/G UNG 15G</t>
  </si>
  <si>
    <t>23789</t>
  </si>
  <si>
    <t>40MG CPS ETD 28</t>
  </si>
  <si>
    <t>192580</t>
  </si>
  <si>
    <t>APO-RABEPRAZOL</t>
  </si>
  <si>
    <t>192582</t>
  </si>
  <si>
    <t>160212</t>
  </si>
  <si>
    <t>SILDENAFIL ACCORD</t>
  </si>
  <si>
    <t>100MG TBL FLM 8</t>
  </si>
  <si>
    <t>178277</t>
  </si>
  <si>
    <t>TRAMADOL MYLAN</t>
  </si>
  <si>
    <t>200MG TBL PRO 30 II</t>
  </si>
  <si>
    <t>178278</t>
  </si>
  <si>
    <t>200MG TBL PRO 30 I</t>
  </si>
  <si>
    <t>206498</t>
  </si>
  <si>
    <t>TONANDA</t>
  </si>
  <si>
    <t>4MG/5MG/1,25MG TBL NOB 90</t>
  </si>
  <si>
    <t>211967</t>
  </si>
  <si>
    <t>*2091</t>
  </si>
  <si>
    <t>47439</t>
  </si>
  <si>
    <t>150MG CPS DUR 3 I</t>
  </si>
  <si>
    <t>149702</t>
  </si>
  <si>
    <t>ENYGLID</t>
  </si>
  <si>
    <t>199646</t>
  </si>
  <si>
    <t>DISTIGMIN</t>
  </si>
  <si>
    <t>2130</t>
  </si>
  <si>
    <t>UBRETID</t>
  </si>
  <si>
    <t>5MG TBL NOB 50</t>
  </si>
  <si>
    <t>59596</t>
  </si>
  <si>
    <t>13798</t>
  </si>
  <si>
    <t>CANESTEN</t>
  </si>
  <si>
    <t>10MG/G CRM 20G</t>
  </si>
  <si>
    <t>204541</t>
  </si>
  <si>
    <t>PANTOPRAZOL ACCORD</t>
  </si>
  <si>
    <t>40MG INJ PLV SOL 10</t>
  </si>
  <si>
    <t>7387</t>
  </si>
  <si>
    <t>215917</t>
  </si>
  <si>
    <t>2MG CPS DUR 98</t>
  </si>
  <si>
    <t>FERRUM(II)-FUMARÁT A KYSELINA LISTOVÁ</t>
  </si>
  <si>
    <t>169452</t>
  </si>
  <si>
    <t>FERRETAB COMP.</t>
  </si>
  <si>
    <t>50MG/0,5MG CPS DUR 100</t>
  </si>
  <si>
    <t>Všeobecná ambulance</t>
  </si>
  <si>
    <t>Standardní lůžková péče</t>
  </si>
  <si>
    <t>Prac.stand.lůžk.péče-nutriční jednotka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</si>
  <si>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</si>
  <si>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</si>
  <si>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</si>
  <si>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L01XE01 - IMATINIB</t>
  </si>
  <si>
    <t>J05AF07 - TENOFOVIR-DISOPROXIL</t>
  </si>
  <si>
    <t>L04AX01 - AZATHIOPRIN</t>
  </si>
  <si>
    <t>J01FA09 - KLARITHROMYCIN</t>
  </si>
  <si>
    <t>C10AA07 - ROSUVASTATIN</t>
  </si>
  <si>
    <t>A02BC05 - ESOMEPRAZOL</t>
  </si>
  <si>
    <t>C10AA01 - SIMVASTATIN</t>
  </si>
  <si>
    <t>B01AA03 - WARFARIN</t>
  </si>
  <si>
    <t>C09DA04 - IRBESARTAN A DIURETIKA</t>
  </si>
  <si>
    <t>J01DC02 - CEFUROXIM</t>
  </si>
  <si>
    <t>C07AB03 - ATENOLOL</t>
  </si>
  <si>
    <t>C02CA04 - DOXAZOSIN</t>
  </si>
  <si>
    <t>R06AX27 - DESLORATADIN</t>
  </si>
  <si>
    <t>N03AX11 - TOPIRAMÁT</t>
  </si>
  <si>
    <t>N02CC01 - SUMATRIPTAN</t>
  </si>
  <si>
    <t>C08CA08 - NITRENDIPIN</t>
  </si>
  <si>
    <t>N02AJ06 - KODEIN A PARACETAMOL</t>
  </si>
  <si>
    <t>B01AF02 - APIXABAN</t>
  </si>
  <si>
    <t>J01FA10 - AZITHROMYCIN</t>
  </si>
  <si>
    <t>A04AA01 - ONDANSETRON</t>
  </si>
  <si>
    <t>N03AG01 - KYSELINA VALPROOVÁ</t>
  </si>
  <si>
    <t>B03AE10 - RŮZNÉ JINÉ KOMBINACE ŽELEZA</t>
  </si>
  <si>
    <t>N05AL01 - SULPIRID</t>
  </si>
  <si>
    <t>A02BA02 - RANITIDIN</t>
  </si>
  <si>
    <t>C09BB07 - RAMIPRIL A AMLODIPIN</t>
  </si>
  <si>
    <t>A07DA - ANTIPROPULZIVA</t>
  </si>
  <si>
    <t>J01MA03 - PEFLOXACIN</t>
  </si>
  <si>
    <t>N06AB05 - PAROXETIN</t>
  </si>
  <si>
    <t>L04AX03 - METHOTREXÁT</t>
  </si>
  <si>
    <t>J05AP01 - RIBAVIRIN</t>
  </si>
  <si>
    <t>A10BJ02 - LIRAGLUTID</t>
  </si>
  <si>
    <t>M03AC04 - ATRAKURIUM</t>
  </si>
  <si>
    <t>L04AA06 - KYSELINA MYKOFENOLOVÁ</t>
  </si>
  <si>
    <t>R01AD09 - MOMETASON</t>
  </si>
  <si>
    <t>R05CB01 - ACETYLCYSTEIN</t>
  </si>
  <si>
    <t>R05CB06 - AMBROXOL</t>
  </si>
  <si>
    <t>C07AB12 - NEBIVOLOL</t>
  </si>
  <si>
    <t>J05AF10 - ENTEKAVIR</t>
  </si>
  <si>
    <t>A02BC05</t>
  </si>
  <si>
    <t>B01AA03</t>
  </si>
  <si>
    <t>C10AA07</t>
  </si>
  <si>
    <t>J01FA09</t>
  </si>
  <si>
    <t>J05AF07</t>
  </si>
  <si>
    <t>J05AF10</t>
  </si>
  <si>
    <t>L04AX01</t>
  </si>
  <si>
    <t>J05AP01</t>
  </si>
  <si>
    <t>N05AL01</t>
  </si>
  <si>
    <t>R05CB01</t>
  </si>
  <si>
    <t>R05CB06</t>
  </si>
  <si>
    <t>J01DC02</t>
  </si>
  <si>
    <t>L04AA06</t>
  </si>
  <si>
    <t>B01AF02</t>
  </si>
  <si>
    <t>C07AB03</t>
  </si>
  <si>
    <t>C10AA01</t>
  </si>
  <si>
    <t>C09BB07</t>
  </si>
  <si>
    <t>N06AB05</t>
  </si>
  <si>
    <t>C07AB12</t>
  </si>
  <si>
    <t>C08CA08</t>
  </si>
  <si>
    <t>C09DA04</t>
  </si>
  <si>
    <t>N03AG01</t>
  </si>
  <si>
    <t>R01AD09</t>
  </si>
  <si>
    <t>A07DA</t>
  </si>
  <si>
    <t>B03AE10</t>
  </si>
  <si>
    <t>N02AJ06</t>
  </si>
  <si>
    <t>J01MA03</t>
  </si>
  <si>
    <t>ELTROXIN</t>
  </si>
  <si>
    <t>A10BJ02</t>
  </si>
  <si>
    <t>R06AX27</t>
  </si>
  <si>
    <t>M03AC04</t>
  </si>
  <si>
    <t>A02BA02</t>
  </si>
  <si>
    <t>J01FA10</t>
  </si>
  <si>
    <t>L04AX03</t>
  </si>
  <si>
    <t>C02CA04</t>
  </si>
  <si>
    <t>A04AA01</t>
  </si>
  <si>
    <t>N02CC01</t>
  </si>
  <si>
    <t>N03AX11</t>
  </si>
  <si>
    <t>L01XE01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</si>
  <si>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</si>
  <si>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</si>
  <si>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</si>
  <si>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</si>
  <si>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</si>
  <si>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</si>
  <si>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</si>
  <si>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</si>
  <si>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</si>
  <si>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</si>
  <si>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</si>
  <si>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</si>
  <si>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</si>
  <si>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</si>
  <si>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</si>
  <si>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</si>
  <si>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</si>
  <si>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</si>
  <si>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</si>
  <si>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</si>
  <si>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</si>
  <si>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</si>
  <si>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</si>
  <si>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50115021</t>
  </si>
  <si>
    <t>laboratorní diagnostika-skl.ZPr (Z501)</t>
  </si>
  <si>
    <t>ZE864</t>
  </si>
  <si>
    <t>Roztok Uro-Tainer Suby G , bal. á 10 ks,FB99839</t>
  </si>
  <si>
    <t>50115040</t>
  </si>
  <si>
    <t>laboratorní materiál (Z505)</t>
  </si>
  <si>
    <t>ZC065</t>
  </si>
  <si>
    <t>Kapilára heparin sodný 140 ul / 1,2 x 125 mm + drátek sklo 125/140</t>
  </si>
  <si>
    <t>50115050</t>
  </si>
  <si>
    <t>obvazový materiál (Z502)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</si>
  <si>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</si>
  <si>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</si>
  <si>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</si>
  <si>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</si>
  <si>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ZA464</t>
  </si>
  <si>
    <t>Kompresa NT 10 x 10 cm/2 ks sterilní 26520</t>
  </si>
  <si>
    <t>ZA463</t>
  </si>
  <si>
    <t>Kompresa NT 10 x 20 cm/2 ks sterilní 26620</t>
  </si>
  <si>
    <t>ZC854</t>
  </si>
  <si>
    <t>Kompresa NT 7,5 x 7,5 cm/2 ks sterilní 26510</t>
  </si>
  <si>
    <t>ZA478</t>
  </si>
  <si>
    <t>Krytí actisorb plus 10,5 x 10,5 cm bal. á 10 ks s aktivním uhlím SYSMAP105EE</t>
  </si>
  <si>
    <t>ZA644</t>
  </si>
  <si>
    <t>Krytí askina 10 x 10 calgitrol Ag bal. á 10  ks 6211010</t>
  </si>
  <si>
    <t>ZF768</t>
  </si>
  <si>
    <t>Krytí askina gel 15 g bal. á 10 ks 001419N</t>
  </si>
  <si>
    <t>ZN814</t>
  </si>
  <si>
    <t>Krytí gelové na rány ActiMaris bal. á 20g 3097749</t>
  </si>
  <si>
    <t>ZA550</t>
  </si>
  <si>
    <t>Krytí hydrogelové nu-gel 25 g bal. á 6 ks MNG425</t>
  </si>
  <si>
    <t>ZA547</t>
  </si>
  <si>
    <t>Krytí inadine nepřilnavé 9,5 x 9,5 cm 1/10 SYS01512EE</t>
  </si>
  <si>
    <t>ZF042</t>
  </si>
  <si>
    <t>Krytí mastný tyl jelonet 10 x 10 cm á 10 ks 7404</t>
  </si>
  <si>
    <t>ZA417</t>
  </si>
  <si>
    <t>Krytí mastný tyl lomatuell H 10 x 20, á 10 ks, 23316</t>
  </si>
  <si>
    <t>ZL663</t>
  </si>
  <si>
    <t>Krytí mastný tyl pharmatull 10 x 10 cm bal. á 10 ks P-Tull1010</t>
  </si>
  <si>
    <t>ZG612</t>
  </si>
  <si>
    <t>Krytí mepilex 10 x 10 cm bal. á 5 ks 294100</t>
  </si>
  <si>
    <t>ZD633</t>
  </si>
  <si>
    <t>Krytí mepilex border sacrum 18 x 18 cm bal. á 5 ks 282000-01</t>
  </si>
  <si>
    <t>ZA537</t>
  </si>
  <si>
    <t>Krytí mepilex heel 13 x 20 cm bal. á 5 ks 288100-01</t>
  </si>
  <si>
    <t>ZE894</t>
  </si>
  <si>
    <t>Krytí mepilex transfer Ag 7,5 x 8,5 cm bal. á 10 ks 394000</t>
  </si>
  <si>
    <t>ZA470</t>
  </si>
  <si>
    <t>Krytí mepitel 10 x 18 cm bal. á 10 ks 291010</t>
  </si>
  <si>
    <t>ZK404</t>
  </si>
  <si>
    <t>Krytí prontosan roztok 350 ml 400416</t>
  </si>
  <si>
    <t>ZN895</t>
  </si>
  <si>
    <t>Krytí reston nesterilní 10,0 cm x 5,0 cm x 5 m role 1563L</t>
  </si>
  <si>
    <t>ZO128</t>
  </si>
  <si>
    <t>Krytí roztok  k výplachu a čištění ran ActiMaris Sensitiv 1000 ml 3098119</t>
  </si>
  <si>
    <t>ZN815</t>
  </si>
  <si>
    <t>Krytí roztok k čištění a hojenní ran ActiMaris Forte 300 ml 3098077</t>
  </si>
  <si>
    <t>ZK760</t>
  </si>
  <si>
    <t>Krytí tegaderm + PAD na i. v. vstupy bal. á 25 ks 9 x 10 cm 3586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</si>
  <si>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</si>
  <si>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</si>
  <si>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</si>
  <si>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</si>
  <si>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</si>
  <si>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</si>
  <si>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</si>
  <si>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</si>
  <si>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</si>
  <si>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</si>
  <si>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ZN477</t>
  </si>
  <si>
    <t>Obinadlo elastické universal 12 cm x 5 m 1323100314</t>
  </si>
  <si>
    <t>ZN476</t>
  </si>
  <si>
    <t>Obinadlo elastické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</si>
  <si>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</si>
  <si>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</si>
  <si>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</si>
  <si>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</si>
  <si>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</si>
  <si>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</si>
  <si>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</si>
  <si>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</si>
  <si>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</si>
  <si>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</si>
  <si>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ZA576</t>
  </si>
  <si>
    <t>Set sterilní pro močovou katetrizaci Mediset bal. á 10 ks 4552710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</si>
  <si>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</si>
  <si>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</si>
  <si>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</si>
  <si>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</si>
  <si>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</si>
  <si>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</si>
  <si>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</si>
  <si>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</si>
  <si>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ZD212</t>
  </si>
  <si>
    <t>Brýle kyslíkové pro dospělé 1,8 m standard 1161000/L</t>
  </si>
  <si>
    <t>ZB771</t>
  </si>
  <si>
    <t>Držák jehly základní 450201</t>
  </si>
  <si>
    <t>ZC498</t>
  </si>
  <si>
    <t>Držák močových sáčků UH 800800100</t>
  </si>
  <si>
    <t>ZI496</t>
  </si>
  <si>
    <t>Elektroda defibrilační pro dospělé QC 11996-000017</t>
  </si>
  <si>
    <t>ZB844</t>
  </si>
  <si>
    <t>Esmarch - pryžové obinadlo 60 x 1250 KVS 06125</t>
  </si>
  <si>
    <t>ZA738</t>
  </si>
  <si>
    <t>Filtr mini spike zelený 4550242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</si>
  <si>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</si>
  <si>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</si>
  <si>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</si>
  <si>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</si>
  <si>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</si>
  <si>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</si>
  <si>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</si>
  <si>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</si>
  <si>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ZB320</t>
  </si>
  <si>
    <t>Irigátor z PVC kompl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</si>
  <si>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</si>
  <si>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</si>
  <si>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</si>
  <si>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</si>
  <si>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</si>
  <si>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</si>
  <si>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ZF985</t>
  </si>
  <si>
    <t>Katetr močový foley 24CH bal. á 12 ks 1620-02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</si>
  <si>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</si>
  <si>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</si>
  <si>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</si>
  <si>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</si>
  <si>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</si>
  <si>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</si>
  <si>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ZK884</t>
  </si>
  <si>
    <t>Kohout trojcestný discofix modrý 4095111</t>
  </si>
  <si>
    <t>ZO372</t>
  </si>
  <si>
    <t>Konektor bezjehlový OptiSyte JIM:JSM4001</t>
  </si>
  <si>
    <t>ZD903</t>
  </si>
  <si>
    <t>Kontejner+ lopatka 30 ml nesterilní FLME25133</t>
  </si>
  <si>
    <t>ZB351</t>
  </si>
  <si>
    <t>Miska petri UH pr. 60 mm á 20 ks 400927</t>
  </si>
  <si>
    <t>ZE159</t>
  </si>
  <si>
    <t>Nádoba na kontaminovaný odpad 2 l 15-0003</t>
  </si>
  <si>
    <t>ZL105</t>
  </si>
  <si>
    <t>Nástavec pro odběr moče ke zkumavce vacuete 450251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</si>
  <si>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</si>
  <si>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</si>
  <si>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</si>
  <si>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</si>
  <si>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</si>
  <si>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</si>
  <si>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</si>
  <si>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ZAR-TNU201601</t>
  </si>
  <si>
    <t>ZB488</t>
  </si>
  <si>
    <t>Sprej cavilon 28 ml bal. á 12 ks 3346E</t>
  </si>
  <si>
    <t>ZB268</t>
  </si>
  <si>
    <t>Stojan sedimentační 836072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</si>
  <si>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</si>
  <si>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</si>
  <si>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</si>
  <si>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</si>
  <si>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</si>
  <si>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</si>
  <si>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</si>
  <si>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</si>
  <si>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ZA749</t>
  </si>
  <si>
    <t>Stříkačka injekční 3-dílná 50 ml LL Omnifix Solo 4617509F</t>
  </si>
  <si>
    <t>ZO543</t>
  </si>
  <si>
    <t>Stříkačka injekční předplněná 0,9% NaCl 10 ml BD PosiFlush SP EMA bal. á 30 ks 306585</t>
  </si>
  <si>
    <t>ZQ040</t>
  </si>
  <si>
    <t>Stříkačka inzulínová 1 ml s jehlou 29 G bal. á 100 ks IS1029G</t>
  </si>
  <si>
    <t>ZB893</t>
  </si>
  <si>
    <t>Stříkačka inzulinová omnican 0,5 ml 100j s jehlou 30 G bal. á 100 ks 9151125S</t>
  </si>
  <si>
    <t>ZA791</t>
  </si>
  <si>
    <t>Stříkačka janett 3-dílná 150 ml sterilní vyplachovací KDM870822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</si>
  <si>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</si>
  <si>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</si>
  <si>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</si>
  <si>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</si>
  <si>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ZO767</t>
  </si>
  <si>
    <t>Uzávěr dezinfekční SwabCap k bezjehlovému vstupu se 70% IPA bal. á 200 ks EMSCXT3</t>
  </si>
  <si>
    <t>ZK799</t>
  </si>
  <si>
    <t>Zátka combi červená 4495101</t>
  </si>
  <si>
    <t>ZC872</t>
  </si>
  <si>
    <t>Zátka ke kapiláře 140 ul</t>
  </si>
  <si>
    <t>ZB755</t>
  </si>
  <si>
    <t>Zkumavka 1,0 ml K3 edta fialová 454034</t>
  </si>
  <si>
    <t>ZB756</t>
  </si>
  <si>
    <t>Zkumavka 3 ml K3 edta fialová 454086</t>
  </si>
  <si>
    <t>ZB758</t>
  </si>
  <si>
    <t>Zkumavka 9 ml K3 edta NR 455036</t>
  </si>
  <si>
    <t>ZB754</t>
  </si>
  <si>
    <t>Zkumavka černá 2 ml 454073</t>
  </si>
  <si>
    <t>ZB777</t>
  </si>
  <si>
    <t>Zkumavka červená 3,5 ml gel 454071</t>
  </si>
  <si>
    <t>ZB761</t>
  </si>
  <si>
    <t>Zkumavka červená 4 ml 454092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</si>
  <si>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</si>
  <si>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</si>
  <si>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</si>
  <si>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</si>
  <si>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</si>
  <si>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</si>
  <si>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</si>
  <si>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</si>
  <si>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ZI167</t>
  </si>
  <si>
    <t>Zkumavka EmptyTube bílá ostatní tekuté vzorky PFPM913S</t>
  </si>
  <si>
    <t>ZE468</t>
  </si>
  <si>
    <t>Zkumavka koagulace modrá Quick 1 ml 454320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</si>
  <si>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</si>
  <si>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</si>
  <si>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</si>
  <si>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</si>
  <si>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</si>
  <si>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</si>
  <si>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</si>
  <si>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</si>
  <si>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</si>
  <si>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</si>
  <si>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</si>
  <si>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</si>
  <si>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</si>
  <si>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</si>
  <si>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</si>
  <si>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</si>
  <si>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</si>
  <si>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</si>
  <si>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</si>
  <si>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</si>
  <si>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</si>
  <si>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</si>
  <si>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</si>
  <si>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</si>
  <si>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</si>
  <si>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</si>
  <si>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</si>
  <si>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</si>
  <si>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</si>
  <si>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</si>
  <si>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</si>
  <si>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</si>
  <si>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</si>
  <si>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</si>
  <si>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</si>
  <si>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</si>
  <si>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</si>
  <si>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</si>
  <si>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ZK474</t>
  </si>
  <si>
    <t>Rukavice operační latexové s pudrem ansell, vasco surgical powderet vel. 6,5 6035518 (303503)</t>
  </si>
  <si>
    <t>50115079</t>
  </si>
  <si>
    <t>ZPr - internzivní péče (Z542)</t>
  </si>
  <si>
    <t>ZN620</t>
  </si>
  <si>
    <t>Maska kyslíková dospělá s nebulizací a hadičkou 2 m bal. á 100 ks A0400</t>
  </si>
  <si>
    <t>ZF351</t>
  </si>
  <si>
    <t>Náplast transpore bílá 1,25 cm x 9,14 m bal. á 24 ks 1534-0</t>
  </si>
  <si>
    <t>ZN296</t>
  </si>
  <si>
    <t>Hadička spojovací Gamaplus HS 1,8 x 450 UNIV NO DOP 606306-ND</t>
  </si>
  <si>
    <t>ZF159</t>
  </si>
  <si>
    <t>Nádoba na kontaminovaný odpad 1 l 15-0002</t>
  </si>
  <si>
    <t>ZA964</t>
  </si>
  <si>
    <t>Stříkačka janett 3-dílná 60 ml sterilní vyplachovací 050ML3CZ-CEW (MRG564)</t>
  </si>
  <si>
    <t>ZP077</t>
  </si>
  <si>
    <t>Zkumavka 15 ml PP 101/16,5 mm bílý šroubový uzávěr sterilní jednotlivě balená 10362/MO/SG/CS</t>
  </si>
  <si>
    <t>ZB757</t>
  </si>
  <si>
    <t>Zkumavka 6 ml K3 edta fialová 456036</t>
  </si>
  <si>
    <t>ZB533</t>
  </si>
  <si>
    <t>Zkumavka na kovy 6 ml 456080</t>
  </si>
  <si>
    <t>ZB776</t>
  </si>
  <si>
    <t>Zkumavka zelená 3 ml 454082</t>
  </si>
  <si>
    <t>ZB765</t>
  </si>
  <si>
    <t>Zkumavka zelená 9 ml natrium - heparin 455051</t>
  </si>
  <si>
    <t>ZB076</t>
  </si>
  <si>
    <t>Set Linemed CS-1 bez kanyly 06810</t>
  </si>
  <si>
    <t>ZB767</t>
  </si>
  <si>
    <t>Jehla vakuová 226/38 mm černá 450075</t>
  </si>
  <si>
    <t>Roztok Uro-Tainer Suby G FB99839</t>
  </si>
  <si>
    <t>ZM985</t>
  </si>
  <si>
    <t>Fixace atraumatická GripLock k CVC a PICC bal. á 100 ks 3601CVC</t>
  </si>
  <si>
    <t>ZC845</t>
  </si>
  <si>
    <t>Kompresa NT 10 x 20 cm/5 ks sterilní 26621</t>
  </si>
  <si>
    <t>ZA453</t>
  </si>
  <si>
    <t>Kompresa vliwazel 10 x 20 nesterilní bal. á 25 ks 30431</t>
  </si>
  <si>
    <t>ZA521</t>
  </si>
  <si>
    <t>Kompresa vliwazel 20 x 20 nesterilní bal. á 25 ks 30434</t>
  </si>
  <si>
    <t>ZD619</t>
  </si>
  <si>
    <t>Krytí aquacel extra (dříve hydrofibre) 10 x 10 cm á 10 ks 420672</t>
  </si>
  <si>
    <t>ZD599</t>
  </si>
  <si>
    <t>Krytí atrauman 7,5 x 10 cm bal. á 10 ks 499513</t>
  </si>
  <si>
    <t>ZL410</t>
  </si>
  <si>
    <t>Krytí gelové Hemagel 100 g A2681147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</si>
  <si>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</si>
  <si>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</si>
  <si>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</si>
  <si>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</si>
  <si>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ZA798</t>
  </si>
  <si>
    <t>Krytí hemostatické traumacel P 2g ks bal. á 5 ks zásyp 10120</t>
  </si>
  <si>
    <t>Krytí mastný tyl pharmatull 10 x 10 cm bal. á 50 ks P-Tull1010</t>
  </si>
  <si>
    <t>ZO863</t>
  </si>
  <si>
    <t>Krytí mepilex border flex 13,5 x 16,5 cm bal. á 5 ks 283370</t>
  </si>
  <si>
    <t>ZO864</t>
  </si>
  <si>
    <t>Krytí mepilex border flex 16 x 20 cm bal. á 5 ks 283470</t>
  </si>
  <si>
    <t>ZO865</t>
  </si>
  <si>
    <t>Krytí mepilex border flex 7,8 x 10 cm bal. á 5 ks 283570</t>
  </si>
  <si>
    <t>ZD634</t>
  </si>
  <si>
    <t>Krytí mepilex border sacrum 23 x 23 cm bal. á 5 ks 282400-01</t>
  </si>
  <si>
    <t>ZA316</t>
  </si>
  <si>
    <t>Krytí mepitel 7,5 x 10 cm bal. á 10 ks 290710-15</t>
  </si>
  <si>
    <t>ZG613</t>
  </si>
  <si>
    <t>Krytí mepitel one 8 x 10 cm  bal. á 5 ks 289200-00</t>
  </si>
  <si>
    <t>ZN816</t>
  </si>
  <si>
    <t>Krytí roztok k výplachu a čištění ran ActiMaris Sensitiv 300 ml 3098093</t>
  </si>
  <si>
    <t>ZP973</t>
  </si>
  <si>
    <t>Krytí Sorelex 10 x 10 cm s kys. hyaluronovou a octenidinem bal. á 10 ks (150011) 3901</t>
  </si>
  <si>
    <t>ZK646</t>
  </si>
  <si>
    <t>Krytí tegaderm CHG 8,5 cm x 11,5 cm na CŽK-antibakt. bal. á 25 ks 1657R</t>
  </si>
  <si>
    <t>ZD770</t>
  </si>
  <si>
    <t>Krytí tubifast 7,5 x 10 m 2438</t>
  </si>
  <si>
    <t>ZN214</t>
  </si>
  <si>
    <t>Krytí vícevrstvé pěnové Allevyn Life 15,4 x 15,4 cm bal. á 10 ks 66801069</t>
  </si>
  <si>
    <t>ZB404</t>
  </si>
  <si>
    <t>Náplast cosmos 8 cm x 1 m 5403353</t>
  </si>
  <si>
    <t>ZA319</t>
  </si>
  <si>
    <t>Náplast durapore 2,50 cm x 9,14 m bal. á 12 ks 1538-1</t>
  </si>
  <si>
    <t>ZH012</t>
  </si>
  <si>
    <t>Náplast micropore 2,50 cm x 9,10 m 840W-1</t>
  </si>
  <si>
    <t>ZA419</t>
  </si>
  <si>
    <t>Náplast octacare cotton tape- betaplast 10 cm x 5 m (510W) 10510</t>
  </si>
  <si>
    <t>ZA540</t>
  </si>
  <si>
    <t>Náplast omnifix E 15 cm x 10 m 9006513</t>
  </si>
  <si>
    <t>ZD111</t>
  </si>
  <si>
    <t>Náplast omnifix E 5 cm x 10 m 9006493</t>
  </si>
  <si>
    <t>ZD103</t>
  </si>
  <si>
    <t>Náplast omniplast 2,5 cm x 9,2 m 9004530</t>
  </si>
  <si>
    <t>ZA451</t>
  </si>
  <si>
    <t>Náplast omniplast 5,0 cm x 9,2 m 9004540 (900429)</t>
  </si>
  <si>
    <t>ZF352</t>
  </si>
  <si>
    <t>Náplast transpore bílá 2,50 cm x 9,14 m bal. á 12 ks 1534-1</t>
  </si>
  <si>
    <t>ZD934</t>
  </si>
  <si>
    <t>Obinadlo elastické idealflex krátkotažné 12 cm x 5 m 931324</t>
  </si>
  <si>
    <t>ZF139</t>
  </si>
  <si>
    <t>Obinadlo elastické idealflex krátkotažné 15 cm x 5 m 931325</t>
  </si>
  <si>
    <t>ZA572</t>
  </si>
  <si>
    <t>Set sterilní pro převaz rány Mediset 4706321</t>
  </si>
  <si>
    <t>ZA598</t>
  </si>
  <si>
    <t>Set sterilní pro žilní katetrizaci Mediset bal. 15 ks 4552722</t>
  </si>
  <si>
    <t>ZA444</t>
  </si>
  <si>
    <t>Tampon nesterilní stáčený 20 x 19 cm bez RTG nití bal. á 100 ks 1320300404</t>
  </si>
  <si>
    <t>ZA617</t>
  </si>
  <si>
    <t>Tampon TC-OC k ošetření dutiny ústní á 250 ks 12240</t>
  </si>
  <si>
    <t>ZA558</t>
  </si>
  <si>
    <t>Tampon-gazin sterilní bal. á 125 ks 14962</t>
  </si>
  <si>
    <t>ZD151</t>
  </si>
  <si>
    <t>Ambuvak pro dospělé vak 1,5 l komplet (maska, hadička, rezervoár) 7152000</t>
  </si>
  <si>
    <t>ZN618</t>
  </si>
  <si>
    <t>Brýle kyslíkové pro dospělé bal. á 100 ks A0100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</si>
  <si>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</si>
  <si>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</si>
  <si>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</si>
  <si>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</si>
  <si>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</si>
  <si>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</si>
  <si>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</si>
  <si>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</si>
  <si>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ZC648</t>
  </si>
  <si>
    <t>Elektroda EKG pěnová pr. 55 mm pro dospělé H-108002</t>
  </si>
  <si>
    <t>ZD945</t>
  </si>
  <si>
    <t>Filtr bakteriální a virový 1344000S</t>
  </si>
  <si>
    <t>ZE465</t>
  </si>
  <si>
    <t>Filtr bakteriální a virový se spojkou 1544351</t>
  </si>
  <si>
    <t>ZD454</t>
  </si>
  <si>
    <t>Filtr pro dospělé s HME a portem 038-41-355</t>
  </si>
  <si>
    <t>ZA978</t>
  </si>
  <si>
    <t>Houbička odsávací s reg. vakua 2201</t>
  </si>
  <si>
    <t>ZB387</t>
  </si>
  <si>
    <t>Kanyla ET 8,0 s manžetou 9480E</t>
  </si>
  <si>
    <t>ZH335</t>
  </si>
  <si>
    <t>Kanyla TS 7,0 s manžetou bal. á 2 ks 100/523/070</t>
  </si>
  <si>
    <t>ZA996</t>
  </si>
  <si>
    <t>Kanyla TS 8,0 s manžetou 100/800/080</t>
  </si>
  <si>
    <t>ZB314</t>
  </si>
  <si>
    <t>Kanyla TS 8,0 s manžetou bal. á 2 ks 100/523/080</t>
  </si>
  <si>
    <t>ZB263</t>
  </si>
  <si>
    <t>Kanyla TS 9,0 s manžetou bal. á 2 ks 100/523/090</t>
  </si>
  <si>
    <t>ZC490</t>
  </si>
  <si>
    <t>Kartáček zubní s odsáváním P2220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</si>
  <si>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</si>
  <si>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</si>
  <si>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</si>
  <si>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</si>
  <si>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ZP078</t>
  </si>
  <si>
    <t>Kontejner 25 ml PP šroubový sterilní uzávěr 2680/EST/SG</t>
  </si>
  <si>
    <t>ZB103</t>
  </si>
  <si>
    <t>Láhev k odsávačce flovac 2l hadice 1,8 m 000-036-021</t>
  </si>
  <si>
    <t>ZC059</t>
  </si>
  <si>
    <t>Láhev redon drenofast 400 ml-kompletní bal. á 40 ks 28400</t>
  </si>
  <si>
    <t>ZB420</t>
  </si>
  <si>
    <t>Láhev respiflo 500 ml bal. á 15 ks 2500</t>
  </si>
  <si>
    <t>ZC291</t>
  </si>
  <si>
    <t>Manžeta přetlaková 1000 ml 100 ZIT-1000 (051-018-804)</t>
  </si>
  <si>
    <t>ZB947</t>
  </si>
  <si>
    <t>Manžeta TK dospělá k monitoru Philips střední 27-35 cm M1574A</t>
  </si>
  <si>
    <t>ZA713</t>
  </si>
  <si>
    <t>Měřič žilního tlaku 01 646992</t>
  </si>
  <si>
    <t>ZF192</t>
  </si>
  <si>
    <t>Nádoba na kontaminovaný odpad 4 l 15-0004</t>
  </si>
  <si>
    <t>ZB850</t>
  </si>
  <si>
    <t>Nos umělý trach-vent bal. á 50 ks 41311U - povoleno pro DK a NOVOR</t>
  </si>
  <si>
    <t>ZB507</t>
  </si>
  <si>
    <t>Páska fixační SOFT FIX, set-4druhy, 9 rolí NKS:30-05</t>
  </si>
  <si>
    <t>ZJ673</t>
  </si>
  <si>
    <t>Pohár na moč 100 ml UH GAMA204808</t>
  </si>
  <si>
    <t>ZJ672</t>
  </si>
  <si>
    <t>Pohár na moč 250 ml UH GAMA204809</t>
  </si>
  <si>
    <t>ZC582</t>
  </si>
  <si>
    <t>Rampa 3 kohouty - 4 x konektor bal. á 20 ks RCD 3000</t>
  </si>
  <si>
    <t>ZA687</t>
  </si>
  <si>
    <t>Sáček močový curity s hod. diurézou 200 ml hadička 150 cm 6502</t>
  </si>
  <si>
    <t>ZB899</t>
  </si>
  <si>
    <t>Senzor spirologický bal. á 5 ks 8403735-03</t>
  </si>
  <si>
    <t>ZA967</t>
  </si>
  <si>
    <t>Set flocare 800 Pack Transition nový pro enter. vaky ( APA 3386175) 586512</t>
  </si>
  <si>
    <t>ZD616</t>
  </si>
  <si>
    <t>Set sterilní pro močovou katetrizaci+ aqua permanent 4 Mediset bal. á 54 ks 753882</t>
  </si>
  <si>
    <t>ZJ312</t>
  </si>
  <si>
    <t>Sonda žaludeční CH16 1200 mm s RTG linkou bal. á 50 ks 412016</t>
  </si>
  <si>
    <t>ZD254</t>
  </si>
  <si>
    <t>Souprava flexi seal FMS pro fekální inkont. (možno objednávat na kusy) 418000</t>
  </si>
  <si>
    <t>ZB543</t>
  </si>
  <si>
    <t>Souprava odběrová tracheální na odběr sekretu G05206</t>
  </si>
  <si>
    <t>Souprava pro rektální inkontinenci flexi seal FMS (možno objednávat na kusy) 418000</t>
  </si>
  <si>
    <t>ZD458</t>
  </si>
  <si>
    <t>Spojka vrapovaná roztaž.rovná 15F bal. á 50 ks 038-61-311</t>
  </si>
  <si>
    <t>ZN854</t>
  </si>
  <si>
    <t>Stříkačka injekční arteriální 3 ml bez jehly s heparinem bal. á 100 ks safePICO Aspirator 956-622</t>
  </si>
  <si>
    <t>ZO766</t>
  </si>
  <si>
    <t>Stříkačka injekční předplněná 0,9% NaCl 10 ml Omniflush dezinfekčním uzávěrem SwabCap bal. á 100 ks EM3513576SC (domluvená cena s Dr. Štěpán B/B)</t>
  </si>
  <si>
    <t>ZO050</t>
  </si>
  <si>
    <t>Systém odsávací uzavřený pro endotracheální odsávání 72 hod 14F x 54 cm bal. á 15 ks 3720001-F14</t>
  </si>
  <si>
    <t>ZO051</t>
  </si>
  <si>
    <t>Systém odsávací uzavřený pro tracheostomické odsávání 72 hod 14F x 30,5 cm bal. á 15 ks 3720006-F14</t>
  </si>
  <si>
    <t>ZP822</t>
  </si>
  <si>
    <t>Uzávěr dezinfekční CUROS k bezjehlovému vstupu se 70% IPA bal. á 7500 ks CFF10-250R</t>
  </si>
  <si>
    <t>ZA812</t>
  </si>
  <si>
    <t>Uzávěr do katetrů 4435001</t>
  </si>
  <si>
    <t>ZI180</t>
  </si>
  <si>
    <t>Zkumavka s mediem+ flovakovaný tampon eSwab minitip oranžový (oko,ucho,krk,nos,dutiny,urogenitální tra) 491CE.A</t>
  </si>
  <si>
    <t>ZB773</t>
  </si>
  <si>
    <t>Zkumavka šedá-glykemie 454085</t>
  </si>
  <si>
    <t>ZE079</t>
  </si>
  <si>
    <t>Set transfúzní non PVC s odvzdušněním a bakteriálním filtrem ZAR-I-TS</t>
  </si>
  <si>
    <t>ZC499</t>
  </si>
  <si>
    <t>Souprave nebulizační otevřená 2505000/L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</si>
  <si>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</si>
  <si>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</si>
  <si>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</si>
  <si>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</si>
  <si>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</si>
  <si>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</si>
  <si>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ZD983</t>
  </si>
  <si>
    <t>Šití silkam černý 3/0 (2) bal. á 36 ks C0764248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</si>
  <si>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</si>
  <si>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</si>
  <si>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</si>
  <si>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</si>
  <si>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</si>
  <si>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</si>
  <si>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50115070</t>
  </si>
  <si>
    <t>ZPr - katetry ostatní (Z513)</t>
  </si>
  <si>
    <t>ZC588</t>
  </si>
  <si>
    <t>Katetr CVC 2 lumen 8 Fr x 30 cm certofix duo Protekt V730 bal. á 10 ks 4161319P</t>
  </si>
  <si>
    <t>ZL249</t>
  </si>
  <si>
    <t>Hadice vrapovaná bal. á 50 m 038-01-228</t>
  </si>
  <si>
    <t>ZB173</t>
  </si>
  <si>
    <t>Maska kyslíková s hadičkou a nosní svorkou dospělá H-103013</t>
  </si>
  <si>
    <t>ZC366</t>
  </si>
  <si>
    <t>Převodník tlakový PX260 150 cm 1 linka bal. á 10 ks (T100209A) T100209B</t>
  </si>
  <si>
    <t>50115089</t>
  </si>
  <si>
    <t>ZPr - katetry PICC/MIDLINE (Z554)</t>
  </si>
  <si>
    <t>DG379</t>
  </si>
  <si>
    <t>Doprava 21%</t>
  </si>
  <si>
    <t>DB325</t>
  </si>
  <si>
    <t>ITEST-HELICOBACTER</t>
  </si>
  <si>
    <t>ZF749</t>
  </si>
  <si>
    <t>Fixace nosních katetrů nasofix niko střední S+M, bal. á 150 ks 49-625-S-M</t>
  </si>
  <si>
    <t>ZA413</t>
  </si>
  <si>
    <t>Kompresa gáza 10 x 10 cm/100 ks nesterilní 06003</t>
  </si>
  <si>
    <t>KH940</t>
  </si>
  <si>
    <t>balón dilatační 10 - 12 mm, 180 cm, 5,5 F/G M00558620</t>
  </si>
  <si>
    <t>KH941</t>
  </si>
  <si>
    <t>balón dilatační 12 - 15 mm, 180 cm, 5,5 F/G M00558630</t>
  </si>
  <si>
    <t>KH939</t>
  </si>
  <si>
    <t>balón dilatační 6 - 8 mm, 240cm, 5,5 F/G M00558660</t>
  </si>
  <si>
    <t>KC045</t>
  </si>
  <si>
    <t>balón k enteroskopii ST-SB1 á 1 ks N2650930</t>
  </si>
  <si>
    <t>KJ832</t>
  </si>
  <si>
    <t>balónek dilatační biliární 8 x 3 W-QBD-8x3</t>
  </si>
  <si>
    <t>KK361</t>
  </si>
  <si>
    <t>balonek dilatační jícnový EZDILATE s pevným drátem 11-12-13 EGBD-410X1355</t>
  </si>
  <si>
    <t>ZQ217</t>
  </si>
  <si>
    <t>Cysto-gastro set 8,5 Fr/ 180 cm jednorázový E30008341</t>
  </si>
  <si>
    <t>KH947</t>
  </si>
  <si>
    <t>drát řezací třílumenný 4.4F 20 mmm, 10 ks M00584171</t>
  </si>
  <si>
    <t>KC035</t>
  </si>
  <si>
    <t>drát vodící G-240-3545S á 1 ks N3622730</t>
  </si>
  <si>
    <t>ZC840</t>
  </si>
  <si>
    <t>Elektroda neutrální zpětná pro dospělé bal. á 5 ks MF3.05.5005</t>
  </si>
  <si>
    <t>KK936</t>
  </si>
  <si>
    <t>hadice pro vstup příslušenství s bodcem MAJ-1682 bal. á 10 ks K10026686</t>
  </si>
  <si>
    <t>KF763</t>
  </si>
  <si>
    <t>injektor NM-400L-0525 á 5 ks N3047430</t>
  </si>
  <si>
    <t>KF764</t>
  </si>
  <si>
    <t>injektor NM-400U-0525 á 5 ks N3048130</t>
  </si>
  <si>
    <t>KK358</t>
  </si>
  <si>
    <t>injektro endoskopický NEEDLEMASTER jednorázový NM-600L-0423(EN) bal. á 5 ks N5405630</t>
  </si>
  <si>
    <t>KK353</t>
  </si>
  <si>
    <t>injektro endoskopický NEEDLEMASTER jednorázový NM-610L-0423(EN) bal. á 5 ks N5406530</t>
  </si>
  <si>
    <t>KK359</t>
  </si>
  <si>
    <t>injektro endoskopický NEEDLEMASTER jednorázový NM-610U-0425(EN) bal. á 5 ks N5407830</t>
  </si>
  <si>
    <t>KK360</t>
  </si>
  <si>
    <t>injektro endoskopický NEEDLEMASTER jednorázový NM-610U-0426(EN) bal. á 5 ks N5408330</t>
  </si>
  <si>
    <t>KJ822</t>
  </si>
  <si>
    <t>jehla aspirační pro endosono echotip ultra ECHO-3-22</t>
  </si>
  <si>
    <t>KK900</t>
  </si>
  <si>
    <t>jehla bioptická endosonografická 19 Ga. EUS Expect Slimline Flex M00555530</t>
  </si>
  <si>
    <t>KH936</t>
  </si>
  <si>
    <t>jehla bioptická endosonografická 22 Ga. 5ks M00555511</t>
  </si>
  <si>
    <t>KK902</t>
  </si>
  <si>
    <t>jehla bioptická endosonografická 22 Ga. EUS Acquire M00555540</t>
  </si>
  <si>
    <t>KI640</t>
  </si>
  <si>
    <t>jehla bioptická endosonografická 22 Ga. Expect Slimline (SL) 5ks M00555511</t>
  </si>
  <si>
    <t>KK901</t>
  </si>
  <si>
    <t>jehla bioptická endosonografická 25 Ga. EUS Expect Slimline M00555520</t>
  </si>
  <si>
    <t>ZB264</t>
  </si>
  <si>
    <t>Kapsle enteroskopická pillkam 08-FGS-0400</t>
  </si>
  <si>
    <t>KC040</t>
  </si>
  <si>
    <t>kartáček čistící BW-422T á 50 ks N3641020</t>
  </si>
  <si>
    <t>KC062</t>
  </si>
  <si>
    <t>kartáček na cytologii BC-V600P-3010 á 1ks N3625830</t>
  </si>
  <si>
    <t>KJ874</t>
  </si>
  <si>
    <t>katetr ERCP Glo-Tip short taper W-GT-1-ST</t>
  </si>
  <si>
    <t>KJ873</t>
  </si>
  <si>
    <t>katetr ERCP Glo-Tip W-GT-1</t>
  </si>
  <si>
    <t>KF748</t>
  </si>
  <si>
    <t>kleště bioptické á 20 ks FB-210U N5355330 (st.č. E0482101)</t>
  </si>
  <si>
    <t>KF749</t>
  </si>
  <si>
    <t>kleště bioptické á 20 ks FB-220K N5355030 (st.č. E0482102)</t>
  </si>
  <si>
    <t>KF750</t>
  </si>
  <si>
    <t>kleště bioptické á 20 ks FB-220U N5355430 (st.č. E0482103)</t>
  </si>
  <si>
    <t>KF752</t>
  </si>
  <si>
    <t>kleště bioptické á 20 ks FB-230U N5355530 (st.č. E0482105)</t>
  </si>
  <si>
    <t>KF753</t>
  </si>
  <si>
    <t>kleště bioptické á 20 ks FB-240K N5355230 (st.č. E0482106)</t>
  </si>
  <si>
    <t>KF754</t>
  </si>
  <si>
    <t>kleště bioptické á 20 ks FB-240U N5355630 (st.č. E0482107)</t>
  </si>
  <si>
    <t>ZQ228</t>
  </si>
  <si>
    <t>Kleště endoskopické  OTSC Twin Grasper 2,6 mm x 2 200 mm jednorázové 200.45</t>
  </si>
  <si>
    <t>KF743</t>
  </si>
  <si>
    <t>klička polypektomická 10 mm á 10 ks SD-21OU-10 026138</t>
  </si>
  <si>
    <t>KF755</t>
  </si>
  <si>
    <t>klička polypektomická 20 mm á 10 ks SD-23OU-20 N1074530</t>
  </si>
  <si>
    <t>KF741</t>
  </si>
  <si>
    <t>klička polypektomická 25 mm á 10 ks SD-21OU-25 026136</t>
  </si>
  <si>
    <t>KH945</t>
  </si>
  <si>
    <t>klička polypektomická, extra small ovall 11 mm, 10 ks Flexible M00562471</t>
  </si>
  <si>
    <t>KH944</t>
  </si>
  <si>
    <t>klička polypektomická, medium oval 27 mm, Stiff 10 ks M00562321</t>
  </si>
  <si>
    <t>KH946</t>
  </si>
  <si>
    <t>klička polypektomická, rotační, medium oval 20 mm, 10 ks M00561831</t>
  </si>
  <si>
    <t>KF758</t>
  </si>
  <si>
    <t>klip HX-610-090L á 40 ks N1085930</t>
  </si>
  <si>
    <t>KF757</t>
  </si>
  <si>
    <t>klip HX-610-135 á 40 ks N1085630</t>
  </si>
  <si>
    <t>KF756</t>
  </si>
  <si>
    <t>klipovač rotační HX-11OUR á 1 ks N1085430</t>
  </si>
  <si>
    <t>ZA851</t>
  </si>
  <si>
    <t>Lepidlo tkáňové histoacryl bal. á 5 ks 1050052</t>
  </si>
  <si>
    <t>KJ795</t>
  </si>
  <si>
    <t>ligator jícnových varixů čtyřgumičkový včetně aplikátoru MBL-4</t>
  </si>
  <si>
    <t>KJ796</t>
  </si>
  <si>
    <t>ligátor jícnových varixů šestigumičkový včetně aplikátoru MBL-6</t>
  </si>
  <si>
    <t>KI624</t>
  </si>
  <si>
    <t>litotriptor otevření  košíku M00510860</t>
  </si>
  <si>
    <t>KF760</t>
  </si>
  <si>
    <t>litotryptor mech. BML-V232QR á 1 ks N2302830</t>
  </si>
  <si>
    <t>KD152</t>
  </si>
  <si>
    <t>marker endoskopický spot 10 pcs/Box GIS-44</t>
  </si>
  <si>
    <t>ZK304</t>
  </si>
  <si>
    <t>Miska kruhová 0,06 l výška 30 mm JG521R</t>
  </si>
  <si>
    <t>ZB956</t>
  </si>
  <si>
    <t>Nádoba na histologický mat. s pufrovaným formalínem HISTOFOR 125 ml bal. á 35 ks BFS-125</t>
  </si>
  <si>
    <t>ZH808</t>
  </si>
  <si>
    <t>Nádoba na histologický mat. s pufrovaným formalínem HISTOFOR 20 ml bal. á 100 ks BFS-20</t>
  </si>
  <si>
    <t>ZN951</t>
  </si>
  <si>
    <t>Nádoba na histologický mat. s pufrovaným formalínem HISTOFOR 500 ml bal. á 16 ks BFS-500</t>
  </si>
  <si>
    <t>KK931</t>
  </si>
  <si>
    <t>nástavec endoskopický distální D-201-14304 bal. á 10 ks N3529430</t>
  </si>
  <si>
    <t>KK932</t>
  </si>
  <si>
    <t>nástavec endoskopický distální D-201-16403 bal. á 12 ks E0426964</t>
  </si>
  <si>
    <t>ZQ229</t>
  </si>
  <si>
    <t>Nástroj endoskopický OTSC Anchor,kotva 2,4 mm x 2200 mm jednorázový 200.11</t>
  </si>
  <si>
    <t>ZD507</t>
  </si>
  <si>
    <t>Návlek na endosonog. sondu č.4 0,7 cm délka 1 cm á 100 ks 9070-4</t>
  </si>
  <si>
    <t>KI917</t>
  </si>
  <si>
    <t>nůž papilotom po vodiči KD4010Q-0725 025898</t>
  </si>
  <si>
    <t>ZA756</t>
  </si>
  <si>
    <t>Prst vyšetřovací s manžetou 9031</t>
  </si>
  <si>
    <t>ZH062</t>
  </si>
  <si>
    <t>Pumpička k dilatačnímu balónku 60cc bal. á 5 ks M00550601</t>
  </si>
  <si>
    <t>KJ801</t>
  </si>
  <si>
    <t>set gastrostomický PEG 24Fr  PEG-24-PULL-I-S</t>
  </si>
  <si>
    <t>ZQ227</t>
  </si>
  <si>
    <t>Set pro flexibilní endoskopii FTRD Systém Set vel. klipu 11 mm pro 11,5 - 13,2 mm skop 200.70</t>
  </si>
  <si>
    <t>ZQ225</t>
  </si>
  <si>
    <t>Set pro flexibilní endoskopii OTSC Systém Set 11/6t-165 cm vel. klipu 9mm pro 8,5 - 11mm skop 100.10</t>
  </si>
  <si>
    <t>ZQ226</t>
  </si>
  <si>
    <t>Set pro flexibilní endoskopii OTSC Systém Set 14/6a-220 cm vel. klipu 11mm pro 11,5 - 14 mm skop 100.13</t>
  </si>
  <si>
    <t>ZB066</t>
  </si>
  <si>
    <t>Stříkačka janett 3-dílná 100 ml sterilní vyplachovací adaptér TS-100ML( PLS1710)</t>
  </si>
  <si>
    <t>ZB224</t>
  </si>
  <si>
    <t>Vak k odsávačce medela 2,5 l s víčkem a bakter.filtrem bal. á 40 ks N077.0086</t>
  </si>
  <si>
    <t>KK680</t>
  </si>
  <si>
    <t>vodič endoskopický ACROBAT 2 označení 25-G47616 W-AWG2-35-450</t>
  </si>
  <si>
    <t>ZL194</t>
  </si>
  <si>
    <t>Jehla endoskopická injekční  pr. 0,51 délka 5 mm 230 cm bal. á 5 ks 711811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</si>
  <si>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</si>
  <si>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</si>
  <si>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</si>
  <si>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</si>
  <si>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</si>
  <si>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</si>
  <si>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ZQ246</t>
  </si>
  <si>
    <t>Kabel elektrokoagulační k endoluminálnímu katetru HPB s redukcí pro Erbe Vio300/ ICC200 5420</t>
  </si>
  <si>
    <t>ZL017</t>
  </si>
  <si>
    <t>Katetr endoluminální Endo HPB 8 Fr 180 cm k ERCP 6800</t>
  </si>
  <si>
    <t>ZD919</t>
  </si>
  <si>
    <t>Katetr Versaflex. pH 8 Imped.1CH inter. ref SU 10 ZNIS+8R bal. á 10 ks 955907</t>
  </si>
  <si>
    <t>ZD105</t>
  </si>
  <si>
    <t>Manoshield ESO bal. á 20 ks MSS-2155</t>
  </si>
  <si>
    <t>50115075</t>
  </si>
  <si>
    <t>ZPr - stenty (Z538)</t>
  </si>
  <si>
    <t>KJ821</t>
  </si>
  <si>
    <t>cystotom CST-10</t>
  </si>
  <si>
    <t>KK996</t>
  </si>
  <si>
    <t>stent Advanix Pancreatic rovný LB 7F x 12 cm M00536570</t>
  </si>
  <si>
    <t>KK998</t>
  </si>
  <si>
    <t>stent Advanix Pancreatic rovný LB 7F x 13 cm M00536580</t>
  </si>
  <si>
    <t>KJ803</t>
  </si>
  <si>
    <t>stent bilární Tannenbaum 10 x 5  TTSO-10-5</t>
  </si>
  <si>
    <t>KK903</t>
  </si>
  <si>
    <t>stent biliární Advanix Double Pigtail 10Fr x 5 cm, plastový M00532260</t>
  </si>
  <si>
    <t>KK979</t>
  </si>
  <si>
    <t>stent biliární Hot Axios samoexpandibilní metalický plně potažený 15 x 10 mm příruba pr. 24 mm včetně elektrokauterizačního zaváděcího systému 10,8 Fr/146 cm M00553550</t>
  </si>
  <si>
    <t>ZQ221</t>
  </si>
  <si>
    <t>Stent biliární Spaxus samoexpandibilní metalický plně potažený Fully Covered  16 x 31 mm zavaděče 10 Fr/ 180 cm pro pankreatické pseudocysty TAE SS1602FW (c. n. 090180035)</t>
  </si>
  <si>
    <t>KJ807</t>
  </si>
  <si>
    <t>stent biliární Tannenbaum 10 x 10 TTSO-10-10</t>
  </si>
  <si>
    <t>KJ817</t>
  </si>
  <si>
    <t>stent biliární Tannenbaum 10 x 11 TTSO-10-11</t>
  </si>
  <si>
    <t>KJ813</t>
  </si>
  <si>
    <t>stent biliární Tannenbaum 10 x 6 TTSO-10-6</t>
  </si>
  <si>
    <t>KJ814</t>
  </si>
  <si>
    <t>stent biliární Tannenbaum 10 x 7 TTSO-10-7</t>
  </si>
  <si>
    <t>KJ815</t>
  </si>
  <si>
    <t>stent biliární Tannenbaum 10 x 8 TTSO-10-8</t>
  </si>
  <si>
    <t>KJ816</t>
  </si>
  <si>
    <t>stent biliární Tannenbaum 10 x 9 TTSO-10-9</t>
  </si>
  <si>
    <t>KJ811</t>
  </si>
  <si>
    <t>stent biliární Tannenbaum 11,5 x 10 TTSO-11,5-10</t>
  </si>
  <si>
    <t>KJ804</t>
  </si>
  <si>
    <t>stent biliární Tannenbaum 11,5 x 5 TTSO-11,5-5</t>
  </si>
  <si>
    <t>KJ805</t>
  </si>
  <si>
    <t>stent biliární Tannenbaum 11,5 x 6 TTSO-11,5-6</t>
  </si>
  <si>
    <t>KJ808</t>
  </si>
  <si>
    <t>stent biliární Tannenbaum 11,5 x 7 TTSO-11,5-7</t>
  </si>
  <si>
    <t>KJ809</t>
  </si>
  <si>
    <t>stent biliární Tannenbaum 11,5 x 8 TTSO-11,5-8</t>
  </si>
  <si>
    <t>KJ810</t>
  </si>
  <si>
    <t>stent biliární Tannenbaum 11,5 x 9 TTSO-11,5-9</t>
  </si>
  <si>
    <t>KJ855</t>
  </si>
  <si>
    <t>stent biliární Tannenbaum 25-134656 W TTSO-10-12</t>
  </si>
  <si>
    <t>KJ857</t>
  </si>
  <si>
    <t>stent biliární Tannenbaum 25-138360 W TTSO-8,5-12</t>
  </si>
  <si>
    <t>KJ858</t>
  </si>
  <si>
    <t>stent biliární Tannenbaum 25-138361 W TTSO-8,5-15</t>
  </si>
  <si>
    <t>KK907</t>
  </si>
  <si>
    <t>stent biliární Wallflex samoexpandibilní metalický částečně potažený RX Partially Covered  10 x 60 mm M00570730</t>
  </si>
  <si>
    <t>KJ953</t>
  </si>
  <si>
    <t>stent pankreatický 5 x 3 GPSO-5-3</t>
  </si>
  <si>
    <t>KJ952</t>
  </si>
  <si>
    <t>stent pankreatický 7 x 5 SPSOF-7-5</t>
  </si>
  <si>
    <t>KK905</t>
  </si>
  <si>
    <t>stent pankreatický Advanix  Pigtail 5,0Fr x 3 cm, plastový M00536990</t>
  </si>
  <si>
    <t>KK904</t>
  </si>
  <si>
    <t>stent pankreatický Advanix  rovný 5,0Fr x 3 cm, plastový M00536250</t>
  </si>
  <si>
    <t>KJ826</t>
  </si>
  <si>
    <t>stent periferní bilární Zimmon double pigtail 10 x 4 ZSO-10-4</t>
  </si>
  <si>
    <t>KK472</t>
  </si>
  <si>
    <t>stent periferní bilární Zimmon double pitgail 7 x 10 mm W-ZSO-7-10</t>
  </si>
  <si>
    <t>KJ828</t>
  </si>
  <si>
    <t>stent periferní pankreatický single pigtail 7 x 3 SPSOF-7-3</t>
  </si>
  <si>
    <t>50115080</t>
  </si>
  <si>
    <t>ZPr - staplery, extraktory, endoskop.mat. (Z523)</t>
  </si>
  <si>
    <t>KH930</t>
  </si>
  <si>
    <t>balónek exkrakční třílumenný 12 - 15 mm M00547110</t>
  </si>
  <si>
    <t>KH931</t>
  </si>
  <si>
    <t>balónek exkrakční třílumenný 9 - 12 mm M00547100</t>
  </si>
  <si>
    <t>KJ806</t>
  </si>
  <si>
    <t>balónek extrakční trojlumenový TRI-EX  TX-15-A</t>
  </si>
  <si>
    <t>KJ797</t>
  </si>
  <si>
    <t>drát vodící Metro 0,35 x 480 MET-35-480</t>
  </si>
  <si>
    <t>KJ823</t>
  </si>
  <si>
    <t>katetr nasobiliární ENBD-7-LIGUORY-C</t>
  </si>
  <si>
    <t>KK941</t>
  </si>
  <si>
    <t>kleště koagulační endoskopické  2 300 mm jednorázové  FD-410UR Coagrasper N3046330</t>
  </si>
  <si>
    <t>KK940</t>
  </si>
  <si>
    <t>kleště koagulační endoskopické 1 655 mm jednorázové  FD-410LR Coagrasper N1086130</t>
  </si>
  <si>
    <t>KK351</t>
  </si>
  <si>
    <t>klipovač pro endoskopické stavění krvácení QUICKCLIP PRO HX-202LR.A jednorázový 1 mm délka 165/230 cm bal. á 10 klipů N4508930</t>
  </si>
  <si>
    <t>KK352</t>
  </si>
  <si>
    <t>klipovač pro endoskopické stavění krvácení QUICKCLIP PRO HX-202UR.A jednorázový 1 mm délka 165/230 cm bal. á 10 klipů N4509130</t>
  </si>
  <si>
    <t>KJ875</t>
  </si>
  <si>
    <t>klipovač pro endoskopické stavění krvácení v GIT 16 mm jednorázový, Hemoklip Instinct W-INSC-7-230</t>
  </si>
  <si>
    <t>KK912</t>
  </si>
  <si>
    <t>klipovač Resolution 360, 235 cm endoskopický, hemostatický, rotační, jednorázový  bal. á 10 ks M00521231</t>
  </si>
  <si>
    <t>KJ798</t>
  </si>
  <si>
    <t>košík extrakční dvojlumenový Memory 7F x 200 cm MSB-35-2X4</t>
  </si>
  <si>
    <t>KJ799</t>
  </si>
  <si>
    <t>košík extrakční Memory 7F x 200  MWB-2x4</t>
  </si>
  <si>
    <t>KJ820</t>
  </si>
  <si>
    <t>košík extrakční Memory 7F x 200 cm MSB- 2x4</t>
  </si>
  <si>
    <t>KK938</t>
  </si>
  <si>
    <t>nůž ESD jednorázový 2 300 mm KD-612U ITKnife nano N4469130</t>
  </si>
  <si>
    <t>KK935</t>
  </si>
  <si>
    <t>nůž ESD jednorázový 2 300 mm KD-655U Dual Knife J kat.č. N5405230</t>
  </si>
  <si>
    <t>KJ794</t>
  </si>
  <si>
    <t>papilotom jehlový Huibregtse 5F x 200cm HPC-3</t>
  </si>
  <si>
    <t>KK364</t>
  </si>
  <si>
    <t>sfinketorom včetně dilatačního balónku pro stonemaster V, BD-VC431Q-1840-25 N5400130</t>
  </si>
  <si>
    <t>ZL196</t>
  </si>
  <si>
    <t>Síťka extrakční na polypy 3 x 6 cm 230 cm bal. á 10 ks 711151</t>
  </si>
  <si>
    <t>ZO310</t>
  </si>
  <si>
    <t>Souprava na zachytávání polypů – polypová past bal. á 25 ks 711099</t>
  </si>
  <si>
    <t>KJ802</t>
  </si>
  <si>
    <t>sphincterotom trojlumenový Tri-Tome 7F TRI- 20</t>
  </si>
  <si>
    <t>KK911</t>
  </si>
  <si>
    <t>vodič Jagwire Standard 0,25 450 cm 5 cm rovný hydrofilní konec M00556561</t>
  </si>
  <si>
    <t>KH926</t>
  </si>
  <si>
    <t>vodič rovný standard 450 cm, 5 cm hydrofilní konec 2 ks  M00556581</t>
  </si>
  <si>
    <t>KH928</t>
  </si>
  <si>
    <t>vodič rovný standard 450 cm, 5 cm hydrofilní konec 2 ks M00556151</t>
  </si>
  <si>
    <t>KJ819</t>
  </si>
  <si>
    <t>zavaděč biliárních stentů Oasis plastikový  OA-10</t>
  </si>
  <si>
    <t>KJ800</t>
  </si>
  <si>
    <t>zavaděč biliárních stentů Oasis plastikový  OA-11,5</t>
  </si>
  <si>
    <t>KJ859</t>
  </si>
  <si>
    <t>zavaděč biliárních stentů Oasis plastikový 25-134961 W OA-8,5</t>
  </si>
  <si>
    <t>KJ955</t>
  </si>
  <si>
    <t>zavaděč plastikový PC-5</t>
  </si>
  <si>
    <t>KJ956</t>
  </si>
  <si>
    <t>zavaděč plastikový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</si>
  <si>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</si>
  <si>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</si>
  <si>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</si>
  <si>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</si>
  <si>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</si>
  <si>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</si>
  <si>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5 Dohody</t>
  </si>
  <si>
    <t>4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</si>
  <si>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</si>
  <si>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</si>
  <si>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</si>
  <si>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</si>
  <si>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</si>
  <si>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</si>
  <si>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</si>
  <si>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</si>
  <si>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</si>
  <si>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</si>
  <si>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dohody</t>
  </si>
  <si>
    <t>Specializovaná ambulantní péče</t>
  </si>
  <si>
    <t>101 - Pracoviště interního lékařství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</si>
  <si>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</si>
  <si>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</si>
  <si>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</si>
  <si>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</si>
  <si>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</si>
  <si>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</si>
  <si>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Burdová Karolína</t>
  </si>
  <si>
    <t>Faltýnek Jan</t>
  </si>
  <si>
    <t>Homolová Zuzana</t>
  </si>
  <si>
    <t>Janda Petr</t>
  </si>
  <si>
    <t>Jelínková Andrea</t>
  </si>
  <si>
    <t>Koudelková Gabriela</t>
  </si>
  <si>
    <t>Křenková Aneta</t>
  </si>
  <si>
    <t>Přidal David</t>
  </si>
  <si>
    <t>Spurná Jaromíra</t>
  </si>
  <si>
    <t>Stodola Michal</t>
  </si>
  <si>
    <t>Tozzi Igor</t>
  </si>
  <si>
    <t>Urban Ondřej</t>
  </si>
  <si>
    <t>Ürge Ján</t>
  </si>
  <si>
    <t>Zborovjanová Veronika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</si>
  <si>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</si>
  <si>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</si>
  <si>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</si>
  <si>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</si>
  <si>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</si>
  <si>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</si>
  <si>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CALCIUM CHLORATUM BIOTIKA</t>
  </si>
  <si>
    <t>0000498</t>
  </si>
  <si>
    <t>MAGNESIUM SULFURICUM BIOTIKA 10%</t>
  </si>
  <si>
    <t>0000610</t>
  </si>
  <si>
    <t>0002486</t>
  </si>
  <si>
    <t>0004071</t>
  </si>
  <si>
    <t>DITHIADEN INJ</t>
  </si>
  <si>
    <t>0007981</t>
  </si>
  <si>
    <t>0009709</t>
  </si>
  <si>
    <t>0011671</t>
  </si>
  <si>
    <t>PLASMALYTE ROZTOK</t>
  </si>
  <si>
    <t>0017011</t>
  </si>
  <si>
    <t>0018305</t>
  </si>
  <si>
    <t>0025566</t>
  </si>
  <si>
    <t>0027283</t>
  </si>
  <si>
    <t>0031739</t>
  </si>
  <si>
    <t>HELICID 40 INF</t>
  </si>
  <si>
    <t>0032087</t>
  </si>
  <si>
    <t>0040122</t>
  </si>
  <si>
    <t>0049531</t>
  </si>
  <si>
    <t>0054539</t>
  </si>
  <si>
    <t>DOLMINA INJ</t>
  </si>
  <si>
    <t>0058249</t>
  </si>
  <si>
    <t>GUAJACURAN 5%</t>
  </si>
  <si>
    <t>0066137</t>
  </si>
  <si>
    <t>0067547</t>
  </si>
  <si>
    <t>0069671</t>
  </si>
  <si>
    <t>0072972</t>
  </si>
  <si>
    <t>AMOKSIKLAV 1,2 G</t>
  </si>
  <si>
    <t>0093105</t>
  </si>
  <si>
    <t>DEGAN 10 MG ROZTOK PRO INJEKCI</t>
  </si>
  <si>
    <t>0093969</t>
  </si>
  <si>
    <t>0098169</t>
  </si>
  <si>
    <t>0098864</t>
  </si>
  <si>
    <t>FYZIOLOGICKÝ ROZTOK VIAFLO</t>
  </si>
  <si>
    <t>0098872</t>
  </si>
  <si>
    <t>0098876</t>
  </si>
  <si>
    <t>0107291</t>
  </si>
  <si>
    <t>0,9% SODIUM CHLORIDE IN WATER FOR INJECTION FRESEN</t>
  </si>
  <si>
    <t>0107295</t>
  </si>
  <si>
    <t>0107298</t>
  </si>
  <si>
    <t>0116441</t>
  </si>
  <si>
    <t>FUROSEMID KABI 20 MG/2 ML</t>
  </si>
  <si>
    <t>0149564</t>
  </si>
  <si>
    <t>0155379</t>
  </si>
  <si>
    <t>0091775</t>
  </si>
  <si>
    <t>ENGERIX-B 20 MCG</t>
  </si>
  <si>
    <t>0000512</t>
  </si>
  <si>
    <t>0201135</t>
  </si>
  <si>
    <t>TRAMAL</t>
  </si>
  <si>
    <t>0018304</t>
  </si>
  <si>
    <t>0098901</t>
  </si>
  <si>
    <t>GLUKÓZA 5% VIAFLO</t>
  </si>
  <si>
    <t>0105943</t>
  </si>
  <si>
    <t>TETRASPAN 10 %</t>
  </si>
  <si>
    <t>0098902</t>
  </si>
  <si>
    <t>0194345</t>
  </si>
  <si>
    <t>REMSIMA</t>
  </si>
  <si>
    <t>0146686</t>
  </si>
  <si>
    <t>0009711</t>
  </si>
  <si>
    <t>0098894</t>
  </si>
  <si>
    <t>0194340</t>
  </si>
  <si>
    <t>0146684</t>
  </si>
  <si>
    <t>0214427</t>
  </si>
  <si>
    <t>0000489</t>
  </si>
  <si>
    <t>0146627</t>
  </si>
  <si>
    <t>5% GLUCOSE IN WATER FOR INJECTION FRESENIUS</t>
  </si>
  <si>
    <t>0146622</t>
  </si>
  <si>
    <t>0146623</t>
  </si>
  <si>
    <t>0207312</t>
  </si>
  <si>
    <t>INJECTIO PROCAINII CHLORATI 0,2% ARDEAPHARMA</t>
  </si>
  <si>
    <t>0216412</t>
  </si>
  <si>
    <t>HYDROCORTISON VALEANT</t>
  </si>
  <si>
    <t>0207313</t>
  </si>
  <si>
    <t>0216670</t>
  </si>
  <si>
    <t>0096610</t>
  </si>
  <si>
    <t>0210291</t>
  </si>
  <si>
    <t>EXVIERA</t>
  </si>
  <si>
    <t>0210292</t>
  </si>
  <si>
    <t>VIEKIRAX</t>
  </si>
  <si>
    <t>0067558</t>
  </si>
  <si>
    <t>0018303</t>
  </si>
  <si>
    <t>0209429</t>
  </si>
  <si>
    <t>0210201</t>
  </si>
  <si>
    <t>HARVONI</t>
  </si>
  <si>
    <t>0007917</t>
  </si>
  <si>
    <t>Erytrocyty bez buffy coatu</t>
  </si>
  <si>
    <t>V</t>
  </si>
  <si>
    <t>02105</t>
  </si>
  <si>
    <t>PRAVIDELNÉ OČKOVÁNÍ PODLE PŘEDPISŮ O OCHRANĚ VEŘEJ</t>
  </si>
  <si>
    <t>09220</t>
  </si>
  <si>
    <t xml:space="preserve">KANYLACE PERIFERNÍ ŽÍLY VČETNĚ INFÚZE             </t>
  </si>
  <si>
    <t>09227</t>
  </si>
  <si>
    <t xml:space="preserve">I. V. APLIKACE KRVE NEBO KREVNÍCH DERIVÁTŮ        </t>
  </si>
  <si>
    <t>09511</t>
  </si>
  <si>
    <t xml:space="preserve">MINIMÁLNÍ KONTAKT LÉKAŘE S PACIENTEM              </t>
  </si>
  <si>
    <t>99991</t>
  </si>
  <si>
    <t>(VZP) KÓD POUZE PRO CENTRA DLE VYHL. 368/2006 - SL</t>
  </si>
  <si>
    <t>11022</t>
  </si>
  <si>
    <t xml:space="preserve">CÍLENÉ VYŠETŘENÍ INTERNISTOU                      </t>
  </si>
  <si>
    <t>09543</t>
  </si>
  <si>
    <t xml:space="preserve">Signalni kod                                      </t>
  </si>
  <si>
    <t>09119</t>
  </si>
  <si>
    <t xml:space="preserve">ODBĚR KRVE ZE ŽÍLY U DOSPĚLÉHO NEBO DÍTĚTE NAD 10 </t>
  </si>
  <si>
    <t>11111</t>
  </si>
  <si>
    <t xml:space="preserve">EKG VYŠETŘENÍ INTERNISTOU                         </t>
  </si>
  <si>
    <t>09215</t>
  </si>
  <si>
    <t xml:space="preserve">INJEKCE I. M., S. C., I. D.                       </t>
  </si>
  <si>
    <t>11021</t>
  </si>
  <si>
    <t xml:space="preserve">KOMPLEXNÍ VYŠETŘENÍ INTERNISTOU                   </t>
  </si>
  <si>
    <t>09223</t>
  </si>
  <si>
    <t>INTRAVENÓZNÍ INFÚZE U DOSPĚLÉHO NEBO DÍTĚTE NAD 10</t>
  </si>
  <si>
    <t>11023</t>
  </si>
  <si>
    <t xml:space="preserve">KONTROLNÍ VYŠETŘENÍ INTERNISTOU                   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</si>
  <si>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</si>
  <si>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</si>
  <si>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</si>
  <si>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</si>
  <si>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</si>
  <si>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</si>
  <si>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</si>
  <si>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 xml:space="preserve">PUNKCE PERITONEÁLNÍ DIAGNOSTICKÁ ČI TERAPEUTICKÁ  </t>
  </si>
  <si>
    <t>11024</t>
  </si>
  <si>
    <t>CÍLENÉ VYŠETŘENÍ INTERNISTOU - PŘEDOPERAČNÍ VYŠETŘ</t>
  </si>
  <si>
    <t>11025</t>
  </si>
  <si>
    <t xml:space="preserve">SUPERKONZILIÁRNÍ VYŠETŘENÍ INTERNISTOU            </t>
  </si>
  <si>
    <t>(prázdné)</t>
  </si>
  <si>
    <t>REMICA</t>
  </si>
  <si>
    <t>INFLEC</t>
  </si>
  <si>
    <t>105</t>
  </si>
  <si>
    <t>0011670</t>
  </si>
  <si>
    <t>0210118</t>
  </si>
  <si>
    <t>DAKLINZA</t>
  </si>
  <si>
    <t>9999912</t>
  </si>
  <si>
    <t>Nespecifickř leŔivř p°ipravek</t>
  </si>
  <si>
    <t>0210935</t>
  </si>
  <si>
    <t>0210049</t>
  </si>
  <si>
    <t>ENTYVIO</t>
  </si>
  <si>
    <t>0167601</t>
  </si>
  <si>
    <t>3</t>
  </si>
  <si>
    <t>0151425</t>
  </si>
  <si>
    <t>EXTRAKTOR - TRIPOD</t>
  </si>
  <si>
    <t>15021</t>
  </si>
  <si>
    <t xml:space="preserve">KOMPLEXNÍ VYŠETŘENÍ GASTROENTEROLOGEM             </t>
  </si>
  <si>
    <t>15180</t>
  </si>
  <si>
    <t xml:space="preserve">RYCHLÝ UREÁZOVÝ TEST (CLO TEST)                   </t>
  </si>
  <si>
    <t>15250</t>
  </si>
  <si>
    <t>SONO EPIGASTRIA S UŽITÍM BAREVNÉHO MAPOVÁNÍ A DVOU</t>
  </si>
  <si>
    <t>15440</t>
  </si>
  <si>
    <t xml:space="preserve">ODBĚR BIOPTICKÉHO MATERIÁLU PŘI ENDOSKOPII        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</si>
  <si>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</si>
  <si>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</si>
  <si>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</si>
  <si>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</si>
  <si>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</si>
  <si>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</si>
  <si>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15950</t>
  </si>
  <si>
    <t xml:space="preserve">POLYPEKTOMIE  ENDOSKOPICKÁ                        </t>
  </si>
  <si>
    <t>15023</t>
  </si>
  <si>
    <t xml:space="preserve">KONTROLNÍ VYŠETŘENÍ GASTROENTEROLOGEM             </t>
  </si>
  <si>
    <t>15022</t>
  </si>
  <si>
    <t xml:space="preserve">CÍLENÉ VYŠETŘENÍ GASTROENTEROLOGEM                </t>
  </si>
  <si>
    <t>0032931</t>
  </si>
  <si>
    <t>TELEBRIX 30 MEGLUMINE</t>
  </si>
  <si>
    <t>0107453</t>
  </si>
  <si>
    <t>IOMERON 300</t>
  </si>
  <si>
    <t>0219111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</si>
  <si>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</si>
  <si>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</si>
  <si>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</si>
  <si>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</si>
  <si>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</si>
  <si>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</si>
  <si>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</si>
  <si>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</si>
  <si>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</si>
  <si>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</si>
  <si>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</si>
  <si>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</si>
  <si>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</si>
  <si>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</si>
  <si>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</si>
  <si>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</si>
  <si>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</si>
  <si>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</si>
  <si>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</si>
  <si>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</si>
  <si>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</si>
  <si>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</si>
  <si>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</si>
  <si>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</si>
  <si>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</si>
  <si>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</si>
  <si>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0038431</t>
  </si>
  <si>
    <t>BALÓNEK EXTRAKČNÍ - DVOJLUMEN - ESCORT II</t>
  </si>
  <si>
    <t>0051198</t>
  </si>
  <si>
    <t>KAPSLE ENTEROSKOPICKÁ - ENDOCAPSULE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</si>
  <si>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</si>
  <si>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</si>
  <si>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</si>
  <si>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</si>
  <si>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</si>
  <si>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</si>
  <si>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0082504</t>
  </si>
  <si>
    <t>JEHLA ASP.BIOPT.EXPEC,SLIM,PULMO,ACQUI-GIT-PUNKČ.E</t>
  </si>
  <si>
    <t>0048706</t>
  </si>
  <si>
    <t>KLIPOVAČ - 1 KLIP - RESOLUTION CLIP (360);JEDNORÁZ</t>
  </si>
  <si>
    <t>15101</t>
  </si>
  <si>
    <t>KOLONOSKOPIE PŘI POZITIVNÍM NÁLEZU SPECIÁLNÍHO TES</t>
  </si>
  <si>
    <t>15105</t>
  </si>
  <si>
    <t xml:space="preserve">SCREENINGOVÁ KOLONOSKOPIE - NÁLEZ NEGATIVNÍ       </t>
  </si>
  <si>
    <t>15110</t>
  </si>
  <si>
    <t xml:space="preserve">ŽALUDEČNÍ LAVÁŽ DIAGNOSTICKÁ                      </t>
  </si>
  <si>
    <t>15160</t>
  </si>
  <si>
    <t xml:space="preserve">PH METRIE JÍCNU                                   </t>
  </si>
  <si>
    <t>15401</t>
  </si>
  <si>
    <t xml:space="preserve">ESOFAGOGASTRODUODENOSKOPIE                        </t>
  </si>
  <si>
    <t>15410</t>
  </si>
  <si>
    <t xml:space="preserve">ENDOSKOPICKÁ ULTRASONOGRAFIE                      </t>
  </si>
  <si>
    <t>15430</t>
  </si>
  <si>
    <t xml:space="preserve">ENDOSKOPICKÁ RETROGRÁDNÍ CHOLANGIOPANKREATOGRAFIE </t>
  </si>
  <si>
    <t>15900</t>
  </si>
  <si>
    <t xml:space="preserve">ENDOSKOPICKÁ DILATACE STENÓZ TRÁVICÍ TRUBICE      </t>
  </si>
  <si>
    <t>15920</t>
  </si>
  <si>
    <t xml:space="preserve">ENDOSKOPICKÉ STAVĚNÍ KRVÁCENÍ                     </t>
  </si>
  <si>
    <t>15935</t>
  </si>
  <si>
    <t>ENDOSKOPICKÁ FOTOKOAGULACE (ARON PLAZMA KOAGULÁTOR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</si>
  <si>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</si>
  <si>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</si>
  <si>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</si>
  <si>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</si>
  <si>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</si>
  <si>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 xml:space="preserve">ENDOSKOPICKÁ PAPILOSFINKTEROTOMIE                 </t>
  </si>
  <si>
    <t>15404</t>
  </si>
  <si>
    <t xml:space="preserve">TOTÁLNÍ KOLONOSKOPIE                              </t>
  </si>
  <si>
    <t>15402</t>
  </si>
  <si>
    <t xml:space="preserve">REKTOSKOPIE                                       </t>
  </si>
  <si>
    <t>15992</t>
  </si>
  <si>
    <t>EXTRAKCE KONKREMENTŮ ZE ŽLUČOVÝCH CEST NEBO EXTRAK</t>
  </si>
  <si>
    <t>15403</t>
  </si>
  <si>
    <t xml:space="preserve">KOLONOSKOPIE NEÚPLNÁ  (NEBO SIGMOIDEOSKOPIE)      </t>
  </si>
  <si>
    <t>15998</t>
  </si>
  <si>
    <t>VNITŘNÍ DUODENOBILIÁRNÍ DRENÁŽ (JEN ENDOSKOPICKÁ Č</t>
  </si>
  <si>
    <t>15993</t>
  </si>
  <si>
    <t xml:space="preserve">ENDOSKOPICKÉ ZAVEDENÍ NASOBILIÁRNÍHO KATÉTRU      </t>
  </si>
  <si>
    <t>15473</t>
  </si>
  <si>
    <t xml:space="preserve">BALONKOVÁ VIDEOENTEROSKOPIE                       </t>
  </si>
  <si>
    <t>15994</t>
  </si>
  <si>
    <t>MECHANICKÁ LITHOTRIPSIE CHOLEDOCHOLITHIASY - PŘIČT</t>
  </si>
  <si>
    <t>15470</t>
  </si>
  <si>
    <t xml:space="preserve">KAPSLOVÁ ENTEROSKOPIE                             </t>
  </si>
  <si>
    <t>15162</t>
  </si>
  <si>
    <t xml:space="preserve">STACIONÁRNÍ JÍCNOVÁ MANOMETRIE                    </t>
  </si>
  <si>
    <t>15103</t>
  </si>
  <si>
    <t>15107</t>
  </si>
  <si>
    <t xml:space="preserve">SCREENINGOVÁ KOLONOSKOPIE - NÁLEZ POZITIVNÍ       </t>
  </si>
  <si>
    <t>15028</t>
  </si>
  <si>
    <t xml:space="preserve">RADIOFREKVENČNÍ ABLACE (RFA) JÍCNU - HALO 360     </t>
  </si>
  <si>
    <t>15030</t>
  </si>
  <si>
    <t xml:space="preserve">RADIOFREKVENČNÍ ABLACE (RFA) JÍCNU - HALO 90      </t>
  </si>
  <si>
    <t>15026</t>
  </si>
  <si>
    <t xml:space="preserve">JÍCNOVÁ IMPEDANCE - 24 HODIN                      </t>
  </si>
  <si>
    <t>SIMPON</t>
  </si>
  <si>
    <t>REMSIM</t>
  </si>
  <si>
    <t>ENTYVI</t>
  </si>
  <si>
    <t>STELAR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</si>
  <si>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</si>
  <si>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</si>
  <si>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</si>
  <si>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</si>
  <si>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</si>
  <si>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</si>
  <si>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</si>
  <si>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</si>
  <si>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</si>
  <si>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</si>
  <si>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</si>
  <si>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</si>
  <si>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</si>
  <si>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</si>
  <si>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</si>
  <si>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</si>
  <si>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</si>
  <si>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</si>
  <si>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</si>
  <si>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</si>
  <si>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</si>
  <si>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</si>
  <si>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</si>
  <si>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</si>
  <si>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</si>
  <si>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</si>
  <si>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</si>
  <si>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0059494</t>
  </si>
  <si>
    <t>LIPIODOL ULTRA-FLUIDE</t>
  </si>
  <si>
    <t>0051645</t>
  </si>
  <si>
    <t>SADA LIGAČNÍ - JÍCNOVÝ 6 KROUŽKŮ - VČETNĚ APLIKÁTO</t>
  </si>
  <si>
    <t>0043993</t>
  </si>
  <si>
    <t>LEPIDLO TKÁŇOVÉ,HISTOACRYL -1050052, 1050060</t>
  </si>
  <si>
    <t>0094001</t>
  </si>
  <si>
    <t>SADA ENDOLOOP - SMYČKA LIGAČNÍ SE ZAVADĚČEM - POLY</t>
  </si>
  <si>
    <t>0048506</t>
  </si>
  <si>
    <t>KATETR DOČASNÝ DIALYZAČNÍ TL XXXXX</t>
  </si>
  <si>
    <t>15972</t>
  </si>
  <si>
    <t xml:space="preserve">ENDOSKOPICKÁ SKLEROTIZACE JÍCNOVÝCH VARIXŮ        </t>
  </si>
  <si>
    <t>15024</t>
  </si>
  <si>
    <t xml:space="preserve">ENDOSKOPICKÁ SUBMUKÓZNÍ DISEKCE (ESD)             </t>
  </si>
  <si>
    <t>1F1</t>
  </si>
  <si>
    <t>0003952</t>
  </si>
  <si>
    <t>0004234</t>
  </si>
  <si>
    <t>DALACIN C</t>
  </si>
  <si>
    <t>0006480</t>
  </si>
  <si>
    <t>0008807</t>
  </si>
  <si>
    <t>0008808</t>
  </si>
  <si>
    <t>0011592</t>
  </si>
  <si>
    <t>0011706</t>
  </si>
  <si>
    <t>0011785</t>
  </si>
  <si>
    <t>0016600</t>
  </si>
  <si>
    <t>0017041</t>
  </si>
  <si>
    <t>CEFOBID</t>
  </si>
  <si>
    <t>0020605</t>
  </si>
  <si>
    <t>0026127</t>
  </si>
  <si>
    <t>0026902</t>
  </si>
  <si>
    <t>VFEND</t>
  </si>
  <si>
    <t>0053922</t>
  </si>
  <si>
    <t>0064831</t>
  </si>
  <si>
    <t>AXETINE</t>
  </si>
  <si>
    <t>0065989</t>
  </si>
  <si>
    <t>0072973</t>
  </si>
  <si>
    <t>AMOKSIKLAV 600 MG</t>
  </si>
  <si>
    <t>0075634</t>
  </si>
  <si>
    <t>PROTHROMPLEX TOTAL NF</t>
  </si>
  <si>
    <t>0076353</t>
  </si>
  <si>
    <t>FORTUM</t>
  </si>
  <si>
    <t>0076354</t>
  </si>
  <si>
    <t>0083417</t>
  </si>
  <si>
    <t>MERONEM</t>
  </si>
  <si>
    <t>0092289</t>
  </si>
  <si>
    <t>EDICIN</t>
  </si>
  <si>
    <t>0092290</t>
  </si>
  <si>
    <t>0094176</t>
  </si>
  <si>
    <t>0096413</t>
  </si>
  <si>
    <t>0096414</t>
  </si>
  <si>
    <t>GENTAMICIN LEK</t>
  </si>
  <si>
    <t>0097910</t>
  </si>
  <si>
    <t>HUMAN ALBUMIN GRIFOLS 20%</t>
  </si>
  <si>
    <t>0121240</t>
  </si>
  <si>
    <t>CEFTRIAXON KABI</t>
  </si>
  <si>
    <t>0129767</t>
  </si>
  <si>
    <t>IMIPENEM/CILASTATIN KABI</t>
  </si>
  <si>
    <t>0131654</t>
  </si>
  <si>
    <t>CEFTAZIDIM KABI</t>
  </si>
  <si>
    <t>0137499</t>
  </si>
  <si>
    <t>0141838</t>
  </si>
  <si>
    <t>AMIKACIN B.BRAUN</t>
  </si>
  <si>
    <t>0142077</t>
  </si>
  <si>
    <t>TIENAM 500 MG/500 MG I.V.</t>
  </si>
  <si>
    <t>0151458</t>
  </si>
  <si>
    <t>CEFUROXIM KABI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</si>
  <si>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</si>
  <si>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</si>
  <si>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</si>
  <si>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</si>
  <si>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</si>
  <si>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</si>
  <si>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</si>
  <si>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0163187</t>
  </si>
  <si>
    <t>PLATIDIAM 50</t>
  </si>
  <si>
    <t>0164350</t>
  </si>
  <si>
    <t>0164401</t>
  </si>
  <si>
    <t>0201030</t>
  </si>
  <si>
    <t>0064835</t>
  </si>
  <si>
    <t>0113453</t>
  </si>
  <si>
    <t>0149384</t>
  </si>
  <si>
    <t>ECALTA</t>
  </si>
  <si>
    <t>0156835</t>
  </si>
  <si>
    <t>MEROPENEM KABI</t>
  </si>
  <si>
    <t>0151460</t>
  </si>
  <si>
    <t>0129834</t>
  </si>
  <si>
    <t>CLINDAMYCIN KABI</t>
  </si>
  <si>
    <t>0183926</t>
  </si>
  <si>
    <t>AZEPO</t>
  </si>
  <si>
    <t>0195147</t>
  </si>
  <si>
    <t>0183817</t>
  </si>
  <si>
    <t>0212531</t>
  </si>
  <si>
    <t>0007905</t>
  </si>
  <si>
    <t>Erytrocyty z odběru plné krve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</si>
  <si>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</si>
  <si>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</si>
  <si>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</si>
  <si>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</si>
  <si>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</si>
  <si>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</si>
  <si>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</si>
  <si>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</si>
  <si>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</si>
  <si>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</si>
  <si>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</si>
  <si>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</si>
  <si>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0038482</t>
  </si>
  <si>
    <t>DRÁT VODÍCÍ GUIDE WIRE M</t>
  </si>
  <si>
    <t>00601</t>
  </si>
  <si>
    <t xml:space="preserve">OD TYPU 01 - PRO NEMOCNICE TYPU 3, (KATEGORIE 6)  </t>
  </si>
  <si>
    <t>11506</t>
  </si>
  <si>
    <t xml:space="preserve">PLNOHODNOTNÁ PARENTERÁLNÍ VÝŽIVA                  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</si>
  <si>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</si>
  <si>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</si>
  <si>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</si>
  <si>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</si>
  <si>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</si>
  <si>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</si>
  <si>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</si>
  <si>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 xml:space="preserve">ZAVEDENÍ GASTRICKÉ SONDY PRO ENTERÁLNÍ VÝŽIVU     </t>
  </si>
  <si>
    <t>99999</t>
  </si>
  <si>
    <t xml:space="preserve">Nespecifikovany vykon                             </t>
  </si>
  <si>
    <t>11501</t>
  </si>
  <si>
    <t xml:space="preserve">ENTERÁLNÍ VÝŽIVA                                  </t>
  </si>
  <si>
    <t>1T1</t>
  </si>
  <si>
    <t>0094155</t>
  </si>
  <si>
    <t>0155939</t>
  </si>
  <si>
    <t>HERPESIN 250</t>
  </si>
  <si>
    <t>0198192</t>
  </si>
  <si>
    <t>0209048</t>
  </si>
  <si>
    <t>PRAXBIND</t>
  </si>
  <si>
    <t>0013054</t>
  </si>
  <si>
    <t>STAPLER KOŽNÍ, 35 NEREZ.OCEL. NÁPLNÍ PMW35,PMR35</t>
  </si>
  <si>
    <t>0081995</t>
  </si>
  <si>
    <t>NPWT-RENASYS EZ SBĚRNÁ NÁDOBA VELKÁ</t>
  </si>
  <si>
    <t>0082143</t>
  </si>
  <si>
    <t>NPWT-RENASYS F PŘEVAZOVÝ SET VELKÝ L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</si>
  <si>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</si>
  <si>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</si>
  <si>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</si>
  <si>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</si>
  <si>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</si>
  <si>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</si>
  <si>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</si>
  <si>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</si>
  <si>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</si>
  <si>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51383</t>
  </si>
  <si>
    <t>GASTROTOMIE, DUODENOTOMIE NEBO JEDNODUCHÁ PYLOROPL</t>
  </si>
  <si>
    <t>51397</t>
  </si>
  <si>
    <t>OTEVŘENÁ LAVÁŽ PERITONEÁLNÍ DUTINY, SEC. LOOK, LAP</t>
  </si>
  <si>
    <t>63589</t>
  </si>
  <si>
    <t>SALPINGEKTOMIE NEBO ADNEXEKTOMIE A NEBO RESEKCE OV</t>
  </si>
  <si>
    <t>51850</t>
  </si>
  <si>
    <t>PŘEVAZ RÁNY METODOU V. A. C. (VACUUM ASISTED CLOSU</t>
  </si>
  <si>
    <t>51821</t>
  </si>
  <si>
    <t xml:space="preserve">CHIRURGICKÉ ODSTRANĚNÍ CIZÍHO TĚLESA              </t>
  </si>
  <si>
    <t>51357</t>
  </si>
  <si>
    <t>JEJUNOSTOMIE, ILEOSTOMIE NEBO KOLOSTOMIE, ANTEPOZI</t>
  </si>
  <si>
    <t>03</t>
  </si>
  <si>
    <t>0058347</t>
  </si>
  <si>
    <t xml:space="preserve">KLIPOVAČ - SVORKOVACÍ ROTAČNÍ; (PRO PZT 0054454); 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</si>
  <si>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</si>
  <si>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</si>
  <si>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</si>
  <si>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</si>
  <si>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</si>
  <si>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</si>
  <si>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</si>
  <si>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</si>
  <si>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</si>
  <si>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</si>
  <si>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</si>
  <si>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</si>
  <si>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</si>
  <si>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</si>
  <si>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0054422</t>
  </si>
  <si>
    <t xml:space="preserve">STENT BILIÁRNÍ - WALLFLEX; SAMOEXPANDIB; PLATINA; 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</si>
  <si>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</si>
  <si>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</si>
  <si>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</si>
  <si>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</si>
  <si>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</si>
  <si>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</si>
  <si>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</si>
  <si>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</si>
  <si>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</si>
  <si>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</si>
  <si>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</si>
  <si>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</si>
  <si>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</si>
  <si>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</si>
  <si>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</si>
  <si>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</si>
  <si>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</si>
  <si>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</si>
  <si>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</si>
  <si>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</si>
  <si>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</si>
  <si>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</si>
  <si>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01333</t>
  </si>
  <si>
    <t xml:space="preserve">NETRAUMATICKÉ INTRAKRANIÁLNÍ KRVÁCENÍ S MCC                                                         </t>
  </si>
  <si>
    <t>01353</t>
  </si>
  <si>
    <t xml:space="preserve">NESPECIFICKÁ CÉVNÍ MOZKOVÁ PŘÍHODA A PRECEREBRÁLNÍ OKLUZE BEZ                                       </t>
  </si>
  <si>
    <t>01411</t>
  </si>
  <si>
    <t xml:space="preserve">NETRAUMATICKÁ PORUCHA VĚDOMÍ A KÓMA BEZ CC                                                          </t>
  </si>
  <si>
    <t>01413</t>
  </si>
  <si>
    <t xml:space="preserve">NETRAUMATICKÁ PORUCHA VĚDOMÍ A KÓMA S MCC                                                           </t>
  </si>
  <si>
    <t>01422</t>
  </si>
  <si>
    <t xml:space="preserve">EPILEPTICKÝ ZÁCHVAT S CC                                                                            </t>
  </si>
  <si>
    <t>02321</t>
  </si>
  <si>
    <t xml:space="preserve">JINÉ PORUCHY OKA BEZ CC                                                                             </t>
  </si>
  <si>
    <t>03302</t>
  </si>
  <si>
    <t xml:space="preserve">MALIGNÍ ONEMOCNĚNÍ UCHA, NOSU, ÚST A HRDLA S CC 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</si>
  <si>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</si>
  <si>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</si>
  <si>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</si>
  <si>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</si>
  <si>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</si>
  <si>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</si>
  <si>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</si>
  <si>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</si>
  <si>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</si>
  <si>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</si>
  <si>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</si>
  <si>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</si>
  <si>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</si>
  <si>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</si>
  <si>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</si>
  <si>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</si>
  <si>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</si>
  <si>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</si>
  <si>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</si>
  <si>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</si>
  <si>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</si>
  <si>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</si>
  <si>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</si>
  <si>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</si>
  <si>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</si>
  <si>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</si>
  <si>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</si>
  <si>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</si>
  <si>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</si>
  <si>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</si>
  <si>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</si>
  <si>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</si>
  <si>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</si>
  <si>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</si>
  <si>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</si>
  <si>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</si>
  <si>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</si>
  <si>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</si>
  <si>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05070</t>
  </si>
  <si>
    <t xml:space="preserve">IMPLANTACE TRVALÉHO KARDIOSTIMULÁTORU U AKUTNÍHO INFARKTU MYO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</si>
  <si>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</si>
  <si>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</si>
  <si>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</si>
  <si>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</si>
  <si>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</si>
  <si>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</si>
  <si>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</si>
  <si>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</si>
  <si>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</si>
  <si>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</si>
  <si>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</si>
  <si>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</si>
  <si>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</si>
  <si>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</si>
  <si>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</si>
  <si>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</si>
  <si>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</si>
  <si>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</si>
  <si>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</si>
  <si>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</si>
  <si>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</si>
  <si>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</si>
  <si>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</si>
  <si>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</si>
  <si>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</si>
  <si>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</si>
  <si>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</si>
  <si>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</si>
  <si>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</si>
  <si>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</si>
  <si>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</si>
  <si>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</si>
  <si>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</si>
  <si>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</si>
  <si>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</si>
  <si>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</si>
  <si>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</si>
  <si>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</si>
  <si>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</si>
  <si>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</si>
  <si>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</si>
  <si>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</si>
  <si>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</si>
  <si>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</si>
  <si>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</si>
  <si>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</si>
  <si>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</si>
  <si>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</si>
  <si>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</si>
  <si>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</si>
  <si>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</si>
  <si>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</si>
  <si>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</si>
  <si>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</si>
  <si>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</si>
  <si>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</si>
  <si>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</si>
  <si>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</si>
  <si>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</si>
  <si>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</si>
  <si>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</si>
  <si>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</si>
  <si>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</si>
  <si>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</si>
  <si>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</si>
  <si>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</si>
  <si>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</si>
  <si>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</si>
  <si>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</si>
  <si>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</si>
  <si>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</si>
  <si>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</si>
  <si>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</si>
  <si>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</si>
  <si>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</si>
  <si>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</si>
  <si>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</si>
  <si>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</si>
  <si>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</si>
  <si>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</si>
  <si>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</si>
  <si>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</si>
  <si>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</si>
  <si>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</si>
  <si>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</si>
  <si>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</si>
  <si>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</si>
  <si>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</si>
  <si>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</si>
  <si>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</si>
  <si>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</si>
  <si>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</si>
  <si>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</si>
  <si>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</si>
  <si>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</si>
  <si>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</si>
  <si>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</si>
  <si>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</si>
  <si>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</si>
  <si>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</si>
  <si>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</si>
  <si>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</si>
  <si>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</si>
  <si>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</si>
  <si>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</si>
  <si>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</si>
  <si>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</si>
  <si>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</si>
  <si>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</si>
  <si>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</si>
  <si>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</si>
  <si>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</si>
  <si>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</si>
  <si>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</si>
  <si>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</si>
  <si>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</si>
  <si>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</si>
  <si>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</si>
  <si>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</si>
  <si>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</si>
  <si>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</si>
  <si>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</si>
  <si>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</si>
  <si>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</si>
  <si>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</si>
  <si>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</si>
  <si>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</si>
  <si>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</si>
  <si>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</si>
  <si>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</si>
  <si>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</si>
  <si>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</si>
  <si>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</si>
  <si>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08082</t>
  </si>
  <si>
    <t xml:space="preserve">VÝKONY NA KYČLÍCH A STEHENNÍ KOSTI, KROMĚ REPLANTACE VELKÝCH                                        </t>
  </si>
  <si>
    <t>08341</t>
  </si>
  <si>
    <t xml:space="preserve">OSTEOMYELITIDA BEZ CC        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</si>
  <si>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</si>
  <si>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</si>
  <si>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</si>
  <si>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</si>
  <si>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</si>
  <si>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</si>
  <si>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</si>
  <si>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</si>
  <si>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</si>
  <si>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</si>
  <si>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</si>
  <si>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</si>
  <si>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</si>
  <si>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</si>
  <si>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</si>
  <si>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</si>
  <si>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</si>
  <si>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</si>
  <si>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</si>
  <si>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</si>
  <si>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</si>
  <si>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</si>
  <si>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</si>
  <si>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</si>
  <si>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</si>
  <si>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</si>
  <si>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</si>
  <si>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</si>
  <si>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</si>
  <si>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</si>
  <si>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</si>
  <si>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</si>
  <si>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</si>
  <si>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</si>
  <si>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</si>
  <si>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</si>
  <si>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</si>
  <si>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</si>
  <si>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</si>
  <si>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</si>
  <si>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</si>
  <si>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</si>
  <si>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</si>
  <si>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</si>
  <si>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</si>
  <si>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</si>
  <si>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</si>
  <si>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</si>
  <si>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</si>
  <si>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</si>
  <si>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</si>
  <si>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</si>
  <si>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</si>
  <si>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</si>
  <si>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</si>
  <si>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</si>
  <si>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</si>
  <si>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16022</t>
  </si>
  <si>
    <t xml:space="preserve">JINÉ VÝKONY PRO KREVNÍ ONEMOCNĚNÍ A NA KRVETVORNÝCH ORGÁNECH                                        </t>
  </si>
  <si>
    <t>16023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</si>
  <si>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</si>
  <si>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</si>
  <si>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</si>
  <si>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</si>
  <si>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</si>
  <si>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</si>
  <si>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</si>
  <si>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</si>
  <si>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</si>
  <si>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</si>
  <si>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</si>
  <si>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</si>
  <si>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</si>
  <si>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</si>
  <si>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</si>
  <si>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</si>
  <si>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</si>
  <si>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</si>
  <si>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</si>
  <si>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</si>
  <si>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</si>
  <si>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</si>
  <si>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</si>
  <si>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</si>
  <si>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</si>
  <si>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</si>
  <si>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</si>
  <si>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</si>
  <si>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</si>
  <si>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</si>
  <si>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</si>
  <si>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</si>
  <si>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</si>
  <si>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</si>
  <si>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</si>
  <si>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</si>
  <si>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</si>
  <si>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</si>
  <si>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19341</t>
  </si>
  <si>
    <t xml:space="preserve">DEPRESE BEZ CC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</si>
  <si>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</si>
  <si>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</si>
  <si>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</si>
  <si>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</si>
  <si>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</si>
  <si>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</si>
  <si>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</si>
  <si>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</si>
  <si>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</si>
  <si>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</si>
  <si>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</si>
  <si>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</si>
  <si>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</si>
  <si>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</si>
  <si>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</si>
  <si>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</si>
  <si>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</si>
  <si>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</si>
  <si>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</si>
  <si>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</si>
  <si>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</si>
  <si>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</si>
  <si>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</si>
  <si>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</si>
  <si>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</si>
  <si>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</si>
  <si>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</si>
  <si>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</si>
  <si>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</si>
  <si>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</si>
  <si>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</si>
  <si>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</si>
  <si>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</si>
  <si>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</si>
  <si>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</si>
  <si>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</si>
  <si>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</si>
  <si>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</si>
  <si>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</si>
  <si>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</si>
  <si>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</si>
  <si>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</si>
  <si>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 xml:space="preserve">SKIASKOPIE                                        </t>
  </si>
  <si>
    <t>205</t>
  </si>
  <si>
    <t>87421</t>
  </si>
  <si>
    <t>CYTOLOGICKÉ NÁTĚRY SEDIMENTU CENTRIFUGOVANÉ TEKUTI</t>
  </si>
  <si>
    <t>87447</t>
  </si>
  <si>
    <t xml:space="preserve">CYTOLOGICKÉ PREPARÁTY ZHOTOVENÉ CYTOCENTRIFUGOU  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</si>
  <si>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</si>
  <si>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</si>
  <si>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</si>
  <si>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</si>
  <si>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</si>
  <si>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</si>
  <si>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</si>
  <si>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</si>
  <si>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</si>
  <si>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</si>
  <si>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</si>
  <si>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</si>
  <si>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0077019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</si>
  <si>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</si>
  <si>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</si>
  <si>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</si>
  <si>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</si>
  <si>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</si>
  <si>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</si>
  <si>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</si>
  <si>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</si>
  <si>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</si>
  <si>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</si>
  <si>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</si>
  <si>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</si>
  <si>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</si>
  <si>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0002087</t>
  </si>
  <si>
    <t>18F-FDG</t>
  </si>
  <si>
    <t>47259</t>
  </si>
  <si>
    <t xml:space="preserve">SCINTIGRAFIE PLIC VENTILAČNÍ STATICKÁ             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</si>
  <si>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</si>
  <si>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</si>
  <si>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</si>
  <si>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</si>
  <si>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</si>
  <si>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</si>
  <si>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</si>
  <si>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</si>
  <si>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</si>
  <si>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</si>
  <si>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</si>
  <si>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</si>
  <si>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</si>
  <si>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</si>
  <si>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202</t>
  </si>
  <si>
    <t>87427</t>
  </si>
  <si>
    <t>CYTOLOGICKÉ NÁTĚRY  NECENTRIFUGOVANÉ TEKUTINY - 4-</t>
  </si>
  <si>
    <t>816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</si>
  <si>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</si>
  <si>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</si>
  <si>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</si>
  <si>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</si>
  <si>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94201</t>
  </si>
  <si>
    <t>(VZP) FLUORESCENČNÍ IN SITU HYBRIDIZACE LIDSKÉ DNA</t>
  </si>
  <si>
    <t>94119</t>
  </si>
  <si>
    <t xml:space="preserve">IZOLACE A UCHOVÁNÍ LIDSKÉ DNA (RNA)              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</si>
  <si>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</si>
  <si>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</si>
  <si>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</si>
  <si>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</si>
  <si>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</si>
  <si>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</si>
  <si>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</si>
  <si>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</si>
  <si>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818</t>
  </si>
  <si>
    <t>96157</t>
  </si>
  <si>
    <t xml:space="preserve">STANOVENÍ HEPARINOVÝCH JEDNOTEK ANTI XA           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</si>
  <si>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</si>
  <si>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</si>
  <si>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</si>
  <si>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</si>
  <si>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</si>
  <si>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</si>
  <si>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</si>
  <si>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</si>
  <si>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96321</t>
  </si>
  <si>
    <t xml:space="preserve">POČET TROMBOCYTŮ MIKROSKOPICKY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</si>
  <si>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</si>
  <si>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</si>
  <si>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</si>
  <si>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</si>
  <si>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</si>
  <si>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</si>
  <si>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</si>
  <si>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</si>
  <si>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</si>
  <si>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</si>
  <si>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</si>
  <si>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</si>
  <si>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</si>
  <si>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</si>
  <si>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</si>
  <si>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</si>
  <si>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</si>
  <si>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</si>
  <si>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</si>
  <si>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</si>
  <si>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</si>
  <si>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</si>
  <si>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96113</t>
  </si>
  <si>
    <t xml:space="preserve">PLAZMINOGEN - AKTIVITA                            </t>
  </si>
  <si>
    <t>96325</t>
  </si>
  <si>
    <t xml:space="preserve">FIBRINOGEN (SÉRIE)                                </t>
  </si>
  <si>
    <t>96613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</si>
  <si>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</si>
  <si>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</si>
  <si>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</si>
  <si>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</si>
  <si>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</si>
  <si>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</si>
  <si>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</si>
  <si>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</si>
  <si>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</si>
  <si>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</si>
  <si>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</si>
  <si>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</si>
  <si>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</si>
  <si>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96215</t>
  </si>
  <si>
    <t xml:space="preserve">APC REZISTENCE                                    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</si>
  <si>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</si>
  <si>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</si>
  <si>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</si>
  <si>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</si>
  <si>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</si>
  <si>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</si>
  <si>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</si>
  <si>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</si>
  <si>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96143</t>
  </si>
  <si>
    <t xml:space="preserve">T - PA AG                                         </t>
  </si>
  <si>
    <t>96149</t>
  </si>
  <si>
    <t xml:space="preserve">PAI  ANTIGEN                                      </t>
  </si>
  <si>
    <t>96891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</si>
  <si>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</si>
  <si>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</si>
  <si>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</si>
  <si>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</si>
  <si>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</si>
  <si>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</si>
  <si>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</si>
  <si>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</si>
  <si>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</si>
  <si>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</si>
  <si>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</si>
  <si>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</si>
  <si>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</si>
  <si>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</si>
  <si>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</si>
  <si>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</si>
  <si>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</si>
  <si>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</si>
  <si>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</si>
  <si>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</si>
  <si>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</si>
  <si>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</si>
  <si>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</si>
  <si>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</si>
  <si>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</si>
  <si>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</si>
  <si>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</si>
  <si>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</si>
  <si>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</si>
  <si>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</si>
  <si>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</si>
  <si>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81397</t>
  </si>
  <si>
    <t xml:space="preserve">ELEKTROFORÉZA PROTEINŮ (SÉRUM)                    </t>
  </si>
  <si>
    <t>81427</t>
  </si>
  <si>
    <t xml:space="preserve">FOSFOR ANORGANICKÝ  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</si>
  <si>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</si>
  <si>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</si>
  <si>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</si>
  <si>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</si>
  <si>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</si>
  <si>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</si>
  <si>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</si>
  <si>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</si>
  <si>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</si>
  <si>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</si>
  <si>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</si>
  <si>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</si>
  <si>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</si>
  <si>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 xml:space="preserve">ŽELEZO CELKOVÉ                                    </t>
  </si>
  <si>
    <t>81681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</si>
  <si>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</si>
  <si>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</si>
  <si>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</si>
  <si>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</si>
  <si>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</si>
  <si>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</si>
  <si>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</si>
  <si>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</si>
  <si>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</si>
  <si>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</si>
  <si>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</si>
  <si>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</si>
  <si>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</si>
  <si>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</si>
  <si>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 xml:space="preserve">STANOVENÍ TRANSFERINU                             </t>
  </si>
  <si>
    <t>91141</t>
  </si>
  <si>
    <t xml:space="preserve">STANOVENÍ CERULOPLASMINU                          </t>
  </si>
  <si>
    <t>91161</t>
  </si>
  <si>
    <t xml:space="preserve">STANOVENÍ C4 SLOŽKY KOMPLEMENTU                   </t>
  </si>
  <si>
    <t>91167</t>
  </si>
  <si>
    <t xml:space="preserve">STANOVENÍ LEHKÝCH ŘETĚZCU KAPPA                   </t>
  </si>
  <si>
    <t>91171</t>
  </si>
  <si>
    <t xml:space="preserve">STANOVENÍ IgG ELISA                               </t>
  </si>
  <si>
    <t>91175</t>
  </si>
  <si>
    <t xml:space="preserve">STANOVENÍ IgM ELISA            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</si>
  <si>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</si>
  <si>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</si>
  <si>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</si>
  <si>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</si>
  <si>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91495</t>
  </si>
  <si>
    <t xml:space="preserve">AUTOPROTILÁTKY PROTI GAD                          </t>
  </si>
  <si>
    <t>93131</t>
  </si>
  <si>
    <t xml:space="preserve">KORTISOL                                          </t>
  </si>
  <si>
    <t>93137</t>
  </si>
  <si>
    <t xml:space="preserve">PROGESTERON                                       </t>
  </si>
  <si>
    <t>93151</t>
  </si>
  <si>
    <t xml:space="preserve">FERRITIN                                          </t>
  </si>
  <si>
    <t>93161</t>
  </si>
  <si>
    <t xml:space="preserve">INZULÍN 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</si>
  <si>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</si>
  <si>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</si>
  <si>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</si>
  <si>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</si>
  <si>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</si>
  <si>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</si>
  <si>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93187</t>
  </si>
  <si>
    <t xml:space="preserve">TYROXIN CELKOVÝ (TT4)                             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</si>
  <si>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</si>
  <si>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</si>
  <si>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</si>
  <si>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</si>
  <si>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93227</t>
  </si>
  <si>
    <t xml:space="preserve">ANTIGEN SQUAMÓZNÍCH NÁDOROVÝCH BUNĚK (SCC)        </t>
  </si>
  <si>
    <t>93231</t>
  </si>
  <si>
    <t xml:space="preserve">TYREOGLOBULIN AUTOPROTILÁTKY               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</si>
  <si>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</si>
  <si>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</si>
  <si>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</si>
  <si>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</si>
  <si>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</si>
  <si>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</si>
  <si>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</si>
  <si>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</si>
  <si>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</si>
  <si>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</si>
  <si>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81585</t>
  </si>
  <si>
    <t xml:space="preserve">ACIDOBAZICKÁ ROVNOVÁHA                            </t>
  </si>
  <si>
    <t>93245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</si>
  <si>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</si>
  <si>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</si>
  <si>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</si>
  <si>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</si>
  <si>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</si>
  <si>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</si>
  <si>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</si>
  <si>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</si>
  <si>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</si>
  <si>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</si>
  <si>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 xml:space="preserve">PROSTATICKÝ SPECIFICKÝ ANTIGEN (PSA)              </t>
  </si>
  <si>
    <t>93129</t>
  </si>
  <si>
    <t xml:space="preserve">FOLITROPIN (FSH)                                  </t>
  </si>
  <si>
    <t>81383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</si>
  <si>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</si>
  <si>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</si>
  <si>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</si>
  <si>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</si>
  <si>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</si>
  <si>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</si>
  <si>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</si>
  <si>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</si>
  <si>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</si>
  <si>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</si>
  <si>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</si>
  <si>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81173</t>
  </si>
  <si>
    <t xml:space="preserve">LIPÁZA STATIM                                     </t>
  </si>
  <si>
    <t>93195</t>
  </si>
  <si>
    <t xml:space="preserve">TYREOTROPIN (TSH)                                 </t>
  </si>
  <si>
    <t>93213</t>
  </si>
  <si>
    <t xml:space="preserve">VITAMIN B12                                       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</si>
  <si>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</si>
  <si>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</si>
  <si>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</si>
  <si>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</si>
  <si>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</si>
  <si>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</si>
  <si>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81345</t>
  </si>
  <si>
    <t xml:space="preserve">AMYLÁZA                                           </t>
  </si>
  <si>
    <t>81155</t>
  </si>
  <si>
    <t xml:space="preserve">GLUKÓZA KVANTITATIVNÍ STANOVENÍ STATIM            </t>
  </si>
  <si>
    <t>81269</t>
  </si>
  <si>
    <t xml:space="preserve">ANGIOTENSIN KONVERTUJÍCÍ ENZYM V SÉRU (ACE)       </t>
  </si>
  <si>
    <t>91129</t>
  </si>
  <si>
    <t xml:space="preserve">STANOVENÍ IgG                                     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</si>
  <si>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</si>
  <si>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</si>
  <si>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</si>
  <si>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</si>
  <si>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</si>
  <si>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</si>
  <si>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</si>
  <si>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</si>
  <si>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</si>
  <si>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</si>
  <si>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</si>
  <si>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</si>
  <si>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</si>
  <si>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</si>
  <si>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</si>
  <si>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</si>
  <si>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</si>
  <si>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</si>
  <si>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</si>
  <si>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</si>
  <si>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</si>
  <si>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</si>
  <si>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</si>
  <si>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</si>
  <si>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91193</t>
  </si>
  <si>
    <t xml:space="preserve">STANOVENÍ B2 - MIKROGLOBULINU ELISA               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</si>
  <si>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</si>
  <si>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</si>
  <si>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</si>
  <si>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</si>
  <si>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81533</t>
  </si>
  <si>
    <t xml:space="preserve">LIPÁZA                                            </t>
  </si>
  <si>
    <t>93199</t>
  </si>
  <si>
    <t xml:space="preserve">TYREOGLOBULIN (TG)                                </t>
  </si>
  <si>
    <t>91499</t>
  </si>
  <si>
    <t xml:space="preserve">AUTOPROTILÁTKY IA2                                </t>
  </si>
  <si>
    <t>81629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</si>
  <si>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</si>
  <si>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</si>
  <si>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</si>
  <si>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</si>
  <si>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</si>
  <si>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</si>
  <si>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</si>
  <si>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81655</t>
  </si>
  <si>
    <t>VYŠETŘENÍ DP - FOTOMETRICKÉ ČI FLUORIMETRICKÉ VYŠ.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</si>
  <si>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</si>
  <si>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</si>
  <si>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</si>
  <si>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</si>
  <si>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94189</t>
  </si>
  <si>
    <t xml:space="preserve">HYBRIDIZACE DNA SE ZNAČENOU SONDOU                </t>
  </si>
  <si>
    <t>93145</t>
  </si>
  <si>
    <t xml:space="preserve">C-PEPTID                                          </t>
  </si>
  <si>
    <t>81355</t>
  </si>
  <si>
    <t xml:space="preserve">APOLIPOPROTEINY AI NEBO B                         </t>
  </si>
  <si>
    <t>91145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</si>
  <si>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</si>
  <si>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</si>
  <si>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</si>
  <si>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</si>
  <si>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</si>
  <si>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</si>
  <si>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</si>
  <si>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93183</t>
  </si>
  <si>
    <t xml:space="preserve">SEXUÁLNÍ HORMONY VÁZAJÍCÍ GLOBULIN (SHBG)         </t>
  </si>
  <si>
    <t>81423</t>
  </si>
  <si>
    <t xml:space="preserve">FOSFATÁZA ALKALICKÁ IZOENZYMY                     </t>
  </si>
  <si>
    <t>81123</t>
  </si>
  <si>
    <t xml:space="preserve">BILIRUBIN KONJUGOVANÝ STATIM                      </t>
  </si>
  <si>
    <t>81475</t>
  </si>
  <si>
    <t xml:space="preserve">CHOLINESTERÁZA                                    </t>
  </si>
  <si>
    <t>91159</t>
  </si>
  <si>
    <t xml:space="preserve">STANOVENÍ C3 SLOŽKY KOMPLEMENTU                   </t>
  </si>
  <si>
    <t>93185</t>
  </si>
  <si>
    <t xml:space="preserve">TRIJODTYRONIN CELKOVÝ (TT3)                       </t>
  </si>
  <si>
    <t>93265</t>
  </si>
  <si>
    <t>CYFRA 21-1 (NÁDOROVÝ ANTIGEN, CYTOKERATIN FRAGMENT</t>
  </si>
  <si>
    <t>93135</t>
  </si>
  <si>
    <t xml:space="preserve">MYOGLOBIN V SÉRII                                 </t>
  </si>
  <si>
    <t>94195</t>
  </si>
  <si>
    <t xml:space="preserve">SYNTÉZA cDNA REVERZNÍ TRANSKRIPCÍ                 </t>
  </si>
  <si>
    <t>81165</t>
  </si>
  <si>
    <t xml:space="preserve">KREATINKINÁZA (CK) STATIM                         </t>
  </si>
  <si>
    <t>81719</t>
  </si>
  <si>
    <t>METANEFRINY KVANTITATIVNĚ SOUČASNĚ V KRVI A V MOČI</t>
  </si>
  <si>
    <t>81239</t>
  </si>
  <si>
    <t xml:space="preserve">ANALÝZA MOČE MIKROSKOPICKY VE FÁZOVÉM KONTRASTU   </t>
  </si>
  <si>
    <t>81233</t>
  </si>
  <si>
    <t xml:space="preserve">KARBONYLHEMOGLOBIN KVANTITATIVNĚ                  </t>
  </si>
  <si>
    <t>91169</t>
  </si>
  <si>
    <t xml:space="preserve">STANOVENÍ LEHKÝCH ŘETĚZCŮ LAMBDA                  </t>
  </si>
  <si>
    <t>93223</t>
  </si>
  <si>
    <t xml:space="preserve">NÁDOROVÉ ANTIGENY CA - TYPU                       </t>
  </si>
  <si>
    <t>81129</t>
  </si>
  <si>
    <t>BÍLKOVINA KVANTITATIVNĚ (MOČ, VÝPOTEK, CSF) STATIM</t>
  </si>
  <si>
    <t>81159</t>
  </si>
  <si>
    <t xml:space="preserve">CHOLINESTERÁZA STATIM                             </t>
  </si>
  <si>
    <t>81395</t>
  </si>
  <si>
    <t xml:space="preserve">ELEKTROFORÉZA PROTEINŮ (MOČ, MOZKOMÍŠNÍ MOK)      </t>
  </si>
  <si>
    <t>81489</t>
  </si>
  <si>
    <t xml:space="preserve">KATECHOLAMIN A JEHO METABOLITY                    </t>
  </si>
  <si>
    <t>93179</t>
  </si>
  <si>
    <t xml:space="preserve">PLAZMATICKÁ RENINOVÁ AKTIVITA (PRA)               </t>
  </si>
  <si>
    <t>81679</t>
  </si>
  <si>
    <t xml:space="preserve">1,25-DIHYDROXYVITAMIN D (1,25 (OH)2D)             </t>
  </si>
  <si>
    <t>81323</t>
  </si>
  <si>
    <t xml:space="preserve">ADENOSINDEAMINÁZA                                 </t>
  </si>
  <si>
    <t>81545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</si>
  <si>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</si>
  <si>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</si>
  <si>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</si>
  <si>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</si>
  <si>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</si>
  <si>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</si>
  <si>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</si>
  <si>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</si>
  <si>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</si>
  <si>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91195</t>
  </si>
  <si>
    <t xml:space="preserve">STANOVENÍ C - REAKTIVNÍHO PROTEINU ELISA          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</si>
  <si>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</si>
  <si>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</si>
  <si>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</si>
  <si>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</si>
  <si>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</si>
  <si>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</si>
  <si>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</si>
  <si>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</si>
  <si>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</si>
  <si>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</si>
  <si>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</si>
  <si>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 xml:space="preserve">ANGIOTENSIN                                       </t>
  </si>
  <si>
    <t>81755</t>
  </si>
  <si>
    <t xml:space="preserve">VYŠETŘENÍ METABOLITŮ KAPALINOVOU CHROMATOGRAFIÍ S </t>
  </si>
  <si>
    <t>81753</t>
  </si>
  <si>
    <t>VYŠETŘENÍ AKTIVITY BIOTINIDÁZY V RÁMCI NOVOROZENEC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</si>
  <si>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</si>
  <si>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</si>
  <si>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</si>
  <si>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</si>
  <si>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</si>
  <si>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</si>
  <si>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</si>
  <si>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</si>
  <si>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</si>
  <si>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</si>
  <si>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</si>
  <si>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</si>
  <si>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</si>
  <si>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</si>
  <si>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</si>
  <si>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</si>
  <si>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</si>
  <si>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</si>
  <si>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</si>
  <si>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0077018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</si>
  <si>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</si>
  <si>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</si>
  <si>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</si>
  <si>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</si>
  <si>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</si>
  <si>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</si>
  <si>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</si>
  <si>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</si>
  <si>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</si>
  <si>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</si>
  <si>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</si>
  <si>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</si>
  <si>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</si>
  <si>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</si>
  <si>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</si>
  <si>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</si>
  <si>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0048523</t>
  </si>
  <si>
    <t>DRÁT VODÍCÍ PTA - SELECTIVA; INTERVENČNÍ 60/80/145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</si>
  <si>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</si>
  <si>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</si>
  <si>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</si>
  <si>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</si>
  <si>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</si>
  <si>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</si>
  <si>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</si>
  <si>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</si>
  <si>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</si>
  <si>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</si>
  <si>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</si>
  <si>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</si>
  <si>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</si>
  <si>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</si>
  <si>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</si>
  <si>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</si>
  <si>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</si>
  <si>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</si>
  <si>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</si>
  <si>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</si>
  <si>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</si>
  <si>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</si>
  <si>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</si>
  <si>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</si>
  <si>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</si>
  <si>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</si>
  <si>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</si>
  <si>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</si>
  <si>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</si>
  <si>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</si>
  <si>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</si>
  <si>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</si>
  <si>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</si>
  <si>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</si>
  <si>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</si>
  <si>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</si>
  <si>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</si>
  <si>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</si>
  <si>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</si>
  <si>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</si>
  <si>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</si>
  <si>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</si>
  <si>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</si>
  <si>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</si>
  <si>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</si>
  <si>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</si>
  <si>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</si>
  <si>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</si>
  <si>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</si>
  <si>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</si>
  <si>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</si>
  <si>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</si>
  <si>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</si>
  <si>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</si>
  <si>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</si>
  <si>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</si>
  <si>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</si>
  <si>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</si>
  <si>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- FERX-ELLA-BOUBELLA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</si>
  <si>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</si>
  <si>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</si>
  <si>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</si>
  <si>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</si>
  <si>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</si>
  <si>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</si>
  <si>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</si>
  <si>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</si>
  <si>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</si>
  <si>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</si>
  <si>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</si>
  <si>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</si>
  <si>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0048828</t>
  </si>
  <si>
    <t>STENT JÍCNOVÝ - FERX-ELLA-BOUBELLA-E</t>
  </si>
  <si>
    <t>0054353</t>
  </si>
  <si>
    <t>KATETR BALÓNKOVÝ PTA - MAXI LD</t>
  </si>
  <si>
    <t>0038421</t>
  </si>
  <si>
    <t>EXTRAKTOR - KOŠÍK - MEMORY, MEMORY II - 5,7,8F/200</t>
  </si>
  <si>
    <t>89113</t>
  </si>
  <si>
    <t xml:space="preserve">RTG LEBKY, CÍLENÉ SNÍMKY   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</si>
  <si>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</si>
  <si>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</si>
  <si>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</si>
  <si>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</si>
  <si>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89123</t>
  </si>
  <si>
    <t xml:space="preserve">RTG PÁNVE NEBO KYČELNÍHO KLOUBU                   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</si>
  <si>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</si>
  <si>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</si>
  <si>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</si>
  <si>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</si>
  <si>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89143</t>
  </si>
  <si>
    <t xml:space="preserve">RTG BŘICHA                                        </t>
  </si>
  <si>
    <t>89147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</si>
  <si>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</si>
  <si>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</si>
  <si>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</si>
  <si>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</si>
  <si>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 xml:space="preserve">TERAPEUTICKÁ EMBOLIZACE V CÉVNÍM ŘEČIŠTI          </t>
  </si>
  <si>
    <t>89327</t>
  </si>
  <si>
    <t xml:space="preserve">KONTROLNÍ NÁSTŘIK DRENÁŽNÍHO KATÉTRU              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</si>
  <si>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</si>
  <si>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</si>
  <si>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</si>
  <si>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</si>
  <si>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</si>
  <si>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</si>
  <si>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</si>
  <si>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</si>
  <si>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</si>
  <si>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</si>
  <si>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89453</t>
  </si>
  <si>
    <t xml:space="preserve">PERKUTÁNNÍ TRANSHEPATÁLNÍ CHOLANGIOGRAFIE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</si>
  <si>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</si>
  <si>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</si>
  <si>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</si>
  <si>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</si>
  <si>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</si>
  <si>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</si>
  <si>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</si>
  <si>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</si>
  <si>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</si>
  <si>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</si>
  <si>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</si>
  <si>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</si>
  <si>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89615</t>
  </si>
  <si>
    <t>CT VYŠETŘENÍ S VĚTŠÍM POČTEM SKENŮ (NAD 30), BEZ P</t>
  </si>
  <si>
    <t>89725</t>
  </si>
  <si>
    <t xml:space="preserve">OPAKOVANÉ ČI DOPLŇUJÍCÍ VYŠETŘENÍ MR              </t>
  </si>
  <si>
    <t>89715</t>
  </si>
  <si>
    <t>MR ZOBRAZENÍ KRKU, HRUDNÍKU, BŘICHA, PÁNVE (VČETNĚ</t>
  </si>
  <si>
    <t>89151</t>
  </si>
  <si>
    <t xml:space="preserve">PASÁŽ TRÁVICÍ TRUBICÍ                             </t>
  </si>
  <si>
    <t>89331</t>
  </si>
  <si>
    <t xml:space="preserve">ZAVEDENÍ STENTU DO TEPENNÉHO ČI ŽILNÍHO ŘEČIŠTĚ   </t>
  </si>
  <si>
    <t>89111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</si>
  <si>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</si>
  <si>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</si>
  <si>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</si>
  <si>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</si>
  <si>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</si>
  <si>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89145</t>
  </si>
  <si>
    <t xml:space="preserve">RTG JÍCNU                                         </t>
  </si>
  <si>
    <t>89115</t>
  </si>
  <si>
    <t xml:space="preserve">RTG LEBKY, PŘEHLEDNÉ SNÍMKY                       </t>
  </si>
  <si>
    <t>89611</t>
  </si>
  <si>
    <t xml:space="preserve">CT VYŠETŘENÍ HLAVY NEBO TĚLA NATIVNÍ A KONTRASTNÍ </t>
  </si>
  <si>
    <t>89415</t>
  </si>
  <si>
    <t>89411</t>
  </si>
  <si>
    <t xml:space="preserve">PŘEHLEDNÁ  ČI SELEKTIVNÍ ANGIOGRAFIE              </t>
  </si>
  <si>
    <t>89325</t>
  </si>
  <si>
    <t>PERKUTÁNNÍ DRENÁŽ ABSCESU, CYSTY EV. JINÉ DUTINY R</t>
  </si>
  <si>
    <t>89441</t>
  </si>
  <si>
    <t xml:space="preserve">KATETRIZACE JATERNÍCH ŽIL                         </t>
  </si>
  <si>
    <t>89421</t>
  </si>
  <si>
    <t xml:space="preserve">MĚŘENÍ TLAKU PŘI ANGIOGRAFII                      </t>
  </si>
  <si>
    <t>89189</t>
  </si>
  <si>
    <t xml:space="preserve">FISTULOGRAFIE                                     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</si>
  <si>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</si>
  <si>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</si>
  <si>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</si>
  <si>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</si>
  <si>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</si>
  <si>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</si>
  <si>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</si>
  <si>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</si>
  <si>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</si>
  <si>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</si>
  <si>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</si>
  <si>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</si>
  <si>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</si>
  <si>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</si>
  <si>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</si>
  <si>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</si>
  <si>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</si>
  <si>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 xml:space="preserve">TITRACE ANTIERYTROCYTÁRNÍCH PROTILÁTEK            </t>
  </si>
  <si>
    <t>22355</t>
  </si>
  <si>
    <t>KONZULTACE ODBORNÉHO TRANSFÚZIOLOGA - IMUNOHEMATOL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</si>
  <si>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</si>
  <si>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</si>
  <si>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</si>
  <si>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</si>
  <si>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</si>
  <si>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</si>
  <si>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</si>
  <si>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</si>
  <si>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</si>
  <si>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22117</t>
  </si>
  <si>
    <t>22131</t>
  </si>
  <si>
    <t xml:space="preserve">VYŠETŘENÍ CHLADOVÝCH AGLUTININŮ                   </t>
  </si>
  <si>
    <t>22347</t>
  </si>
  <si>
    <t>IDENTIFIKACE ANTIERYTROCYTÁRNÍCH PROTILÁTEK - SLOU</t>
  </si>
  <si>
    <t>22133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</si>
  <si>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</si>
  <si>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</si>
  <si>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</si>
  <si>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</si>
  <si>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</si>
  <si>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</si>
  <si>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</si>
  <si>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</si>
  <si>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</si>
  <si>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</si>
  <si>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</si>
  <si>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</si>
  <si>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</si>
  <si>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</si>
  <si>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</si>
  <si>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</si>
  <si>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 xml:space="preserve">IMUNOHISTOCHEMIE (ZA KAŽDÝ MARKER Z 1 BLOKU)      </t>
  </si>
  <si>
    <t>87431</t>
  </si>
  <si>
    <t xml:space="preserve">PREPARÁTY METODOU CYTOBLOKU - ZA KAŽDÝ PREPARÁT   </t>
  </si>
  <si>
    <t>87433</t>
  </si>
  <si>
    <t xml:space="preserve">STANDARDNÍ CYTOLOGICKÉ BARVENÍ,  ZA 1-3 PREPARÁTY 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</si>
  <si>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</si>
  <si>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</si>
  <si>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</si>
  <si>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</si>
  <si>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</si>
  <si>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</si>
  <si>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</si>
  <si>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</si>
  <si>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</si>
  <si>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</si>
  <si>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</si>
  <si>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</si>
  <si>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</si>
  <si>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</si>
  <si>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</si>
  <si>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</si>
  <si>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</si>
  <si>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</si>
  <si>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</si>
  <si>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</si>
  <si>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</si>
  <si>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 xml:space="preserve">VYŠETŘENÍ MORFOMETRICKÉ - ZA KAŽDÝ PARAMETR       </t>
  </si>
  <si>
    <t>87611</t>
  </si>
  <si>
    <t>TECHNICKÁ KOMPONENTA MIKROSKOPICKÉHO VYŠETŘENÍ PIT</t>
  </si>
  <si>
    <t>87429</t>
  </si>
  <si>
    <t>CYTOLOGICKÉ NÁTĚRY  NECENTRIFUGOVANÉ TEKUTINY - VÍ</t>
  </si>
  <si>
    <t>87624</t>
  </si>
  <si>
    <t xml:space="preserve">POLYMERÁZOVÁ ŘETĚZOVÁ REAKCE (PCR) Z PARAFINOVÝCH </t>
  </si>
  <si>
    <t>94235</t>
  </si>
  <si>
    <t>IZOLACE NUKLEOVÝCH KYSELIN (DNA, RNA) Z MALÉHO MNO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</si>
  <si>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</si>
  <si>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</si>
  <si>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</si>
  <si>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</si>
  <si>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</si>
  <si>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</si>
  <si>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</si>
  <si>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</si>
  <si>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82077</t>
  </si>
  <si>
    <t>STANOVENÍ PROTILÁTEK CELKOVÝCH I IGM PROTI ANTIGEN</t>
  </si>
  <si>
    <t>82087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</si>
  <si>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</si>
  <si>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</si>
  <si>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</si>
  <si>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</si>
  <si>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</si>
  <si>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</si>
  <si>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</si>
  <si>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</si>
  <si>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</si>
  <si>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</si>
  <si>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</si>
  <si>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</si>
  <si>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</si>
  <si>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</si>
  <si>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</si>
  <si>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</si>
  <si>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 xml:space="preserve">STANDARDNÍ PARAZITOLOGICKÉ VYŠETŘENÍ STOLICE      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</si>
  <si>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</si>
  <si>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</si>
  <si>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</si>
  <si>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</si>
  <si>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</si>
  <si>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</si>
  <si>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</si>
  <si>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</si>
  <si>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</si>
  <si>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</si>
  <si>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</si>
  <si>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</si>
  <si>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82079</t>
  </si>
  <si>
    <t>STANOVENÍ PROTILÁTEK PROTI ANTIGENŮM VIRŮ (KROMĚ H</t>
  </si>
  <si>
    <t>82063</t>
  </si>
  <si>
    <t xml:space="preserve">STANOVENÍ CITLIVOSTI NA ATB KVALITATIVNÍ METODOU  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</si>
  <si>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</si>
  <si>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</si>
  <si>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</si>
  <si>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</si>
  <si>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</si>
  <si>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</si>
  <si>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</si>
  <si>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</si>
  <si>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98115</t>
  </si>
  <si>
    <t xml:space="preserve">IDENTIFIKACE KVASINEK PODROBNÁ                    </t>
  </si>
  <si>
    <t>82233</t>
  </si>
  <si>
    <t xml:space="preserve">IDENTIFIKACE MYKOPLASMAT                         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</si>
  <si>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</si>
  <si>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</si>
  <si>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</si>
  <si>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</si>
  <si>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</si>
  <si>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</si>
  <si>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</si>
  <si>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</si>
  <si>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</si>
  <si>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</si>
  <si>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</si>
  <si>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</si>
  <si>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</si>
  <si>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</si>
  <si>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</si>
  <si>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</si>
  <si>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</si>
  <si>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</si>
  <si>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</si>
  <si>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</si>
  <si>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</si>
  <si>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>91211</t>
  </si>
  <si>
    <t xml:space="preserve">STANOVENÍ IgG PROTI POTRAVINOVÝM ALERGENŮM ELISA  </t>
  </si>
  <si>
    <t>91261</t>
  </si>
  <si>
    <t xml:space="preserve">STANOVENÍ ANTI ENA Ab ELISA                       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</si>
  <si>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</si>
  <si>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</si>
  <si>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</si>
  <si>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</si>
  <si>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</si>
  <si>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</si>
  <si>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</si>
  <si>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</si>
  <si>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</si>
  <si>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</si>
  <si>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91317</t>
  </si>
  <si>
    <t xml:space="preserve">PRŮKAZ ANTINUKLEÁRNÍCH PROTILÁTEK IF              </t>
  </si>
  <si>
    <t>91427</t>
  </si>
  <si>
    <t>IZOLACE MONONUKLEÁRŮ Z PERIFERNÍ KRVE GRADIENTOVOU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</si>
  <si>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</si>
  <si>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</si>
  <si>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</si>
  <si>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</si>
  <si>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</si>
  <si>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 xml:space="preserve">IMUNOANALYTICKÉ STANOVENÍ AUTOPROTILÁTEK          </t>
  </si>
  <si>
    <t>91565</t>
  </si>
  <si>
    <t>IMUNOANALYTICKÉ STANOVENÍ AUTOPROTILÁTEK PROTI TKÁ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</si>
  <si>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</si>
  <si>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</si>
  <si>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</si>
  <si>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</si>
  <si>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91259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</si>
  <si>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</si>
  <si>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</si>
  <si>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</si>
  <si>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</si>
  <si>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</si>
  <si>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</si>
  <si>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</si>
  <si>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</si>
  <si>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</si>
  <si>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</si>
  <si>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</si>
  <si>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91279</t>
  </si>
  <si>
    <t xml:space="preserve">STANOVENÍ ANTI-PR3 ELISA                          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</si>
  <si>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</si>
  <si>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</si>
  <si>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</si>
  <si>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</si>
  <si>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91115</t>
  </si>
  <si>
    <t xml:space="preserve">STANOVENÍ IgG3 RID                                </t>
  </si>
  <si>
    <t>91489</t>
  </si>
  <si>
    <t>IMUNOANALYTICKÉ STANOVENÍ AUTOPROTILÁTEK PROTI LKM</t>
  </si>
  <si>
    <t>91199</t>
  </si>
  <si>
    <t xml:space="preserve">STANOVENÍ IgA PROTI POTRAVINOVÝM ALERGENŮM ELISA  </t>
  </si>
  <si>
    <t>91269</t>
  </si>
  <si>
    <t xml:space="preserve">STANOVENÍ ANTI U1-RNP Ab ELISA                   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</si>
  <si>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</si>
  <si>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</si>
  <si>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</si>
  <si>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</si>
  <si>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91273</t>
  </si>
  <si>
    <t xml:space="preserve">STANOVENÍ ANTI GBM Ab ELISA                       </t>
  </si>
  <si>
    <t>44</t>
  </si>
  <si>
    <t>94115</t>
  </si>
  <si>
    <t xml:space="preserve">IN SITU HYBRIDIZACE LIDSKÉ DNA SE ZNAČENOU SONDOU </t>
  </si>
  <si>
    <t>99793</t>
  </si>
  <si>
    <t xml:space="preserve">(VZP) PŘESTAVBA ALK-ISH                          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</si>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</sst>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69" fillId="0" borderId="19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0.33795360414427988</c:v>
                </c:pt>
                <c:pt idx="1">
                  <c:v>0.46354283862273954</c:v>
                </c:pt>
                <c:pt idx="2">
                  <c:v>0.52436738098789393</c:v>
                </c:pt>
                <c:pt idx="3">
                  <c:v>0.4813745466410061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8365616"/>
        <c:axId val="-46836507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0.4394226584144808</c:v>
                </c:pt>
                <c:pt idx="1">
                  <c:v>0.4394226584144808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68371056"/>
        <c:axId val="-468372688"/>
      </c:scatterChart>
      <c:catAx>
        <c:axId val="-46836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6836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68365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68365616"/>
        <c:crosses val="autoZero"/>
        <c:crossBetween val="between"/>
      </c:valAx>
      <c:valAx>
        <c:axId val="-4683710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68372688"/>
        <c:crosses val="max"/>
        <c:crossBetween val="midCat"/>
      </c:valAx>
      <c:valAx>
        <c:axId val="-4683726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46837105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0.76724137931034486</c:v>
                </c:pt>
                <c:pt idx="1">
                  <c:v>0.87746806039488967</c:v>
                </c:pt>
                <c:pt idx="2">
                  <c:v>0.9640569395017794</c:v>
                </c:pt>
                <c:pt idx="3">
                  <c:v>0.90211572775936788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8363984"/>
        <c:axId val="-4683721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68359632"/>
        <c:axId val="-468359088"/>
      </c:scatterChart>
      <c:catAx>
        <c:axId val="-46836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6837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683721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68363984"/>
        <c:crosses val="autoZero"/>
        <c:crossBetween val="between"/>
      </c:valAx>
      <c:valAx>
        <c:axId val="-4683596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68359088"/>
        <c:crosses val="max"/>
        <c:crossBetween val="midCat"/>
      </c:valAx>
      <c:valAx>
        <c:axId val="-4683590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683596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1" totalsRowShown="0" headerRowDxfId="112" tableBorderDxfId="111">
  <autoFilter ref="A7: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57" totalsRowShown="0">
  <autoFilter ref="C3:S5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2162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4520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4521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4599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5377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5399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5418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5690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5691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5901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6238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7110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7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2162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286</v>
      </c>
      <c r="G3" s="47">
        <f>SUBTOTAL(9,G6:G1048576)</f>
        <v>744051.42515471601</v>
      </c>
      <c r="H3" s="48">
        <f>IF(M3=0,0,G3/M3)</f>
        <v>8.4889040955862E-2</v>
      </c>
      <c r="I3" s="47">
        <f>SUBTOTAL(9,I6:I1048576)</f>
        <v>5832</v>
      </c>
      <c r="J3" s="47">
        <f>SUBTOTAL(9,J6:J1048576)</f>
        <v>8020936.5730202785</v>
      </c>
      <c r="K3" s="48">
        <f>IF(M3=0,0,J3/M3)</f>
        <v>0.91511095904413797</v>
      </c>
      <c r="L3" s="47">
        <f>SUBTOTAL(9,L6:L1048576)</f>
        <v>6118</v>
      </c>
      <c r="M3" s="49">
        <f>SUBTOTAL(9,M6:M1048576)</f>
        <v>8764987.9981749952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576</v>
      </c>
      <c r="B6" s="741" t="s">
        <v>1644</v>
      </c>
      <c r="C6" s="741" t="s">
        <v>1645</v>
      </c>
      <c r="D6" s="741" t="s">
        <v>700</v>
      </c>
      <c r="E6" s="741" t="s">
        <v>1646</v>
      </c>
      <c r="F6" s="745"/>
      <c r="G6" s="745"/>
      <c r="H6" s="765">
        <v>0</v>
      </c>
      <c r="I6" s="745">
        <v>605</v>
      </c>
      <c r="J6" s="745">
        <v>10028.150000000001</v>
      </c>
      <c r="K6" s="765">
        <v>1</v>
      </c>
      <c r="L6" s="745">
        <v>605</v>
      </c>
      <c r="M6" s="746">
        <v>10028.150000000001</v>
      </c>
    </row>
    <row r="7" spans="1:13" ht="14.4" customHeight="1" x14ac:dyDescent="0.3">
      <c r="A7" s="747" t="s">
        <v>576</v>
      </c>
      <c r="B7" s="748" t="s">
        <v>1644</v>
      </c>
      <c r="C7" s="748" t="s">
        <v>1647</v>
      </c>
      <c r="D7" s="748" t="s">
        <v>1648</v>
      </c>
      <c r="E7" s="748" t="s">
        <v>1649</v>
      </c>
      <c r="F7" s="752"/>
      <c r="G7" s="752"/>
      <c r="H7" s="766">
        <v>0</v>
      </c>
      <c r="I7" s="752">
        <v>61</v>
      </c>
      <c r="J7" s="752">
        <v>2613.3800000000006</v>
      </c>
      <c r="K7" s="766">
        <v>1</v>
      </c>
      <c r="L7" s="752">
        <v>61</v>
      </c>
      <c r="M7" s="753">
        <v>2613.3800000000006</v>
      </c>
    </row>
    <row r="8" spans="1:13" ht="14.4" customHeight="1" x14ac:dyDescent="0.3">
      <c r="A8" s="747" t="s">
        <v>576</v>
      </c>
      <c r="B8" s="748" t="s">
        <v>1650</v>
      </c>
      <c r="C8" s="748" t="s">
        <v>1651</v>
      </c>
      <c r="D8" s="748" t="s">
        <v>1652</v>
      </c>
      <c r="E8" s="748" t="s">
        <v>1653</v>
      </c>
      <c r="F8" s="752"/>
      <c r="G8" s="752"/>
      <c r="H8" s="766">
        <v>0</v>
      </c>
      <c r="I8" s="752">
        <v>1</v>
      </c>
      <c r="J8" s="752">
        <v>312.81</v>
      </c>
      <c r="K8" s="766">
        <v>1</v>
      </c>
      <c r="L8" s="752">
        <v>1</v>
      </c>
      <c r="M8" s="753">
        <v>312.81</v>
      </c>
    </row>
    <row r="9" spans="1:13" ht="14.4" customHeight="1" x14ac:dyDescent="0.3">
      <c r="A9" s="747" t="s">
        <v>576</v>
      </c>
      <c r="B9" s="748" t="s">
        <v>1654</v>
      </c>
      <c r="C9" s="748" t="s">
        <v>1655</v>
      </c>
      <c r="D9" s="748" t="s">
        <v>739</v>
      </c>
      <c r="E9" s="748" t="s">
        <v>1656</v>
      </c>
      <c r="F9" s="752"/>
      <c r="G9" s="752"/>
      <c r="H9" s="766">
        <v>0</v>
      </c>
      <c r="I9" s="752">
        <v>9</v>
      </c>
      <c r="J9" s="752">
        <v>663.26000000000022</v>
      </c>
      <c r="K9" s="766">
        <v>1</v>
      </c>
      <c r="L9" s="752">
        <v>9</v>
      </c>
      <c r="M9" s="753">
        <v>663.26000000000022</v>
      </c>
    </row>
    <row r="10" spans="1:13" ht="14.4" customHeight="1" x14ac:dyDescent="0.3">
      <c r="A10" s="747" t="s">
        <v>576</v>
      </c>
      <c r="B10" s="748" t="s">
        <v>1657</v>
      </c>
      <c r="C10" s="748" t="s">
        <v>1658</v>
      </c>
      <c r="D10" s="748" t="s">
        <v>1659</v>
      </c>
      <c r="E10" s="748" t="s">
        <v>1660</v>
      </c>
      <c r="F10" s="752"/>
      <c r="G10" s="752"/>
      <c r="H10" s="766">
        <v>0</v>
      </c>
      <c r="I10" s="752">
        <v>1</v>
      </c>
      <c r="J10" s="752">
        <v>629.66</v>
      </c>
      <c r="K10" s="766">
        <v>1</v>
      </c>
      <c r="L10" s="752">
        <v>1</v>
      </c>
      <c r="M10" s="753">
        <v>629.66</v>
      </c>
    </row>
    <row r="11" spans="1:13" ht="14.4" customHeight="1" x14ac:dyDescent="0.3">
      <c r="A11" s="747" t="s">
        <v>576</v>
      </c>
      <c r="B11" s="748" t="s">
        <v>1661</v>
      </c>
      <c r="C11" s="748" t="s">
        <v>1662</v>
      </c>
      <c r="D11" s="748" t="s">
        <v>1663</v>
      </c>
      <c r="E11" s="748" t="s">
        <v>1664</v>
      </c>
      <c r="F11" s="752"/>
      <c r="G11" s="752"/>
      <c r="H11" s="766">
        <v>0</v>
      </c>
      <c r="I11" s="752">
        <v>1</v>
      </c>
      <c r="J11" s="752">
        <v>549.4</v>
      </c>
      <c r="K11" s="766">
        <v>1</v>
      </c>
      <c r="L11" s="752">
        <v>1</v>
      </c>
      <c r="M11" s="753">
        <v>549.4</v>
      </c>
    </row>
    <row r="12" spans="1:13" ht="14.4" customHeight="1" x14ac:dyDescent="0.3">
      <c r="A12" s="747" t="s">
        <v>576</v>
      </c>
      <c r="B12" s="748" t="s">
        <v>1665</v>
      </c>
      <c r="C12" s="748" t="s">
        <v>1666</v>
      </c>
      <c r="D12" s="748" t="s">
        <v>1667</v>
      </c>
      <c r="E12" s="748" t="s">
        <v>1668</v>
      </c>
      <c r="F12" s="752"/>
      <c r="G12" s="752"/>
      <c r="H12" s="766">
        <v>0</v>
      </c>
      <c r="I12" s="752">
        <v>1</v>
      </c>
      <c r="J12" s="752">
        <v>1050.3999999999999</v>
      </c>
      <c r="K12" s="766">
        <v>1</v>
      </c>
      <c r="L12" s="752">
        <v>1</v>
      </c>
      <c r="M12" s="753">
        <v>1050.3999999999999</v>
      </c>
    </row>
    <row r="13" spans="1:13" ht="14.4" customHeight="1" x14ac:dyDescent="0.3">
      <c r="A13" s="747" t="s">
        <v>576</v>
      </c>
      <c r="B13" s="748" t="s">
        <v>1669</v>
      </c>
      <c r="C13" s="748" t="s">
        <v>1670</v>
      </c>
      <c r="D13" s="748" t="s">
        <v>1010</v>
      </c>
      <c r="E13" s="748" t="s">
        <v>1671</v>
      </c>
      <c r="F13" s="752"/>
      <c r="G13" s="752"/>
      <c r="H13" s="766">
        <v>0</v>
      </c>
      <c r="I13" s="752">
        <v>1</v>
      </c>
      <c r="J13" s="752">
        <v>92.430000000000021</v>
      </c>
      <c r="K13" s="766">
        <v>1</v>
      </c>
      <c r="L13" s="752">
        <v>1</v>
      </c>
      <c r="M13" s="753">
        <v>92.430000000000021</v>
      </c>
    </row>
    <row r="14" spans="1:13" ht="14.4" customHeight="1" x14ac:dyDescent="0.3">
      <c r="A14" s="747" t="s">
        <v>576</v>
      </c>
      <c r="B14" s="748" t="s">
        <v>1672</v>
      </c>
      <c r="C14" s="748" t="s">
        <v>1673</v>
      </c>
      <c r="D14" s="748" t="s">
        <v>1674</v>
      </c>
      <c r="E14" s="748" t="s">
        <v>1675</v>
      </c>
      <c r="F14" s="752"/>
      <c r="G14" s="752"/>
      <c r="H14" s="766">
        <v>0</v>
      </c>
      <c r="I14" s="752">
        <v>2</v>
      </c>
      <c r="J14" s="752">
        <v>45.45</v>
      </c>
      <c r="K14" s="766">
        <v>1</v>
      </c>
      <c r="L14" s="752">
        <v>2</v>
      </c>
      <c r="M14" s="753">
        <v>45.45</v>
      </c>
    </row>
    <row r="15" spans="1:13" ht="14.4" customHeight="1" x14ac:dyDescent="0.3">
      <c r="A15" s="747" t="s">
        <v>576</v>
      </c>
      <c r="B15" s="748" t="s">
        <v>1676</v>
      </c>
      <c r="C15" s="748" t="s">
        <v>1677</v>
      </c>
      <c r="D15" s="748" t="s">
        <v>793</v>
      </c>
      <c r="E15" s="748" t="s">
        <v>1678</v>
      </c>
      <c r="F15" s="752"/>
      <c r="G15" s="752"/>
      <c r="H15" s="766">
        <v>0</v>
      </c>
      <c r="I15" s="752">
        <v>4</v>
      </c>
      <c r="J15" s="752">
        <v>6004.08</v>
      </c>
      <c r="K15" s="766">
        <v>1</v>
      </c>
      <c r="L15" s="752">
        <v>4</v>
      </c>
      <c r="M15" s="753">
        <v>6004.08</v>
      </c>
    </row>
    <row r="16" spans="1:13" ht="14.4" customHeight="1" x14ac:dyDescent="0.3">
      <c r="A16" s="747" t="s">
        <v>576</v>
      </c>
      <c r="B16" s="748" t="s">
        <v>1676</v>
      </c>
      <c r="C16" s="748" t="s">
        <v>1679</v>
      </c>
      <c r="D16" s="748" t="s">
        <v>787</v>
      </c>
      <c r="E16" s="748" t="s">
        <v>1680</v>
      </c>
      <c r="F16" s="752"/>
      <c r="G16" s="752"/>
      <c r="H16" s="766">
        <v>0</v>
      </c>
      <c r="I16" s="752">
        <v>13</v>
      </c>
      <c r="J16" s="752">
        <v>9375.6000000000022</v>
      </c>
      <c r="K16" s="766">
        <v>1</v>
      </c>
      <c r="L16" s="752">
        <v>13</v>
      </c>
      <c r="M16" s="753">
        <v>9375.6000000000022</v>
      </c>
    </row>
    <row r="17" spans="1:13" ht="14.4" customHeight="1" x14ac:dyDescent="0.3">
      <c r="A17" s="747" t="s">
        <v>576</v>
      </c>
      <c r="B17" s="748" t="s">
        <v>1676</v>
      </c>
      <c r="C17" s="748" t="s">
        <v>1681</v>
      </c>
      <c r="D17" s="748" t="s">
        <v>787</v>
      </c>
      <c r="E17" s="748" t="s">
        <v>1682</v>
      </c>
      <c r="F17" s="752"/>
      <c r="G17" s="752"/>
      <c r="H17" s="766">
        <v>0</v>
      </c>
      <c r="I17" s="752">
        <v>47</v>
      </c>
      <c r="J17" s="752">
        <v>12776.95</v>
      </c>
      <c r="K17" s="766">
        <v>1</v>
      </c>
      <c r="L17" s="752">
        <v>47</v>
      </c>
      <c r="M17" s="753">
        <v>12776.95</v>
      </c>
    </row>
    <row r="18" spans="1:13" ht="14.4" customHeight="1" x14ac:dyDescent="0.3">
      <c r="A18" s="747" t="s">
        <v>576</v>
      </c>
      <c r="B18" s="748" t="s">
        <v>1676</v>
      </c>
      <c r="C18" s="748" t="s">
        <v>1683</v>
      </c>
      <c r="D18" s="748" t="s">
        <v>787</v>
      </c>
      <c r="E18" s="748" t="s">
        <v>1684</v>
      </c>
      <c r="F18" s="752"/>
      <c r="G18" s="752"/>
      <c r="H18" s="766">
        <v>0</v>
      </c>
      <c r="I18" s="752">
        <v>30</v>
      </c>
      <c r="J18" s="752">
        <v>18919.8</v>
      </c>
      <c r="K18" s="766">
        <v>1</v>
      </c>
      <c r="L18" s="752">
        <v>30</v>
      </c>
      <c r="M18" s="753">
        <v>18919.8</v>
      </c>
    </row>
    <row r="19" spans="1:13" ht="14.4" customHeight="1" x14ac:dyDescent="0.3">
      <c r="A19" s="747" t="s">
        <v>576</v>
      </c>
      <c r="B19" s="748" t="s">
        <v>1676</v>
      </c>
      <c r="C19" s="748" t="s">
        <v>1685</v>
      </c>
      <c r="D19" s="748" t="s">
        <v>787</v>
      </c>
      <c r="E19" s="748" t="s">
        <v>1686</v>
      </c>
      <c r="F19" s="752"/>
      <c r="G19" s="752"/>
      <c r="H19" s="766">
        <v>0</v>
      </c>
      <c r="I19" s="752">
        <v>5</v>
      </c>
      <c r="J19" s="752">
        <v>4568.2500000000009</v>
      </c>
      <c r="K19" s="766">
        <v>1</v>
      </c>
      <c r="L19" s="752">
        <v>5</v>
      </c>
      <c r="M19" s="753">
        <v>4568.2500000000009</v>
      </c>
    </row>
    <row r="20" spans="1:13" ht="14.4" customHeight="1" x14ac:dyDescent="0.3">
      <c r="A20" s="747" t="s">
        <v>576</v>
      </c>
      <c r="B20" s="748" t="s">
        <v>1676</v>
      </c>
      <c r="C20" s="748" t="s">
        <v>1687</v>
      </c>
      <c r="D20" s="748" t="s">
        <v>787</v>
      </c>
      <c r="E20" s="748" t="s">
        <v>1688</v>
      </c>
      <c r="F20" s="752"/>
      <c r="G20" s="752"/>
      <c r="H20" s="766">
        <v>0</v>
      </c>
      <c r="I20" s="752">
        <v>62</v>
      </c>
      <c r="J20" s="752">
        <v>25354.899999999998</v>
      </c>
      <c r="K20" s="766">
        <v>1</v>
      </c>
      <c r="L20" s="752">
        <v>62</v>
      </c>
      <c r="M20" s="753">
        <v>25354.899999999998</v>
      </c>
    </row>
    <row r="21" spans="1:13" ht="14.4" customHeight="1" x14ac:dyDescent="0.3">
      <c r="A21" s="747" t="s">
        <v>576</v>
      </c>
      <c r="B21" s="748" t="s">
        <v>1689</v>
      </c>
      <c r="C21" s="748" t="s">
        <v>1690</v>
      </c>
      <c r="D21" s="748" t="s">
        <v>1691</v>
      </c>
      <c r="E21" s="748" t="s">
        <v>1692</v>
      </c>
      <c r="F21" s="752"/>
      <c r="G21" s="752"/>
      <c r="H21" s="766">
        <v>0</v>
      </c>
      <c r="I21" s="752">
        <v>1</v>
      </c>
      <c r="J21" s="752">
        <v>139.12000000000006</v>
      </c>
      <c r="K21" s="766">
        <v>1</v>
      </c>
      <c r="L21" s="752">
        <v>1</v>
      </c>
      <c r="M21" s="753">
        <v>139.12000000000006</v>
      </c>
    </row>
    <row r="22" spans="1:13" ht="14.4" customHeight="1" x14ac:dyDescent="0.3">
      <c r="A22" s="747" t="s">
        <v>576</v>
      </c>
      <c r="B22" s="748" t="s">
        <v>1693</v>
      </c>
      <c r="C22" s="748" t="s">
        <v>1694</v>
      </c>
      <c r="D22" s="748" t="s">
        <v>1695</v>
      </c>
      <c r="E22" s="748" t="s">
        <v>1696</v>
      </c>
      <c r="F22" s="752"/>
      <c r="G22" s="752"/>
      <c r="H22" s="766">
        <v>0</v>
      </c>
      <c r="I22" s="752">
        <v>1</v>
      </c>
      <c r="J22" s="752">
        <v>252.71000000000006</v>
      </c>
      <c r="K22" s="766">
        <v>1</v>
      </c>
      <c r="L22" s="752">
        <v>1</v>
      </c>
      <c r="M22" s="753">
        <v>252.71000000000006</v>
      </c>
    </row>
    <row r="23" spans="1:13" ht="14.4" customHeight="1" x14ac:dyDescent="0.3">
      <c r="A23" s="747" t="s">
        <v>576</v>
      </c>
      <c r="B23" s="748" t="s">
        <v>1697</v>
      </c>
      <c r="C23" s="748" t="s">
        <v>1698</v>
      </c>
      <c r="D23" s="748" t="s">
        <v>702</v>
      </c>
      <c r="E23" s="748" t="s">
        <v>1699</v>
      </c>
      <c r="F23" s="752"/>
      <c r="G23" s="752"/>
      <c r="H23" s="766">
        <v>0</v>
      </c>
      <c r="I23" s="752">
        <v>1</v>
      </c>
      <c r="J23" s="752">
        <v>89.31</v>
      </c>
      <c r="K23" s="766">
        <v>1</v>
      </c>
      <c r="L23" s="752">
        <v>1</v>
      </c>
      <c r="M23" s="753">
        <v>89.31</v>
      </c>
    </row>
    <row r="24" spans="1:13" ht="14.4" customHeight="1" x14ac:dyDescent="0.3">
      <c r="A24" s="747" t="s">
        <v>576</v>
      </c>
      <c r="B24" s="748" t="s">
        <v>1697</v>
      </c>
      <c r="C24" s="748" t="s">
        <v>1700</v>
      </c>
      <c r="D24" s="748" t="s">
        <v>1004</v>
      </c>
      <c r="E24" s="748" t="s">
        <v>1699</v>
      </c>
      <c r="F24" s="752">
        <v>1</v>
      </c>
      <c r="G24" s="752">
        <v>119.69000000000005</v>
      </c>
      <c r="H24" s="766">
        <v>1</v>
      </c>
      <c r="I24" s="752"/>
      <c r="J24" s="752"/>
      <c r="K24" s="766">
        <v>0</v>
      </c>
      <c r="L24" s="752">
        <v>1</v>
      </c>
      <c r="M24" s="753">
        <v>119.69000000000005</v>
      </c>
    </row>
    <row r="25" spans="1:13" ht="14.4" customHeight="1" x14ac:dyDescent="0.3">
      <c r="A25" s="747" t="s">
        <v>576</v>
      </c>
      <c r="B25" s="748" t="s">
        <v>1701</v>
      </c>
      <c r="C25" s="748" t="s">
        <v>1702</v>
      </c>
      <c r="D25" s="748" t="s">
        <v>1703</v>
      </c>
      <c r="E25" s="748" t="s">
        <v>1704</v>
      </c>
      <c r="F25" s="752"/>
      <c r="G25" s="752"/>
      <c r="H25" s="766">
        <v>0</v>
      </c>
      <c r="I25" s="752">
        <v>2</v>
      </c>
      <c r="J25" s="752">
        <v>195.51999999999998</v>
      </c>
      <c r="K25" s="766">
        <v>1</v>
      </c>
      <c r="L25" s="752">
        <v>2</v>
      </c>
      <c r="M25" s="753">
        <v>195.51999999999998</v>
      </c>
    </row>
    <row r="26" spans="1:13" ht="14.4" customHeight="1" x14ac:dyDescent="0.3">
      <c r="A26" s="747" t="s">
        <v>576</v>
      </c>
      <c r="B26" s="748" t="s">
        <v>1705</v>
      </c>
      <c r="C26" s="748" t="s">
        <v>1706</v>
      </c>
      <c r="D26" s="748" t="s">
        <v>1707</v>
      </c>
      <c r="E26" s="748" t="s">
        <v>1708</v>
      </c>
      <c r="F26" s="752">
        <v>1</v>
      </c>
      <c r="G26" s="752">
        <v>793.56000000000017</v>
      </c>
      <c r="H26" s="766">
        <v>1</v>
      </c>
      <c r="I26" s="752"/>
      <c r="J26" s="752"/>
      <c r="K26" s="766">
        <v>0</v>
      </c>
      <c r="L26" s="752">
        <v>1</v>
      </c>
      <c r="M26" s="753">
        <v>793.56000000000017</v>
      </c>
    </row>
    <row r="27" spans="1:13" ht="14.4" customHeight="1" x14ac:dyDescent="0.3">
      <c r="A27" s="747" t="s">
        <v>576</v>
      </c>
      <c r="B27" s="748" t="s">
        <v>1709</v>
      </c>
      <c r="C27" s="748" t="s">
        <v>1710</v>
      </c>
      <c r="D27" s="748" t="s">
        <v>1711</v>
      </c>
      <c r="E27" s="748" t="s">
        <v>1712</v>
      </c>
      <c r="F27" s="752"/>
      <c r="G27" s="752"/>
      <c r="H27" s="766">
        <v>0</v>
      </c>
      <c r="I27" s="752">
        <v>1</v>
      </c>
      <c r="J27" s="752">
        <v>264.52999999999997</v>
      </c>
      <c r="K27" s="766">
        <v>1</v>
      </c>
      <c r="L27" s="752">
        <v>1</v>
      </c>
      <c r="M27" s="753">
        <v>264.52999999999997</v>
      </c>
    </row>
    <row r="28" spans="1:13" ht="14.4" customHeight="1" x14ac:dyDescent="0.3">
      <c r="A28" s="747" t="s">
        <v>576</v>
      </c>
      <c r="B28" s="748" t="s">
        <v>1713</v>
      </c>
      <c r="C28" s="748" t="s">
        <v>1714</v>
      </c>
      <c r="D28" s="748" t="s">
        <v>802</v>
      </c>
      <c r="E28" s="748" t="s">
        <v>803</v>
      </c>
      <c r="F28" s="752"/>
      <c r="G28" s="752"/>
      <c r="H28" s="766">
        <v>0</v>
      </c>
      <c r="I28" s="752">
        <v>55</v>
      </c>
      <c r="J28" s="752">
        <v>2221.4500000000003</v>
      </c>
      <c r="K28" s="766">
        <v>1</v>
      </c>
      <c r="L28" s="752">
        <v>55</v>
      </c>
      <c r="M28" s="753">
        <v>2221.4500000000003</v>
      </c>
    </row>
    <row r="29" spans="1:13" ht="14.4" customHeight="1" x14ac:dyDescent="0.3">
      <c r="A29" s="747" t="s">
        <v>576</v>
      </c>
      <c r="B29" s="748" t="s">
        <v>1713</v>
      </c>
      <c r="C29" s="748" t="s">
        <v>1715</v>
      </c>
      <c r="D29" s="748" t="s">
        <v>800</v>
      </c>
      <c r="E29" s="748" t="s">
        <v>1716</v>
      </c>
      <c r="F29" s="752"/>
      <c r="G29" s="752"/>
      <c r="H29" s="766">
        <v>0</v>
      </c>
      <c r="I29" s="752">
        <v>9</v>
      </c>
      <c r="J29" s="752">
        <v>526.94000000000005</v>
      </c>
      <c r="K29" s="766">
        <v>1</v>
      </c>
      <c r="L29" s="752">
        <v>9</v>
      </c>
      <c r="M29" s="753">
        <v>526.94000000000005</v>
      </c>
    </row>
    <row r="30" spans="1:13" ht="14.4" customHeight="1" x14ac:dyDescent="0.3">
      <c r="A30" s="747" t="s">
        <v>576</v>
      </c>
      <c r="B30" s="748" t="s">
        <v>1713</v>
      </c>
      <c r="C30" s="748" t="s">
        <v>1717</v>
      </c>
      <c r="D30" s="748" t="s">
        <v>797</v>
      </c>
      <c r="E30" s="748" t="s">
        <v>1718</v>
      </c>
      <c r="F30" s="752"/>
      <c r="G30" s="752"/>
      <c r="H30" s="766">
        <v>0</v>
      </c>
      <c r="I30" s="752">
        <v>2</v>
      </c>
      <c r="J30" s="752">
        <v>302.48</v>
      </c>
      <c r="K30" s="766">
        <v>1</v>
      </c>
      <c r="L30" s="752">
        <v>2</v>
      </c>
      <c r="M30" s="753">
        <v>302.48</v>
      </c>
    </row>
    <row r="31" spans="1:13" ht="14.4" customHeight="1" x14ac:dyDescent="0.3">
      <c r="A31" s="747" t="s">
        <v>576</v>
      </c>
      <c r="B31" s="748" t="s">
        <v>1713</v>
      </c>
      <c r="C31" s="748" t="s">
        <v>1719</v>
      </c>
      <c r="D31" s="748" t="s">
        <v>797</v>
      </c>
      <c r="E31" s="748" t="s">
        <v>1720</v>
      </c>
      <c r="F31" s="752"/>
      <c r="G31" s="752"/>
      <c r="H31" s="766">
        <v>0</v>
      </c>
      <c r="I31" s="752">
        <v>2</v>
      </c>
      <c r="J31" s="752">
        <v>702.93999999999994</v>
      </c>
      <c r="K31" s="766">
        <v>1</v>
      </c>
      <c r="L31" s="752">
        <v>2</v>
      </c>
      <c r="M31" s="753">
        <v>702.93999999999994</v>
      </c>
    </row>
    <row r="32" spans="1:13" ht="14.4" customHeight="1" x14ac:dyDescent="0.3">
      <c r="A32" s="747" t="s">
        <v>576</v>
      </c>
      <c r="B32" s="748" t="s">
        <v>1713</v>
      </c>
      <c r="C32" s="748" t="s">
        <v>1721</v>
      </c>
      <c r="D32" s="748" t="s">
        <v>795</v>
      </c>
      <c r="E32" s="748" t="s">
        <v>1722</v>
      </c>
      <c r="F32" s="752">
        <v>5</v>
      </c>
      <c r="G32" s="752">
        <v>299.43999999999994</v>
      </c>
      <c r="H32" s="766">
        <v>1</v>
      </c>
      <c r="I32" s="752"/>
      <c r="J32" s="752"/>
      <c r="K32" s="766">
        <v>0</v>
      </c>
      <c r="L32" s="752">
        <v>5</v>
      </c>
      <c r="M32" s="753">
        <v>299.43999999999994</v>
      </c>
    </row>
    <row r="33" spans="1:13" ht="14.4" customHeight="1" x14ac:dyDescent="0.3">
      <c r="A33" s="747" t="s">
        <v>576</v>
      </c>
      <c r="B33" s="748" t="s">
        <v>1723</v>
      </c>
      <c r="C33" s="748" t="s">
        <v>1724</v>
      </c>
      <c r="D33" s="748" t="s">
        <v>816</v>
      </c>
      <c r="E33" s="748" t="s">
        <v>1725</v>
      </c>
      <c r="F33" s="752"/>
      <c r="G33" s="752"/>
      <c r="H33" s="766">
        <v>0</v>
      </c>
      <c r="I33" s="752">
        <v>22</v>
      </c>
      <c r="J33" s="752">
        <v>1344.68</v>
      </c>
      <c r="K33" s="766">
        <v>1</v>
      </c>
      <c r="L33" s="752">
        <v>22</v>
      </c>
      <c r="M33" s="753">
        <v>1344.68</v>
      </c>
    </row>
    <row r="34" spans="1:13" ht="14.4" customHeight="1" x14ac:dyDescent="0.3">
      <c r="A34" s="747" t="s">
        <v>576</v>
      </c>
      <c r="B34" s="748" t="s">
        <v>1723</v>
      </c>
      <c r="C34" s="748" t="s">
        <v>1726</v>
      </c>
      <c r="D34" s="748" t="s">
        <v>818</v>
      </c>
      <c r="E34" s="748" t="s">
        <v>1727</v>
      </c>
      <c r="F34" s="752"/>
      <c r="G34" s="752"/>
      <c r="H34" s="766">
        <v>0</v>
      </c>
      <c r="I34" s="752">
        <v>16</v>
      </c>
      <c r="J34" s="752">
        <v>1035.1199999999999</v>
      </c>
      <c r="K34" s="766">
        <v>1</v>
      </c>
      <c r="L34" s="752">
        <v>16</v>
      </c>
      <c r="M34" s="753">
        <v>1035.1199999999999</v>
      </c>
    </row>
    <row r="35" spans="1:13" ht="14.4" customHeight="1" x14ac:dyDescent="0.3">
      <c r="A35" s="747" t="s">
        <v>576</v>
      </c>
      <c r="B35" s="748" t="s">
        <v>1728</v>
      </c>
      <c r="C35" s="748" t="s">
        <v>1729</v>
      </c>
      <c r="D35" s="748" t="s">
        <v>1730</v>
      </c>
      <c r="E35" s="748" t="s">
        <v>1731</v>
      </c>
      <c r="F35" s="752"/>
      <c r="G35" s="752"/>
      <c r="H35" s="766">
        <v>0</v>
      </c>
      <c r="I35" s="752">
        <v>3</v>
      </c>
      <c r="J35" s="752">
        <v>622.26</v>
      </c>
      <c r="K35" s="766">
        <v>1</v>
      </c>
      <c r="L35" s="752">
        <v>3</v>
      </c>
      <c r="M35" s="753">
        <v>622.26</v>
      </c>
    </row>
    <row r="36" spans="1:13" ht="14.4" customHeight="1" x14ac:dyDescent="0.3">
      <c r="A36" s="747" t="s">
        <v>576</v>
      </c>
      <c r="B36" s="748" t="s">
        <v>1728</v>
      </c>
      <c r="C36" s="748" t="s">
        <v>1732</v>
      </c>
      <c r="D36" s="748" t="s">
        <v>1730</v>
      </c>
      <c r="E36" s="748" t="s">
        <v>1733</v>
      </c>
      <c r="F36" s="752"/>
      <c r="G36" s="752"/>
      <c r="H36" s="766">
        <v>0</v>
      </c>
      <c r="I36" s="752">
        <v>2</v>
      </c>
      <c r="J36" s="752">
        <v>203.45999999999998</v>
      </c>
      <c r="K36" s="766">
        <v>1</v>
      </c>
      <c r="L36" s="752">
        <v>2</v>
      </c>
      <c r="M36" s="753">
        <v>203.45999999999998</v>
      </c>
    </row>
    <row r="37" spans="1:13" ht="14.4" customHeight="1" x14ac:dyDescent="0.3">
      <c r="A37" s="747" t="s">
        <v>576</v>
      </c>
      <c r="B37" s="748" t="s">
        <v>1728</v>
      </c>
      <c r="C37" s="748" t="s">
        <v>1734</v>
      </c>
      <c r="D37" s="748" t="s">
        <v>1730</v>
      </c>
      <c r="E37" s="748" t="s">
        <v>1735</v>
      </c>
      <c r="F37" s="752"/>
      <c r="G37" s="752"/>
      <c r="H37" s="766">
        <v>0</v>
      </c>
      <c r="I37" s="752">
        <v>1</v>
      </c>
      <c r="J37" s="752">
        <v>291.64999999999998</v>
      </c>
      <c r="K37" s="766">
        <v>1</v>
      </c>
      <c r="L37" s="752">
        <v>1</v>
      </c>
      <c r="M37" s="753">
        <v>291.64999999999998</v>
      </c>
    </row>
    <row r="38" spans="1:13" ht="14.4" customHeight="1" x14ac:dyDescent="0.3">
      <c r="A38" s="747" t="s">
        <v>576</v>
      </c>
      <c r="B38" s="748" t="s">
        <v>1728</v>
      </c>
      <c r="C38" s="748" t="s">
        <v>1736</v>
      </c>
      <c r="D38" s="748" t="s">
        <v>1730</v>
      </c>
      <c r="E38" s="748" t="s">
        <v>1737</v>
      </c>
      <c r="F38" s="752"/>
      <c r="G38" s="752"/>
      <c r="H38" s="766">
        <v>0</v>
      </c>
      <c r="I38" s="752">
        <v>2</v>
      </c>
      <c r="J38" s="752">
        <v>499.62</v>
      </c>
      <c r="K38" s="766">
        <v>1</v>
      </c>
      <c r="L38" s="752">
        <v>2</v>
      </c>
      <c r="M38" s="753">
        <v>499.62</v>
      </c>
    </row>
    <row r="39" spans="1:13" ht="14.4" customHeight="1" x14ac:dyDescent="0.3">
      <c r="A39" s="747" t="s">
        <v>576</v>
      </c>
      <c r="B39" s="748" t="s">
        <v>1738</v>
      </c>
      <c r="C39" s="748" t="s">
        <v>1739</v>
      </c>
      <c r="D39" s="748" t="s">
        <v>1740</v>
      </c>
      <c r="E39" s="748" t="s">
        <v>1741</v>
      </c>
      <c r="F39" s="752"/>
      <c r="G39" s="752"/>
      <c r="H39" s="766">
        <v>0</v>
      </c>
      <c r="I39" s="752">
        <v>4</v>
      </c>
      <c r="J39" s="752">
        <v>111.16000000000003</v>
      </c>
      <c r="K39" s="766">
        <v>1</v>
      </c>
      <c r="L39" s="752">
        <v>4</v>
      </c>
      <c r="M39" s="753">
        <v>111.16000000000003</v>
      </c>
    </row>
    <row r="40" spans="1:13" ht="14.4" customHeight="1" x14ac:dyDescent="0.3">
      <c r="A40" s="747" t="s">
        <v>576</v>
      </c>
      <c r="B40" s="748" t="s">
        <v>1738</v>
      </c>
      <c r="C40" s="748" t="s">
        <v>1742</v>
      </c>
      <c r="D40" s="748" t="s">
        <v>1740</v>
      </c>
      <c r="E40" s="748" t="s">
        <v>1743</v>
      </c>
      <c r="F40" s="752"/>
      <c r="G40" s="752"/>
      <c r="H40" s="766">
        <v>0</v>
      </c>
      <c r="I40" s="752">
        <v>1</v>
      </c>
      <c r="J40" s="752">
        <v>98.11</v>
      </c>
      <c r="K40" s="766">
        <v>1</v>
      </c>
      <c r="L40" s="752">
        <v>1</v>
      </c>
      <c r="M40" s="753">
        <v>98.11</v>
      </c>
    </row>
    <row r="41" spans="1:13" ht="14.4" customHeight="1" x14ac:dyDescent="0.3">
      <c r="A41" s="747" t="s">
        <v>576</v>
      </c>
      <c r="B41" s="748" t="s">
        <v>1744</v>
      </c>
      <c r="C41" s="748" t="s">
        <v>1745</v>
      </c>
      <c r="D41" s="748" t="s">
        <v>1746</v>
      </c>
      <c r="E41" s="748" t="s">
        <v>1747</v>
      </c>
      <c r="F41" s="752"/>
      <c r="G41" s="752"/>
      <c r="H41" s="766">
        <v>0</v>
      </c>
      <c r="I41" s="752">
        <v>8</v>
      </c>
      <c r="J41" s="752">
        <v>209.14999999999998</v>
      </c>
      <c r="K41" s="766">
        <v>1</v>
      </c>
      <c r="L41" s="752">
        <v>8</v>
      </c>
      <c r="M41" s="753">
        <v>209.14999999999998</v>
      </c>
    </row>
    <row r="42" spans="1:13" ht="14.4" customHeight="1" x14ac:dyDescent="0.3">
      <c r="A42" s="747" t="s">
        <v>576</v>
      </c>
      <c r="B42" s="748" t="s">
        <v>1744</v>
      </c>
      <c r="C42" s="748" t="s">
        <v>1748</v>
      </c>
      <c r="D42" s="748" t="s">
        <v>1746</v>
      </c>
      <c r="E42" s="748" t="s">
        <v>1749</v>
      </c>
      <c r="F42" s="752"/>
      <c r="G42" s="752"/>
      <c r="H42" s="766">
        <v>0</v>
      </c>
      <c r="I42" s="752">
        <v>2</v>
      </c>
      <c r="J42" s="752">
        <v>173.41</v>
      </c>
      <c r="K42" s="766">
        <v>1</v>
      </c>
      <c r="L42" s="752">
        <v>2</v>
      </c>
      <c r="M42" s="753">
        <v>173.41</v>
      </c>
    </row>
    <row r="43" spans="1:13" ht="14.4" customHeight="1" x14ac:dyDescent="0.3">
      <c r="A43" s="747" t="s">
        <v>576</v>
      </c>
      <c r="B43" s="748" t="s">
        <v>1744</v>
      </c>
      <c r="C43" s="748" t="s">
        <v>1750</v>
      </c>
      <c r="D43" s="748" t="s">
        <v>1746</v>
      </c>
      <c r="E43" s="748" t="s">
        <v>1751</v>
      </c>
      <c r="F43" s="752"/>
      <c r="G43" s="752"/>
      <c r="H43" s="766">
        <v>0</v>
      </c>
      <c r="I43" s="752">
        <v>3</v>
      </c>
      <c r="J43" s="752">
        <v>523.32999999999993</v>
      </c>
      <c r="K43" s="766">
        <v>1</v>
      </c>
      <c r="L43" s="752">
        <v>3</v>
      </c>
      <c r="M43" s="753">
        <v>523.32999999999993</v>
      </c>
    </row>
    <row r="44" spans="1:13" ht="14.4" customHeight="1" x14ac:dyDescent="0.3">
      <c r="A44" s="747" t="s">
        <v>576</v>
      </c>
      <c r="B44" s="748" t="s">
        <v>1752</v>
      </c>
      <c r="C44" s="748" t="s">
        <v>1753</v>
      </c>
      <c r="D44" s="748" t="s">
        <v>681</v>
      </c>
      <c r="E44" s="748" t="s">
        <v>1754</v>
      </c>
      <c r="F44" s="752"/>
      <c r="G44" s="752"/>
      <c r="H44" s="766">
        <v>0</v>
      </c>
      <c r="I44" s="752">
        <v>2</v>
      </c>
      <c r="J44" s="752">
        <v>49.500000000000014</v>
      </c>
      <c r="K44" s="766">
        <v>1</v>
      </c>
      <c r="L44" s="752">
        <v>2</v>
      </c>
      <c r="M44" s="753">
        <v>49.500000000000014</v>
      </c>
    </row>
    <row r="45" spans="1:13" ht="14.4" customHeight="1" x14ac:dyDescent="0.3">
      <c r="A45" s="747" t="s">
        <v>576</v>
      </c>
      <c r="B45" s="748" t="s">
        <v>1752</v>
      </c>
      <c r="C45" s="748" t="s">
        <v>1755</v>
      </c>
      <c r="D45" s="748" t="s">
        <v>681</v>
      </c>
      <c r="E45" s="748" t="s">
        <v>1756</v>
      </c>
      <c r="F45" s="752"/>
      <c r="G45" s="752"/>
      <c r="H45" s="766">
        <v>0</v>
      </c>
      <c r="I45" s="752">
        <v>2</v>
      </c>
      <c r="J45" s="752">
        <v>135.99999999999997</v>
      </c>
      <c r="K45" s="766">
        <v>1</v>
      </c>
      <c r="L45" s="752">
        <v>2</v>
      </c>
      <c r="M45" s="753">
        <v>135.99999999999997</v>
      </c>
    </row>
    <row r="46" spans="1:13" ht="14.4" customHeight="1" x14ac:dyDescent="0.3">
      <c r="A46" s="747" t="s">
        <v>576</v>
      </c>
      <c r="B46" s="748" t="s">
        <v>1752</v>
      </c>
      <c r="C46" s="748" t="s">
        <v>1757</v>
      </c>
      <c r="D46" s="748" t="s">
        <v>679</v>
      </c>
      <c r="E46" s="748" t="s">
        <v>1758</v>
      </c>
      <c r="F46" s="752"/>
      <c r="G46" s="752"/>
      <c r="H46" s="766">
        <v>0</v>
      </c>
      <c r="I46" s="752">
        <v>1</v>
      </c>
      <c r="J46" s="752">
        <v>118.21</v>
      </c>
      <c r="K46" s="766">
        <v>1</v>
      </c>
      <c r="L46" s="752">
        <v>1</v>
      </c>
      <c r="M46" s="753">
        <v>118.21</v>
      </c>
    </row>
    <row r="47" spans="1:13" ht="14.4" customHeight="1" x14ac:dyDescent="0.3">
      <c r="A47" s="747" t="s">
        <v>576</v>
      </c>
      <c r="B47" s="748" t="s">
        <v>1759</v>
      </c>
      <c r="C47" s="748" t="s">
        <v>1760</v>
      </c>
      <c r="D47" s="748" t="s">
        <v>1761</v>
      </c>
      <c r="E47" s="748" t="s">
        <v>1762</v>
      </c>
      <c r="F47" s="752"/>
      <c r="G47" s="752"/>
      <c r="H47" s="766">
        <v>0</v>
      </c>
      <c r="I47" s="752">
        <v>3</v>
      </c>
      <c r="J47" s="752">
        <v>63.85</v>
      </c>
      <c r="K47" s="766">
        <v>1</v>
      </c>
      <c r="L47" s="752">
        <v>3</v>
      </c>
      <c r="M47" s="753">
        <v>63.85</v>
      </c>
    </row>
    <row r="48" spans="1:13" ht="14.4" customHeight="1" x14ac:dyDescent="0.3">
      <c r="A48" s="747" t="s">
        <v>576</v>
      </c>
      <c r="B48" s="748" t="s">
        <v>1759</v>
      </c>
      <c r="C48" s="748" t="s">
        <v>1763</v>
      </c>
      <c r="D48" s="748" t="s">
        <v>1761</v>
      </c>
      <c r="E48" s="748" t="s">
        <v>1764</v>
      </c>
      <c r="F48" s="752"/>
      <c r="G48" s="752"/>
      <c r="H48" s="766">
        <v>0</v>
      </c>
      <c r="I48" s="752">
        <v>6</v>
      </c>
      <c r="J48" s="752">
        <v>52.17</v>
      </c>
      <c r="K48" s="766">
        <v>1</v>
      </c>
      <c r="L48" s="752">
        <v>6</v>
      </c>
      <c r="M48" s="753">
        <v>52.17</v>
      </c>
    </row>
    <row r="49" spans="1:13" ht="14.4" customHeight="1" x14ac:dyDescent="0.3">
      <c r="A49" s="747" t="s">
        <v>576</v>
      </c>
      <c r="B49" s="748" t="s">
        <v>1765</v>
      </c>
      <c r="C49" s="748" t="s">
        <v>1766</v>
      </c>
      <c r="D49" s="748" t="s">
        <v>1767</v>
      </c>
      <c r="E49" s="748" t="s">
        <v>1768</v>
      </c>
      <c r="F49" s="752"/>
      <c r="G49" s="752"/>
      <c r="H49" s="766">
        <v>0</v>
      </c>
      <c r="I49" s="752">
        <v>5</v>
      </c>
      <c r="J49" s="752">
        <v>814.18</v>
      </c>
      <c r="K49" s="766">
        <v>1</v>
      </c>
      <c r="L49" s="752">
        <v>5</v>
      </c>
      <c r="M49" s="753">
        <v>814.18</v>
      </c>
    </row>
    <row r="50" spans="1:13" ht="14.4" customHeight="1" x14ac:dyDescent="0.3">
      <c r="A50" s="747" t="s">
        <v>576</v>
      </c>
      <c r="B50" s="748" t="s">
        <v>1769</v>
      </c>
      <c r="C50" s="748" t="s">
        <v>1770</v>
      </c>
      <c r="D50" s="748" t="s">
        <v>987</v>
      </c>
      <c r="E50" s="748" t="s">
        <v>1771</v>
      </c>
      <c r="F50" s="752"/>
      <c r="G50" s="752"/>
      <c r="H50" s="766">
        <v>0</v>
      </c>
      <c r="I50" s="752">
        <v>4</v>
      </c>
      <c r="J50" s="752">
        <v>878.32000000000016</v>
      </c>
      <c r="K50" s="766">
        <v>1</v>
      </c>
      <c r="L50" s="752">
        <v>4</v>
      </c>
      <c r="M50" s="753">
        <v>878.32000000000016</v>
      </c>
    </row>
    <row r="51" spans="1:13" ht="14.4" customHeight="1" x14ac:dyDescent="0.3">
      <c r="A51" s="747" t="s">
        <v>576</v>
      </c>
      <c r="B51" s="748" t="s">
        <v>1769</v>
      </c>
      <c r="C51" s="748" t="s">
        <v>1772</v>
      </c>
      <c r="D51" s="748" t="s">
        <v>989</v>
      </c>
      <c r="E51" s="748" t="s">
        <v>1773</v>
      </c>
      <c r="F51" s="752"/>
      <c r="G51" s="752"/>
      <c r="H51" s="766">
        <v>0</v>
      </c>
      <c r="I51" s="752">
        <v>5</v>
      </c>
      <c r="J51" s="752">
        <v>1841.25</v>
      </c>
      <c r="K51" s="766">
        <v>1</v>
      </c>
      <c r="L51" s="752">
        <v>5</v>
      </c>
      <c r="M51" s="753">
        <v>1841.25</v>
      </c>
    </row>
    <row r="52" spans="1:13" ht="14.4" customHeight="1" x14ac:dyDescent="0.3">
      <c r="A52" s="747" t="s">
        <v>576</v>
      </c>
      <c r="B52" s="748" t="s">
        <v>1774</v>
      </c>
      <c r="C52" s="748" t="s">
        <v>1775</v>
      </c>
      <c r="D52" s="748" t="s">
        <v>1776</v>
      </c>
      <c r="E52" s="748" t="s">
        <v>1777</v>
      </c>
      <c r="F52" s="752"/>
      <c r="G52" s="752"/>
      <c r="H52" s="766">
        <v>0</v>
      </c>
      <c r="I52" s="752">
        <v>7</v>
      </c>
      <c r="J52" s="752">
        <v>82.880000000000024</v>
      </c>
      <c r="K52" s="766">
        <v>1</v>
      </c>
      <c r="L52" s="752">
        <v>7</v>
      </c>
      <c r="M52" s="753">
        <v>82.880000000000024</v>
      </c>
    </row>
    <row r="53" spans="1:13" ht="14.4" customHeight="1" x14ac:dyDescent="0.3">
      <c r="A53" s="747" t="s">
        <v>576</v>
      </c>
      <c r="B53" s="748" t="s">
        <v>1774</v>
      </c>
      <c r="C53" s="748" t="s">
        <v>1778</v>
      </c>
      <c r="D53" s="748" t="s">
        <v>1776</v>
      </c>
      <c r="E53" s="748" t="s">
        <v>1764</v>
      </c>
      <c r="F53" s="752"/>
      <c r="G53" s="752"/>
      <c r="H53" s="766">
        <v>0</v>
      </c>
      <c r="I53" s="752">
        <v>4</v>
      </c>
      <c r="J53" s="752">
        <v>120.72</v>
      </c>
      <c r="K53" s="766">
        <v>1</v>
      </c>
      <c r="L53" s="752">
        <v>4</v>
      </c>
      <c r="M53" s="753">
        <v>120.72</v>
      </c>
    </row>
    <row r="54" spans="1:13" ht="14.4" customHeight="1" x14ac:dyDescent="0.3">
      <c r="A54" s="747" t="s">
        <v>576</v>
      </c>
      <c r="B54" s="748" t="s">
        <v>1774</v>
      </c>
      <c r="C54" s="748" t="s">
        <v>1779</v>
      </c>
      <c r="D54" s="748" t="s">
        <v>1776</v>
      </c>
      <c r="E54" s="748" t="s">
        <v>1780</v>
      </c>
      <c r="F54" s="752"/>
      <c r="G54" s="752"/>
      <c r="H54" s="766">
        <v>0</v>
      </c>
      <c r="I54" s="752">
        <v>2</v>
      </c>
      <c r="J54" s="752">
        <v>201.19999999999996</v>
      </c>
      <c r="K54" s="766">
        <v>1</v>
      </c>
      <c r="L54" s="752">
        <v>2</v>
      </c>
      <c r="M54" s="753">
        <v>201.19999999999996</v>
      </c>
    </row>
    <row r="55" spans="1:13" ht="14.4" customHeight="1" x14ac:dyDescent="0.3">
      <c r="A55" s="747" t="s">
        <v>576</v>
      </c>
      <c r="B55" s="748" t="s">
        <v>1781</v>
      </c>
      <c r="C55" s="748" t="s">
        <v>1782</v>
      </c>
      <c r="D55" s="748" t="s">
        <v>812</v>
      </c>
      <c r="E55" s="748" t="s">
        <v>813</v>
      </c>
      <c r="F55" s="752">
        <v>3</v>
      </c>
      <c r="G55" s="752">
        <v>163.40999999999997</v>
      </c>
      <c r="H55" s="766">
        <v>1</v>
      </c>
      <c r="I55" s="752"/>
      <c r="J55" s="752"/>
      <c r="K55" s="766">
        <v>0</v>
      </c>
      <c r="L55" s="752">
        <v>3</v>
      </c>
      <c r="M55" s="753">
        <v>163.40999999999997</v>
      </c>
    </row>
    <row r="56" spans="1:13" ht="14.4" customHeight="1" x14ac:dyDescent="0.3">
      <c r="A56" s="747" t="s">
        <v>576</v>
      </c>
      <c r="B56" s="748" t="s">
        <v>1783</v>
      </c>
      <c r="C56" s="748" t="s">
        <v>1784</v>
      </c>
      <c r="D56" s="748" t="s">
        <v>1785</v>
      </c>
      <c r="E56" s="748" t="s">
        <v>1786</v>
      </c>
      <c r="F56" s="752"/>
      <c r="G56" s="752"/>
      <c r="H56" s="766">
        <v>0</v>
      </c>
      <c r="I56" s="752">
        <v>3</v>
      </c>
      <c r="J56" s="752">
        <v>348.15</v>
      </c>
      <c r="K56" s="766">
        <v>1</v>
      </c>
      <c r="L56" s="752">
        <v>3</v>
      </c>
      <c r="M56" s="753">
        <v>348.15</v>
      </c>
    </row>
    <row r="57" spans="1:13" ht="14.4" customHeight="1" x14ac:dyDescent="0.3">
      <c r="A57" s="747" t="s">
        <v>576</v>
      </c>
      <c r="B57" s="748" t="s">
        <v>1783</v>
      </c>
      <c r="C57" s="748" t="s">
        <v>1787</v>
      </c>
      <c r="D57" s="748" t="s">
        <v>1785</v>
      </c>
      <c r="E57" s="748" t="s">
        <v>1788</v>
      </c>
      <c r="F57" s="752"/>
      <c r="G57" s="752"/>
      <c r="H57" s="766">
        <v>0</v>
      </c>
      <c r="I57" s="752">
        <v>2</v>
      </c>
      <c r="J57" s="752">
        <v>555.4</v>
      </c>
      <c r="K57" s="766">
        <v>1</v>
      </c>
      <c r="L57" s="752">
        <v>2</v>
      </c>
      <c r="M57" s="753">
        <v>555.4</v>
      </c>
    </row>
    <row r="58" spans="1:13" ht="14.4" customHeight="1" x14ac:dyDescent="0.3">
      <c r="A58" s="747" t="s">
        <v>576</v>
      </c>
      <c r="B58" s="748" t="s">
        <v>1789</v>
      </c>
      <c r="C58" s="748" t="s">
        <v>1790</v>
      </c>
      <c r="D58" s="748" t="s">
        <v>1791</v>
      </c>
      <c r="E58" s="748" t="s">
        <v>1792</v>
      </c>
      <c r="F58" s="752"/>
      <c r="G58" s="752"/>
      <c r="H58" s="766">
        <v>0</v>
      </c>
      <c r="I58" s="752">
        <v>1</v>
      </c>
      <c r="J58" s="752">
        <v>387.13</v>
      </c>
      <c r="K58" s="766">
        <v>1</v>
      </c>
      <c r="L58" s="752">
        <v>1</v>
      </c>
      <c r="M58" s="753">
        <v>387.13</v>
      </c>
    </row>
    <row r="59" spans="1:13" ht="14.4" customHeight="1" x14ac:dyDescent="0.3">
      <c r="A59" s="747" t="s">
        <v>576</v>
      </c>
      <c r="B59" s="748" t="s">
        <v>1793</v>
      </c>
      <c r="C59" s="748" t="s">
        <v>1794</v>
      </c>
      <c r="D59" s="748" t="s">
        <v>1795</v>
      </c>
      <c r="E59" s="748" t="s">
        <v>1796</v>
      </c>
      <c r="F59" s="752"/>
      <c r="G59" s="752"/>
      <c r="H59" s="766">
        <v>0</v>
      </c>
      <c r="I59" s="752">
        <v>1</v>
      </c>
      <c r="J59" s="752">
        <v>195.81</v>
      </c>
      <c r="K59" s="766">
        <v>1</v>
      </c>
      <c r="L59" s="752">
        <v>1</v>
      </c>
      <c r="M59" s="753">
        <v>195.81</v>
      </c>
    </row>
    <row r="60" spans="1:13" ht="14.4" customHeight="1" x14ac:dyDescent="0.3">
      <c r="A60" s="747" t="s">
        <v>576</v>
      </c>
      <c r="B60" s="748" t="s">
        <v>1797</v>
      </c>
      <c r="C60" s="748" t="s">
        <v>1798</v>
      </c>
      <c r="D60" s="748" t="s">
        <v>917</v>
      </c>
      <c r="E60" s="748" t="s">
        <v>1799</v>
      </c>
      <c r="F60" s="752"/>
      <c r="G60" s="752"/>
      <c r="H60" s="766">
        <v>0</v>
      </c>
      <c r="I60" s="752">
        <v>2</v>
      </c>
      <c r="J60" s="752">
        <v>97.030000000000015</v>
      </c>
      <c r="K60" s="766">
        <v>1</v>
      </c>
      <c r="L60" s="752">
        <v>2</v>
      </c>
      <c r="M60" s="753">
        <v>97.030000000000015</v>
      </c>
    </row>
    <row r="61" spans="1:13" ht="14.4" customHeight="1" x14ac:dyDescent="0.3">
      <c r="A61" s="747" t="s">
        <v>576</v>
      </c>
      <c r="B61" s="748" t="s">
        <v>1800</v>
      </c>
      <c r="C61" s="748" t="s">
        <v>1801</v>
      </c>
      <c r="D61" s="748" t="s">
        <v>1802</v>
      </c>
      <c r="E61" s="748" t="s">
        <v>1803</v>
      </c>
      <c r="F61" s="752"/>
      <c r="G61" s="752"/>
      <c r="H61" s="766">
        <v>0</v>
      </c>
      <c r="I61" s="752">
        <v>3</v>
      </c>
      <c r="J61" s="752">
        <v>148.94</v>
      </c>
      <c r="K61" s="766">
        <v>1</v>
      </c>
      <c r="L61" s="752">
        <v>3</v>
      </c>
      <c r="M61" s="753">
        <v>148.94</v>
      </c>
    </row>
    <row r="62" spans="1:13" ht="14.4" customHeight="1" x14ac:dyDescent="0.3">
      <c r="A62" s="747" t="s">
        <v>576</v>
      </c>
      <c r="B62" s="748" t="s">
        <v>1804</v>
      </c>
      <c r="C62" s="748" t="s">
        <v>1805</v>
      </c>
      <c r="D62" s="748" t="s">
        <v>1806</v>
      </c>
      <c r="E62" s="748" t="s">
        <v>1807</v>
      </c>
      <c r="F62" s="752"/>
      <c r="G62" s="752"/>
      <c r="H62" s="766">
        <v>0</v>
      </c>
      <c r="I62" s="752">
        <v>2</v>
      </c>
      <c r="J62" s="752">
        <v>117.19000000000003</v>
      </c>
      <c r="K62" s="766">
        <v>1</v>
      </c>
      <c r="L62" s="752">
        <v>2</v>
      </c>
      <c r="M62" s="753">
        <v>117.19000000000003</v>
      </c>
    </row>
    <row r="63" spans="1:13" ht="14.4" customHeight="1" x14ac:dyDescent="0.3">
      <c r="A63" s="747" t="s">
        <v>576</v>
      </c>
      <c r="B63" s="748" t="s">
        <v>1804</v>
      </c>
      <c r="C63" s="748" t="s">
        <v>1808</v>
      </c>
      <c r="D63" s="748" t="s">
        <v>1806</v>
      </c>
      <c r="E63" s="748" t="s">
        <v>1809</v>
      </c>
      <c r="F63" s="752"/>
      <c r="G63" s="752"/>
      <c r="H63" s="766">
        <v>0</v>
      </c>
      <c r="I63" s="752">
        <v>1</v>
      </c>
      <c r="J63" s="752">
        <v>195.22999999999988</v>
      </c>
      <c r="K63" s="766">
        <v>1</v>
      </c>
      <c r="L63" s="752">
        <v>1</v>
      </c>
      <c r="M63" s="753">
        <v>195.22999999999988</v>
      </c>
    </row>
    <row r="64" spans="1:13" ht="14.4" customHeight="1" x14ac:dyDescent="0.3">
      <c r="A64" s="747" t="s">
        <v>576</v>
      </c>
      <c r="B64" s="748" t="s">
        <v>1810</v>
      </c>
      <c r="C64" s="748" t="s">
        <v>1811</v>
      </c>
      <c r="D64" s="748" t="s">
        <v>919</v>
      </c>
      <c r="E64" s="748" t="s">
        <v>1812</v>
      </c>
      <c r="F64" s="752"/>
      <c r="G64" s="752"/>
      <c r="H64" s="766">
        <v>0</v>
      </c>
      <c r="I64" s="752">
        <v>1</v>
      </c>
      <c r="J64" s="752">
        <v>52.590000000000018</v>
      </c>
      <c r="K64" s="766">
        <v>1</v>
      </c>
      <c r="L64" s="752">
        <v>1</v>
      </c>
      <c r="M64" s="753">
        <v>52.590000000000018</v>
      </c>
    </row>
    <row r="65" spans="1:13" ht="14.4" customHeight="1" x14ac:dyDescent="0.3">
      <c r="A65" s="747" t="s">
        <v>576</v>
      </c>
      <c r="B65" s="748" t="s">
        <v>1813</v>
      </c>
      <c r="C65" s="748" t="s">
        <v>1814</v>
      </c>
      <c r="D65" s="748" t="s">
        <v>1815</v>
      </c>
      <c r="E65" s="748" t="s">
        <v>1816</v>
      </c>
      <c r="F65" s="752"/>
      <c r="G65" s="752"/>
      <c r="H65" s="766">
        <v>0</v>
      </c>
      <c r="I65" s="752">
        <v>3</v>
      </c>
      <c r="J65" s="752">
        <v>208.11000000000007</v>
      </c>
      <c r="K65" s="766">
        <v>1</v>
      </c>
      <c r="L65" s="752">
        <v>3</v>
      </c>
      <c r="M65" s="753">
        <v>208.11000000000007</v>
      </c>
    </row>
    <row r="66" spans="1:13" ht="14.4" customHeight="1" x14ac:dyDescent="0.3">
      <c r="A66" s="747" t="s">
        <v>576</v>
      </c>
      <c r="B66" s="748" t="s">
        <v>1813</v>
      </c>
      <c r="C66" s="748" t="s">
        <v>1817</v>
      </c>
      <c r="D66" s="748" t="s">
        <v>1815</v>
      </c>
      <c r="E66" s="748" t="s">
        <v>1818</v>
      </c>
      <c r="F66" s="752"/>
      <c r="G66" s="752"/>
      <c r="H66" s="766">
        <v>0</v>
      </c>
      <c r="I66" s="752">
        <v>1</v>
      </c>
      <c r="J66" s="752">
        <v>207.26999999999998</v>
      </c>
      <c r="K66" s="766">
        <v>1</v>
      </c>
      <c r="L66" s="752">
        <v>1</v>
      </c>
      <c r="M66" s="753">
        <v>207.26999999999998</v>
      </c>
    </row>
    <row r="67" spans="1:13" ht="14.4" customHeight="1" x14ac:dyDescent="0.3">
      <c r="A67" s="747" t="s">
        <v>576</v>
      </c>
      <c r="B67" s="748" t="s">
        <v>1819</v>
      </c>
      <c r="C67" s="748" t="s">
        <v>1820</v>
      </c>
      <c r="D67" s="748" t="s">
        <v>908</v>
      </c>
      <c r="E67" s="748" t="s">
        <v>1821</v>
      </c>
      <c r="F67" s="752"/>
      <c r="G67" s="752"/>
      <c r="H67" s="766">
        <v>0</v>
      </c>
      <c r="I67" s="752">
        <v>1</v>
      </c>
      <c r="J67" s="752">
        <v>138</v>
      </c>
      <c r="K67" s="766">
        <v>1</v>
      </c>
      <c r="L67" s="752">
        <v>1</v>
      </c>
      <c r="M67" s="753">
        <v>138</v>
      </c>
    </row>
    <row r="68" spans="1:13" ht="14.4" customHeight="1" x14ac:dyDescent="0.3">
      <c r="A68" s="747" t="s">
        <v>576</v>
      </c>
      <c r="B68" s="748" t="s">
        <v>1822</v>
      </c>
      <c r="C68" s="748" t="s">
        <v>1823</v>
      </c>
      <c r="D68" s="748" t="s">
        <v>782</v>
      </c>
      <c r="E68" s="748" t="s">
        <v>1824</v>
      </c>
      <c r="F68" s="752"/>
      <c r="G68" s="752"/>
      <c r="H68" s="766">
        <v>0</v>
      </c>
      <c r="I68" s="752">
        <v>2</v>
      </c>
      <c r="J68" s="752">
        <v>149.69999999999993</v>
      </c>
      <c r="K68" s="766">
        <v>1</v>
      </c>
      <c r="L68" s="752">
        <v>2</v>
      </c>
      <c r="M68" s="753">
        <v>149.69999999999993</v>
      </c>
    </row>
    <row r="69" spans="1:13" ht="14.4" customHeight="1" x14ac:dyDescent="0.3">
      <c r="A69" s="747" t="s">
        <v>576</v>
      </c>
      <c r="B69" s="748" t="s">
        <v>1822</v>
      </c>
      <c r="C69" s="748" t="s">
        <v>1825</v>
      </c>
      <c r="D69" s="748" t="s">
        <v>782</v>
      </c>
      <c r="E69" s="748" t="s">
        <v>1826</v>
      </c>
      <c r="F69" s="752"/>
      <c r="G69" s="752"/>
      <c r="H69" s="766">
        <v>0</v>
      </c>
      <c r="I69" s="752">
        <v>1</v>
      </c>
      <c r="J69" s="752">
        <v>225.23999999999998</v>
      </c>
      <c r="K69" s="766">
        <v>1</v>
      </c>
      <c r="L69" s="752">
        <v>1</v>
      </c>
      <c r="M69" s="753">
        <v>225.23999999999998</v>
      </c>
    </row>
    <row r="70" spans="1:13" ht="14.4" customHeight="1" x14ac:dyDescent="0.3">
      <c r="A70" s="747" t="s">
        <v>576</v>
      </c>
      <c r="B70" s="748" t="s">
        <v>1827</v>
      </c>
      <c r="C70" s="748" t="s">
        <v>1828</v>
      </c>
      <c r="D70" s="748" t="s">
        <v>1014</v>
      </c>
      <c r="E70" s="748" t="s">
        <v>1829</v>
      </c>
      <c r="F70" s="752"/>
      <c r="G70" s="752"/>
      <c r="H70" s="766">
        <v>0</v>
      </c>
      <c r="I70" s="752">
        <v>91</v>
      </c>
      <c r="J70" s="752">
        <v>7816.1399999999994</v>
      </c>
      <c r="K70" s="766">
        <v>1</v>
      </c>
      <c r="L70" s="752">
        <v>91</v>
      </c>
      <c r="M70" s="753">
        <v>7816.1399999999994</v>
      </c>
    </row>
    <row r="71" spans="1:13" ht="14.4" customHeight="1" x14ac:dyDescent="0.3">
      <c r="A71" s="747" t="s">
        <v>576</v>
      </c>
      <c r="B71" s="748" t="s">
        <v>1830</v>
      </c>
      <c r="C71" s="748" t="s">
        <v>1831</v>
      </c>
      <c r="D71" s="748" t="s">
        <v>1832</v>
      </c>
      <c r="E71" s="748" t="s">
        <v>1833</v>
      </c>
      <c r="F71" s="752"/>
      <c r="G71" s="752"/>
      <c r="H71" s="766">
        <v>0</v>
      </c>
      <c r="I71" s="752">
        <v>3</v>
      </c>
      <c r="J71" s="752">
        <v>278.31000000000012</v>
      </c>
      <c r="K71" s="766">
        <v>1</v>
      </c>
      <c r="L71" s="752">
        <v>3</v>
      </c>
      <c r="M71" s="753">
        <v>278.31000000000012</v>
      </c>
    </row>
    <row r="72" spans="1:13" ht="14.4" customHeight="1" x14ac:dyDescent="0.3">
      <c r="A72" s="747" t="s">
        <v>576</v>
      </c>
      <c r="B72" s="748" t="s">
        <v>1830</v>
      </c>
      <c r="C72" s="748" t="s">
        <v>1834</v>
      </c>
      <c r="D72" s="748" t="s">
        <v>1832</v>
      </c>
      <c r="E72" s="748" t="s">
        <v>1835</v>
      </c>
      <c r="F72" s="752"/>
      <c r="G72" s="752"/>
      <c r="H72" s="766">
        <v>0</v>
      </c>
      <c r="I72" s="752">
        <v>9</v>
      </c>
      <c r="J72" s="752">
        <v>444.41999999999996</v>
      </c>
      <c r="K72" s="766">
        <v>1</v>
      </c>
      <c r="L72" s="752">
        <v>9</v>
      </c>
      <c r="M72" s="753">
        <v>444.41999999999996</v>
      </c>
    </row>
    <row r="73" spans="1:13" ht="14.4" customHeight="1" x14ac:dyDescent="0.3">
      <c r="A73" s="747" t="s">
        <v>576</v>
      </c>
      <c r="B73" s="748" t="s">
        <v>1830</v>
      </c>
      <c r="C73" s="748" t="s">
        <v>1836</v>
      </c>
      <c r="D73" s="748" t="s">
        <v>1832</v>
      </c>
      <c r="E73" s="748" t="s">
        <v>1837</v>
      </c>
      <c r="F73" s="752"/>
      <c r="G73" s="752"/>
      <c r="H73" s="766">
        <v>0</v>
      </c>
      <c r="I73" s="752">
        <v>3</v>
      </c>
      <c r="J73" s="752">
        <v>188.00999999999996</v>
      </c>
      <c r="K73" s="766">
        <v>1</v>
      </c>
      <c r="L73" s="752">
        <v>3</v>
      </c>
      <c r="M73" s="753">
        <v>188.00999999999996</v>
      </c>
    </row>
    <row r="74" spans="1:13" ht="14.4" customHeight="1" x14ac:dyDescent="0.3">
      <c r="A74" s="747" t="s">
        <v>576</v>
      </c>
      <c r="B74" s="748" t="s">
        <v>1838</v>
      </c>
      <c r="C74" s="748" t="s">
        <v>1839</v>
      </c>
      <c r="D74" s="748" t="s">
        <v>1840</v>
      </c>
      <c r="E74" s="748" t="s">
        <v>1841</v>
      </c>
      <c r="F74" s="752"/>
      <c r="G74" s="752"/>
      <c r="H74" s="766">
        <v>0</v>
      </c>
      <c r="I74" s="752">
        <v>2</v>
      </c>
      <c r="J74" s="752">
        <v>24356.160000000003</v>
      </c>
      <c r="K74" s="766">
        <v>1</v>
      </c>
      <c r="L74" s="752">
        <v>2</v>
      </c>
      <c r="M74" s="753">
        <v>24356.160000000003</v>
      </c>
    </row>
    <row r="75" spans="1:13" ht="14.4" customHeight="1" x14ac:dyDescent="0.3">
      <c r="A75" s="747" t="s">
        <v>576</v>
      </c>
      <c r="B75" s="748" t="s">
        <v>1842</v>
      </c>
      <c r="C75" s="748" t="s">
        <v>1843</v>
      </c>
      <c r="D75" s="748" t="s">
        <v>1115</v>
      </c>
      <c r="E75" s="748" t="s">
        <v>1844</v>
      </c>
      <c r="F75" s="752"/>
      <c r="G75" s="752"/>
      <c r="H75" s="766">
        <v>0</v>
      </c>
      <c r="I75" s="752">
        <v>10</v>
      </c>
      <c r="J75" s="752">
        <v>1675.5</v>
      </c>
      <c r="K75" s="766">
        <v>1</v>
      </c>
      <c r="L75" s="752">
        <v>10</v>
      </c>
      <c r="M75" s="753">
        <v>1675.5</v>
      </c>
    </row>
    <row r="76" spans="1:13" ht="14.4" customHeight="1" x14ac:dyDescent="0.3">
      <c r="A76" s="747" t="s">
        <v>576</v>
      </c>
      <c r="B76" s="748" t="s">
        <v>1842</v>
      </c>
      <c r="C76" s="748" t="s">
        <v>1845</v>
      </c>
      <c r="D76" s="748" t="s">
        <v>1115</v>
      </c>
      <c r="E76" s="748" t="s">
        <v>1846</v>
      </c>
      <c r="F76" s="752"/>
      <c r="G76" s="752"/>
      <c r="H76" s="766">
        <v>0</v>
      </c>
      <c r="I76" s="752">
        <v>4</v>
      </c>
      <c r="J76" s="752">
        <v>455.2</v>
      </c>
      <c r="K76" s="766">
        <v>1</v>
      </c>
      <c r="L76" s="752">
        <v>4</v>
      </c>
      <c r="M76" s="753">
        <v>455.2</v>
      </c>
    </row>
    <row r="77" spans="1:13" ht="14.4" customHeight="1" x14ac:dyDescent="0.3">
      <c r="A77" s="747" t="s">
        <v>576</v>
      </c>
      <c r="B77" s="748" t="s">
        <v>1842</v>
      </c>
      <c r="C77" s="748" t="s">
        <v>1847</v>
      </c>
      <c r="D77" s="748" t="s">
        <v>1848</v>
      </c>
      <c r="E77" s="748" t="s">
        <v>1849</v>
      </c>
      <c r="F77" s="752"/>
      <c r="G77" s="752"/>
      <c r="H77" s="766">
        <v>0</v>
      </c>
      <c r="I77" s="752">
        <v>5</v>
      </c>
      <c r="J77" s="752">
        <v>556.59999999999991</v>
      </c>
      <c r="K77" s="766">
        <v>1</v>
      </c>
      <c r="L77" s="752">
        <v>5</v>
      </c>
      <c r="M77" s="753">
        <v>556.59999999999991</v>
      </c>
    </row>
    <row r="78" spans="1:13" ht="14.4" customHeight="1" x14ac:dyDescent="0.3">
      <c r="A78" s="747" t="s">
        <v>576</v>
      </c>
      <c r="B78" s="748" t="s">
        <v>1850</v>
      </c>
      <c r="C78" s="748" t="s">
        <v>1851</v>
      </c>
      <c r="D78" s="748" t="s">
        <v>1852</v>
      </c>
      <c r="E78" s="748" t="s">
        <v>1853</v>
      </c>
      <c r="F78" s="752"/>
      <c r="G78" s="752"/>
      <c r="H78" s="766">
        <v>0</v>
      </c>
      <c r="I78" s="752">
        <v>52.5</v>
      </c>
      <c r="J78" s="752">
        <v>24081.75</v>
      </c>
      <c r="K78" s="766">
        <v>1</v>
      </c>
      <c r="L78" s="752">
        <v>52.5</v>
      </c>
      <c r="M78" s="753">
        <v>24081.75</v>
      </c>
    </row>
    <row r="79" spans="1:13" ht="14.4" customHeight="1" x14ac:dyDescent="0.3">
      <c r="A79" s="747" t="s">
        <v>576</v>
      </c>
      <c r="B79" s="748" t="s">
        <v>1854</v>
      </c>
      <c r="C79" s="748" t="s">
        <v>1855</v>
      </c>
      <c r="D79" s="748" t="s">
        <v>1856</v>
      </c>
      <c r="E79" s="748" t="s">
        <v>1857</v>
      </c>
      <c r="F79" s="752">
        <v>90</v>
      </c>
      <c r="G79" s="752">
        <v>2394.9</v>
      </c>
      <c r="H79" s="766">
        <v>1</v>
      </c>
      <c r="I79" s="752"/>
      <c r="J79" s="752"/>
      <c r="K79" s="766">
        <v>0</v>
      </c>
      <c r="L79" s="752">
        <v>90</v>
      </c>
      <c r="M79" s="753">
        <v>2394.9</v>
      </c>
    </row>
    <row r="80" spans="1:13" ht="14.4" customHeight="1" x14ac:dyDescent="0.3">
      <c r="A80" s="747" t="s">
        <v>576</v>
      </c>
      <c r="B80" s="748" t="s">
        <v>1854</v>
      </c>
      <c r="C80" s="748" t="s">
        <v>1858</v>
      </c>
      <c r="D80" s="748" t="s">
        <v>1859</v>
      </c>
      <c r="E80" s="748" t="s">
        <v>1860</v>
      </c>
      <c r="F80" s="752">
        <v>3</v>
      </c>
      <c r="G80" s="752">
        <v>1370.5500000000002</v>
      </c>
      <c r="H80" s="766">
        <v>1</v>
      </c>
      <c r="I80" s="752"/>
      <c r="J80" s="752"/>
      <c r="K80" s="766">
        <v>0</v>
      </c>
      <c r="L80" s="752">
        <v>3</v>
      </c>
      <c r="M80" s="753">
        <v>1370.5500000000002</v>
      </c>
    </row>
    <row r="81" spans="1:13" ht="14.4" customHeight="1" x14ac:dyDescent="0.3">
      <c r="A81" s="747" t="s">
        <v>576</v>
      </c>
      <c r="B81" s="748" t="s">
        <v>1861</v>
      </c>
      <c r="C81" s="748" t="s">
        <v>1862</v>
      </c>
      <c r="D81" s="748" t="s">
        <v>1863</v>
      </c>
      <c r="E81" s="748" t="s">
        <v>1864</v>
      </c>
      <c r="F81" s="752"/>
      <c r="G81" s="752"/>
      <c r="H81" s="766">
        <v>0</v>
      </c>
      <c r="I81" s="752">
        <v>19.5</v>
      </c>
      <c r="J81" s="752">
        <v>17910.75</v>
      </c>
      <c r="K81" s="766">
        <v>1</v>
      </c>
      <c r="L81" s="752">
        <v>19.5</v>
      </c>
      <c r="M81" s="753">
        <v>17910.75</v>
      </c>
    </row>
    <row r="82" spans="1:13" ht="14.4" customHeight="1" x14ac:dyDescent="0.3">
      <c r="A82" s="747" t="s">
        <v>576</v>
      </c>
      <c r="B82" s="748" t="s">
        <v>1865</v>
      </c>
      <c r="C82" s="748" t="s">
        <v>1866</v>
      </c>
      <c r="D82" s="748" t="s">
        <v>1867</v>
      </c>
      <c r="E82" s="748" t="s">
        <v>1868</v>
      </c>
      <c r="F82" s="752"/>
      <c r="G82" s="752"/>
      <c r="H82" s="766">
        <v>0</v>
      </c>
      <c r="I82" s="752">
        <v>40</v>
      </c>
      <c r="J82" s="752">
        <v>1335.6000000000001</v>
      </c>
      <c r="K82" s="766">
        <v>1</v>
      </c>
      <c r="L82" s="752">
        <v>40</v>
      </c>
      <c r="M82" s="753">
        <v>1335.6000000000001</v>
      </c>
    </row>
    <row r="83" spans="1:13" ht="14.4" customHeight="1" x14ac:dyDescent="0.3">
      <c r="A83" s="747" t="s">
        <v>576</v>
      </c>
      <c r="B83" s="748" t="s">
        <v>1865</v>
      </c>
      <c r="C83" s="748" t="s">
        <v>1869</v>
      </c>
      <c r="D83" s="748" t="s">
        <v>1867</v>
      </c>
      <c r="E83" s="748" t="s">
        <v>1870</v>
      </c>
      <c r="F83" s="752"/>
      <c r="G83" s="752"/>
      <c r="H83" s="766">
        <v>0</v>
      </c>
      <c r="I83" s="752">
        <v>20</v>
      </c>
      <c r="J83" s="752">
        <v>1057.6000000000001</v>
      </c>
      <c r="K83" s="766">
        <v>1</v>
      </c>
      <c r="L83" s="752">
        <v>20</v>
      </c>
      <c r="M83" s="753">
        <v>1057.6000000000001</v>
      </c>
    </row>
    <row r="84" spans="1:13" ht="14.4" customHeight="1" x14ac:dyDescent="0.3">
      <c r="A84" s="747" t="s">
        <v>576</v>
      </c>
      <c r="B84" s="748" t="s">
        <v>1871</v>
      </c>
      <c r="C84" s="748" t="s">
        <v>1872</v>
      </c>
      <c r="D84" s="748" t="s">
        <v>1873</v>
      </c>
      <c r="E84" s="748" t="s">
        <v>1874</v>
      </c>
      <c r="F84" s="752"/>
      <c r="G84" s="752"/>
      <c r="H84" s="766">
        <v>0</v>
      </c>
      <c r="I84" s="752">
        <v>45</v>
      </c>
      <c r="J84" s="752">
        <v>17083.542999999998</v>
      </c>
      <c r="K84" s="766">
        <v>1</v>
      </c>
      <c r="L84" s="752">
        <v>45</v>
      </c>
      <c r="M84" s="753">
        <v>17083.542999999998</v>
      </c>
    </row>
    <row r="85" spans="1:13" ht="14.4" customHeight="1" x14ac:dyDescent="0.3">
      <c r="A85" s="747" t="s">
        <v>576</v>
      </c>
      <c r="B85" s="748" t="s">
        <v>1871</v>
      </c>
      <c r="C85" s="748" t="s">
        <v>1875</v>
      </c>
      <c r="D85" s="748" t="s">
        <v>1876</v>
      </c>
      <c r="E85" s="748" t="s">
        <v>1877</v>
      </c>
      <c r="F85" s="752"/>
      <c r="G85" s="752"/>
      <c r="H85" s="766">
        <v>0</v>
      </c>
      <c r="I85" s="752">
        <v>120</v>
      </c>
      <c r="J85" s="752">
        <v>2275.2000000000007</v>
      </c>
      <c r="K85" s="766">
        <v>1</v>
      </c>
      <c r="L85" s="752">
        <v>120</v>
      </c>
      <c r="M85" s="753">
        <v>2275.2000000000007</v>
      </c>
    </row>
    <row r="86" spans="1:13" ht="14.4" customHeight="1" x14ac:dyDescent="0.3">
      <c r="A86" s="747" t="s">
        <v>576</v>
      </c>
      <c r="B86" s="748" t="s">
        <v>1878</v>
      </c>
      <c r="C86" s="748" t="s">
        <v>1879</v>
      </c>
      <c r="D86" s="748" t="s">
        <v>1880</v>
      </c>
      <c r="E86" s="748" t="s">
        <v>1881</v>
      </c>
      <c r="F86" s="752"/>
      <c r="G86" s="752"/>
      <c r="H86" s="766">
        <v>0</v>
      </c>
      <c r="I86" s="752">
        <v>7</v>
      </c>
      <c r="J86" s="752">
        <v>1039.5</v>
      </c>
      <c r="K86" s="766">
        <v>1</v>
      </c>
      <c r="L86" s="752">
        <v>7</v>
      </c>
      <c r="M86" s="753">
        <v>1039.5</v>
      </c>
    </row>
    <row r="87" spans="1:13" ht="14.4" customHeight="1" x14ac:dyDescent="0.3">
      <c r="A87" s="747" t="s">
        <v>576</v>
      </c>
      <c r="B87" s="748" t="s">
        <v>1878</v>
      </c>
      <c r="C87" s="748" t="s">
        <v>1882</v>
      </c>
      <c r="D87" s="748" t="s">
        <v>1883</v>
      </c>
      <c r="E87" s="748" t="s">
        <v>1884</v>
      </c>
      <c r="F87" s="752"/>
      <c r="G87" s="752"/>
      <c r="H87" s="766">
        <v>0</v>
      </c>
      <c r="I87" s="752">
        <v>2</v>
      </c>
      <c r="J87" s="752">
        <v>4227.5000000000009</v>
      </c>
      <c r="K87" s="766">
        <v>1</v>
      </c>
      <c r="L87" s="752">
        <v>2</v>
      </c>
      <c r="M87" s="753">
        <v>4227.5000000000009</v>
      </c>
    </row>
    <row r="88" spans="1:13" ht="14.4" customHeight="1" x14ac:dyDescent="0.3">
      <c r="A88" s="747" t="s">
        <v>576</v>
      </c>
      <c r="B88" s="748" t="s">
        <v>1885</v>
      </c>
      <c r="C88" s="748" t="s">
        <v>1886</v>
      </c>
      <c r="D88" s="748" t="s">
        <v>1887</v>
      </c>
      <c r="E88" s="748" t="s">
        <v>1888</v>
      </c>
      <c r="F88" s="752"/>
      <c r="G88" s="752"/>
      <c r="H88" s="766">
        <v>0</v>
      </c>
      <c r="I88" s="752">
        <v>2</v>
      </c>
      <c r="J88" s="752">
        <v>13530</v>
      </c>
      <c r="K88" s="766">
        <v>1</v>
      </c>
      <c r="L88" s="752">
        <v>2</v>
      </c>
      <c r="M88" s="753">
        <v>13530</v>
      </c>
    </row>
    <row r="89" spans="1:13" ht="14.4" customHeight="1" x14ac:dyDescent="0.3">
      <c r="A89" s="747" t="s">
        <v>576</v>
      </c>
      <c r="B89" s="748" t="s">
        <v>1885</v>
      </c>
      <c r="C89" s="748" t="s">
        <v>1889</v>
      </c>
      <c r="D89" s="748" t="s">
        <v>1183</v>
      </c>
      <c r="E89" s="748" t="s">
        <v>1890</v>
      </c>
      <c r="F89" s="752"/>
      <c r="G89" s="752"/>
      <c r="H89" s="766">
        <v>0</v>
      </c>
      <c r="I89" s="752">
        <v>50</v>
      </c>
      <c r="J89" s="752">
        <v>5890.5</v>
      </c>
      <c r="K89" s="766">
        <v>1</v>
      </c>
      <c r="L89" s="752">
        <v>50</v>
      </c>
      <c r="M89" s="753">
        <v>5890.5</v>
      </c>
    </row>
    <row r="90" spans="1:13" ht="14.4" customHeight="1" x14ac:dyDescent="0.3">
      <c r="A90" s="747" t="s">
        <v>576</v>
      </c>
      <c r="B90" s="748" t="s">
        <v>1891</v>
      </c>
      <c r="C90" s="748" t="s">
        <v>1892</v>
      </c>
      <c r="D90" s="748" t="s">
        <v>1893</v>
      </c>
      <c r="E90" s="748" t="s">
        <v>1894</v>
      </c>
      <c r="F90" s="752"/>
      <c r="G90" s="752"/>
      <c r="H90" s="766">
        <v>0</v>
      </c>
      <c r="I90" s="752">
        <v>1</v>
      </c>
      <c r="J90" s="752">
        <v>422.86999999999995</v>
      </c>
      <c r="K90" s="766">
        <v>1</v>
      </c>
      <c r="L90" s="752">
        <v>1</v>
      </c>
      <c r="M90" s="753">
        <v>422.86999999999995</v>
      </c>
    </row>
    <row r="91" spans="1:13" ht="14.4" customHeight="1" x14ac:dyDescent="0.3">
      <c r="A91" s="747" t="s">
        <v>576</v>
      </c>
      <c r="B91" s="748" t="s">
        <v>1895</v>
      </c>
      <c r="C91" s="748" t="s">
        <v>1896</v>
      </c>
      <c r="D91" s="748" t="s">
        <v>1897</v>
      </c>
      <c r="E91" s="748" t="s">
        <v>1898</v>
      </c>
      <c r="F91" s="752"/>
      <c r="G91" s="752"/>
      <c r="H91" s="766">
        <v>0</v>
      </c>
      <c r="I91" s="752">
        <v>1</v>
      </c>
      <c r="J91" s="752">
        <v>48.070000000000014</v>
      </c>
      <c r="K91" s="766">
        <v>1</v>
      </c>
      <c r="L91" s="752">
        <v>1</v>
      </c>
      <c r="M91" s="753">
        <v>48.070000000000014</v>
      </c>
    </row>
    <row r="92" spans="1:13" ht="14.4" customHeight="1" x14ac:dyDescent="0.3">
      <c r="A92" s="747" t="s">
        <v>576</v>
      </c>
      <c r="B92" s="748" t="s">
        <v>1899</v>
      </c>
      <c r="C92" s="748" t="s">
        <v>1900</v>
      </c>
      <c r="D92" s="748" t="s">
        <v>644</v>
      </c>
      <c r="E92" s="748" t="s">
        <v>1901</v>
      </c>
      <c r="F92" s="752"/>
      <c r="G92" s="752"/>
      <c r="H92" s="766">
        <v>0</v>
      </c>
      <c r="I92" s="752">
        <v>5</v>
      </c>
      <c r="J92" s="752">
        <v>291.65000000000009</v>
      </c>
      <c r="K92" s="766">
        <v>1</v>
      </c>
      <c r="L92" s="752">
        <v>5</v>
      </c>
      <c r="M92" s="753">
        <v>291.65000000000009</v>
      </c>
    </row>
    <row r="93" spans="1:13" ht="14.4" customHeight="1" x14ac:dyDescent="0.3">
      <c r="A93" s="747" t="s">
        <v>576</v>
      </c>
      <c r="B93" s="748" t="s">
        <v>1899</v>
      </c>
      <c r="C93" s="748" t="s">
        <v>1902</v>
      </c>
      <c r="D93" s="748" t="s">
        <v>644</v>
      </c>
      <c r="E93" s="748" t="s">
        <v>621</v>
      </c>
      <c r="F93" s="752"/>
      <c r="G93" s="752"/>
      <c r="H93" s="766">
        <v>0</v>
      </c>
      <c r="I93" s="752">
        <v>12</v>
      </c>
      <c r="J93" s="752">
        <v>1252.1100000000001</v>
      </c>
      <c r="K93" s="766">
        <v>1</v>
      </c>
      <c r="L93" s="752">
        <v>12</v>
      </c>
      <c r="M93" s="753">
        <v>1252.1100000000001</v>
      </c>
    </row>
    <row r="94" spans="1:13" ht="14.4" customHeight="1" x14ac:dyDescent="0.3">
      <c r="A94" s="747" t="s">
        <v>576</v>
      </c>
      <c r="B94" s="748" t="s">
        <v>1903</v>
      </c>
      <c r="C94" s="748" t="s">
        <v>1904</v>
      </c>
      <c r="D94" s="748" t="s">
        <v>620</v>
      </c>
      <c r="E94" s="748" t="s">
        <v>621</v>
      </c>
      <c r="F94" s="752"/>
      <c r="G94" s="752"/>
      <c r="H94" s="766">
        <v>0</v>
      </c>
      <c r="I94" s="752">
        <v>5</v>
      </c>
      <c r="J94" s="752">
        <v>80.200000000000017</v>
      </c>
      <c r="K94" s="766">
        <v>1</v>
      </c>
      <c r="L94" s="752">
        <v>5</v>
      </c>
      <c r="M94" s="753">
        <v>80.200000000000017</v>
      </c>
    </row>
    <row r="95" spans="1:13" ht="14.4" customHeight="1" x14ac:dyDescent="0.3">
      <c r="A95" s="747" t="s">
        <v>576</v>
      </c>
      <c r="B95" s="748" t="s">
        <v>1903</v>
      </c>
      <c r="C95" s="748" t="s">
        <v>1905</v>
      </c>
      <c r="D95" s="748" t="s">
        <v>620</v>
      </c>
      <c r="E95" s="748" t="s">
        <v>622</v>
      </c>
      <c r="F95" s="752"/>
      <c r="G95" s="752"/>
      <c r="H95" s="766">
        <v>0</v>
      </c>
      <c r="I95" s="752">
        <v>3</v>
      </c>
      <c r="J95" s="752">
        <v>161.5</v>
      </c>
      <c r="K95" s="766">
        <v>1</v>
      </c>
      <c r="L95" s="752">
        <v>3</v>
      </c>
      <c r="M95" s="753">
        <v>161.5</v>
      </c>
    </row>
    <row r="96" spans="1:13" ht="14.4" customHeight="1" x14ac:dyDescent="0.3">
      <c r="A96" s="747" t="s">
        <v>576</v>
      </c>
      <c r="B96" s="748" t="s">
        <v>1903</v>
      </c>
      <c r="C96" s="748" t="s">
        <v>1906</v>
      </c>
      <c r="D96" s="748" t="s">
        <v>620</v>
      </c>
      <c r="E96" s="748" t="s">
        <v>623</v>
      </c>
      <c r="F96" s="752"/>
      <c r="G96" s="752"/>
      <c r="H96" s="766">
        <v>0</v>
      </c>
      <c r="I96" s="752">
        <v>1</v>
      </c>
      <c r="J96" s="752">
        <v>48.130000000000017</v>
      </c>
      <c r="K96" s="766">
        <v>1</v>
      </c>
      <c r="L96" s="752">
        <v>1</v>
      </c>
      <c r="M96" s="753">
        <v>48.130000000000017</v>
      </c>
    </row>
    <row r="97" spans="1:13" ht="14.4" customHeight="1" x14ac:dyDescent="0.3">
      <c r="A97" s="747" t="s">
        <v>576</v>
      </c>
      <c r="B97" s="748" t="s">
        <v>1907</v>
      </c>
      <c r="C97" s="748" t="s">
        <v>1908</v>
      </c>
      <c r="D97" s="748" t="s">
        <v>1909</v>
      </c>
      <c r="E97" s="748" t="s">
        <v>1910</v>
      </c>
      <c r="F97" s="752">
        <v>6</v>
      </c>
      <c r="G97" s="752">
        <v>2213.34</v>
      </c>
      <c r="H97" s="766">
        <v>1</v>
      </c>
      <c r="I97" s="752"/>
      <c r="J97" s="752"/>
      <c r="K97" s="766">
        <v>0</v>
      </c>
      <c r="L97" s="752">
        <v>6</v>
      </c>
      <c r="M97" s="753">
        <v>2213.34</v>
      </c>
    </row>
    <row r="98" spans="1:13" ht="14.4" customHeight="1" x14ac:dyDescent="0.3">
      <c r="A98" s="747" t="s">
        <v>576</v>
      </c>
      <c r="B98" s="748" t="s">
        <v>1907</v>
      </c>
      <c r="C98" s="748" t="s">
        <v>1911</v>
      </c>
      <c r="D98" s="748" t="s">
        <v>1909</v>
      </c>
      <c r="E98" s="748" t="s">
        <v>1912</v>
      </c>
      <c r="F98" s="752">
        <v>2</v>
      </c>
      <c r="G98" s="752">
        <v>1549.02</v>
      </c>
      <c r="H98" s="766">
        <v>1</v>
      </c>
      <c r="I98" s="752"/>
      <c r="J98" s="752"/>
      <c r="K98" s="766">
        <v>0</v>
      </c>
      <c r="L98" s="752">
        <v>2</v>
      </c>
      <c r="M98" s="753">
        <v>1549.02</v>
      </c>
    </row>
    <row r="99" spans="1:13" ht="14.4" customHeight="1" x14ac:dyDescent="0.3">
      <c r="A99" s="747" t="s">
        <v>576</v>
      </c>
      <c r="B99" s="748" t="s">
        <v>1913</v>
      </c>
      <c r="C99" s="748" t="s">
        <v>1914</v>
      </c>
      <c r="D99" s="748" t="s">
        <v>1915</v>
      </c>
      <c r="E99" s="748" t="s">
        <v>1916</v>
      </c>
      <c r="F99" s="752"/>
      <c r="G99" s="752"/>
      <c r="H99" s="766">
        <v>0</v>
      </c>
      <c r="I99" s="752">
        <v>38</v>
      </c>
      <c r="J99" s="752">
        <v>1272.2200000000003</v>
      </c>
      <c r="K99" s="766">
        <v>1</v>
      </c>
      <c r="L99" s="752">
        <v>38</v>
      </c>
      <c r="M99" s="753">
        <v>1272.2200000000003</v>
      </c>
    </row>
    <row r="100" spans="1:13" ht="14.4" customHeight="1" x14ac:dyDescent="0.3">
      <c r="A100" s="747" t="s">
        <v>576</v>
      </c>
      <c r="B100" s="748" t="s">
        <v>1913</v>
      </c>
      <c r="C100" s="748" t="s">
        <v>1917</v>
      </c>
      <c r="D100" s="748" t="s">
        <v>1918</v>
      </c>
      <c r="E100" s="748" t="s">
        <v>1919</v>
      </c>
      <c r="F100" s="752"/>
      <c r="G100" s="752"/>
      <c r="H100" s="766">
        <v>0</v>
      </c>
      <c r="I100" s="752">
        <v>93</v>
      </c>
      <c r="J100" s="752">
        <v>4722.8900000000003</v>
      </c>
      <c r="K100" s="766">
        <v>1</v>
      </c>
      <c r="L100" s="752">
        <v>93</v>
      </c>
      <c r="M100" s="753">
        <v>4722.8900000000003</v>
      </c>
    </row>
    <row r="101" spans="1:13" ht="14.4" customHeight="1" x14ac:dyDescent="0.3">
      <c r="A101" s="747" t="s">
        <v>576</v>
      </c>
      <c r="B101" s="748" t="s">
        <v>1920</v>
      </c>
      <c r="C101" s="748" t="s">
        <v>1921</v>
      </c>
      <c r="D101" s="748" t="s">
        <v>1922</v>
      </c>
      <c r="E101" s="748" t="s">
        <v>1923</v>
      </c>
      <c r="F101" s="752"/>
      <c r="G101" s="752"/>
      <c r="H101" s="766">
        <v>0</v>
      </c>
      <c r="I101" s="752">
        <v>2</v>
      </c>
      <c r="J101" s="752">
        <v>451</v>
      </c>
      <c r="K101" s="766">
        <v>1</v>
      </c>
      <c r="L101" s="752">
        <v>2</v>
      </c>
      <c r="M101" s="753">
        <v>451</v>
      </c>
    </row>
    <row r="102" spans="1:13" ht="14.4" customHeight="1" x14ac:dyDescent="0.3">
      <c r="A102" s="747" t="s">
        <v>576</v>
      </c>
      <c r="B102" s="748" t="s">
        <v>1924</v>
      </c>
      <c r="C102" s="748" t="s">
        <v>1925</v>
      </c>
      <c r="D102" s="748" t="s">
        <v>1926</v>
      </c>
      <c r="E102" s="748" t="s">
        <v>1927</v>
      </c>
      <c r="F102" s="752"/>
      <c r="G102" s="752"/>
      <c r="H102" s="766">
        <v>0</v>
      </c>
      <c r="I102" s="752">
        <v>1</v>
      </c>
      <c r="J102" s="752">
        <v>416.01</v>
      </c>
      <c r="K102" s="766">
        <v>1</v>
      </c>
      <c r="L102" s="752">
        <v>1</v>
      </c>
      <c r="M102" s="753">
        <v>416.01</v>
      </c>
    </row>
    <row r="103" spans="1:13" ht="14.4" customHeight="1" x14ac:dyDescent="0.3">
      <c r="A103" s="747" t="s">
        <v>576</v>
      </c>
      <c r="B103" s="748" t="s">
        <v>1924</v>
      </c>
      <c r="C103" s="748" t="s">
        <v>1928</v>
      </c>
      <c r="D103" s="748" t="s">
        <v>1926</v>
      </c>
      <c r="E103" s="748" t="s">
        <v>1929</v>
      </c>
      <c r="F103" s="752"/>
      <c r="G103" s="752"/>
      <c r="H103" s="766">
        <v>0</v>
      </c>
      <c r="I103" s="752">
        <v>4</v>
      </c>
      <c r="J103" s="752">
        <v>421.86000000000013</v>
      </c>
      <c r="K103" s="766">
        <v>1</v>
      </c>
      <c r="L103" s="752">
        <v>4</v>
      </c>
      <c r="M103" s="753">
        <v>421.86000000000013</v>
      </c>
    </row>
    <row r="104" spans="1:13" ht="14.4" customHeight="1" x14ac:dyDescent="0.3">
      <c r="A104" s="747" t="s">
        <v>576</v>
      </c>
      <c r="B104" s="748" t="s">
        <v>1930</v>
      </c>
      <c r="C104" s="748" t="s">
        <v>1931</v>
      </c>
      <c r="D104" s="748" t="s">
        <v>1932</v>
      </c>
      <c r="E104" s="748" t="s">
        <v>1933</v>
      </c>
      <c r="F104" s="752"/>
      <c r="G104" s="752"/>
      <c r="H104" s="766">
        <v>0</v>
      </c>
      <c r="I104" s="752">
        <v>1</v>
      </c>
      <c r="J104" s="752">
        <v>945.73</v>
      </c>
      <c r="K104" s="766">
        <v>1</v>
      </c>
      <c r="L104" s="752">
        <v>1</v>
      </c>
      <c r="M104" s="753">
        <v>945.73</v>
      </c>
    </row>
    <row r="105" spans="1:13" ht="14.4" customHeight="1" x14ac:dyDescent="0.3">
      <c r="A105" s="747" t="s">
        <v>576</v>
      </c>
      <c r="B105" s="748" t="s">
        <v>1934</v>
      </c>
      <c r="C105" s="748" t="s">
        <v>1935</v>
      </c>
      <c r="D105" s="748" t="s">
        <v>948</v>
      </c>
      <c r="E105" s="748" t="s">
        <v>1936</v>
      </c>
      <c r="F105" s="752"/>
      <c r="G105" s="752"/>
      <c r="H105" s="766">
        <v>0</v>
      </c>
      <c r="I105" s="752">
        <v>1</v>
      </c>
      <c r="J105" s="752">
        <v>167.33000000000013</v>
      </c>
      <c r="K105" s="766">
        <v>1</v>
      </c>
      <c r="L105" s="752">
        <v>1</v>
      </c>
      <c r="M105" s="753">
        <v>167.33000000000013</v>
      </c>
    </row>
    <row r="106" spans="1:13" ht="14.4" customHeight="1" x14ac:dyDescent="0.3">
      <c r="A106" s="747" t="s">
        <v>576</v>
      </c>
      <c r="B106" s="748" t="s">
        <v>1937</v>
      </c>
      <c r="C106" s="748" t="s">
        <v>1938</v>
      </c>
      <c r="D106" s="748" t="s">
        <v>1939</v>
      </c>
      <c r="E106" s="748" t="s">
        <v>1940</v>
      </c>
      <c r="F106" s="752"/>
      <c r="G106" s="752"/>
      <c r="H106" s="766">
        <v>0</v>
      </c>
      <c r="I106" s="752">
        <v>8</v>
      </c>
      <c r="J106" s="752">
        <v>156.72</v>
      </c>
      <c r="K106" s="766">
        <v>1</v>
      </c>
      <c r="L106" s="752">
        <v>8</v>
      </c>
      <c r="M106" s="753">
        <v>156.72</v>
      </c>
    </row>
    <row r="107" spans="1:13" ht="14.4" customHeight="1" x14ac:dyDescent="0.3">
      <c r="A107" s="747" t="s">
        <v>576</v>
      </c>
      <c r="B107" s="748" t="s">
        <v>1937</v>
      </c>
      <c r="C107" s="748" t="s">
        <v>1941</v>
      </c>
      <c r="D107" s="748" t="s">
        <v>1942</v>
      </c>
      <c r="E107" s="748" t="s">
        <v>1943</v>
      </c>
      <c r="F107" s="752"/>
      <c r="G107" s="752"/>
      <c r="H107" s="766">
        <v>0</v>
      </c>
      <c r="I107" s="752">
        <v>3</v>
      </c>
      <c r="J107" s="752">
        <v>27.690000000000005</v>
      </c>
      <c r="K107" s="766">
        <v>1</v>
      </c>
      <c r="L107" s="752">
        <v>3</v>
      </c>
      <c r="M107" s="753">
        <v>27.690000000000005</v>
      </c>
    </row>
    <row r="108" spans="1:13" ht="14.4" customHeight="1" x14ac:dyDescent="0.3">
      <c r="A108" s="747" t="s">
        <v>576</v>
      </c>
      <c r="B108" s="748" t="s">
        <v>1944</v>
      </c>
      <c r="C108" s="748" t="s">
        <v>1945</v>
      </c>
      <c r="D108" s="748" t="s">
        <v>1946</v>
      </c>
      <c r="E108" s="748" t="s">
        <v>1947</v>
      </c>
      <c r="F108" s="752"/>
      <c r="G108" s="752"/>
      <c r="H108" s="766">
        <v>0</v>
      </c>
      <c r="I108" s="752">
        <v>2</v>
      </c>
      <c r="J108" s="752">
        <v>134.64000000000001</v>
      </c>
      <c r="K108" s="766">
        <v>1</v>
      </c>
      <c r="L108" s="752">
        <v>2</v>
      </c>
      <c r="M108" s="753">
        <v>134.64000000000001</v>
      </c>
    </row>
    <row r="109" spans="1:13" ht="14.4" customHeight="1" x14ac:dyDescent="0.3">
      <c r="A109" s="747" t="s">
        <v>576</v>
      </c>
      <c r="B109" s="748" t="s">
        <v>1948</v>
      </c>
      <c r="C109" s="748" t="s">
        <v>1949</v>
      </c>
      <c r="D109" s="748" t="s">
        <v>1099</v>
      </c>
      <c r="E109" s="748" t="s">
        <v>1950</v>
      </c>
      <c r="F109" s="752"/>
      <c r="G109" s="752"/>
      <c r="H109" s="766">
        <v>0</v>
      </c>
      <c r="I109" s="752">
        <v>3</v>
      </c>
      <c r="J109" s="752">
        <v>65.88</v>
      </c>
      <c r="K109" s="766">
        <v>1</v>
      </c>
      <c r="L109" s="752">
        <v>3</v>
      </c>
      <c r="M109" s="753">
        <v>65.88</v>
      </c>
    </row>
    <row r="110" spans="1:13" ht="14.4" customHeight="1" x14ac:dyDescent="0.3">
      <c r="A110" s="747" t="s">
        <v>576</v>
      </c>
      <c r="B110" s="748" t="s">
        <v>1948</v>
      </c>
      <c r="C110" s="748" t="s">
        <v>1951</v>
      </c>
      <c r="D110" s="748" t="s">
        <v>1099</v>
      </c>
      <c r="E110" s="748" t="s">
        <v>1952</v>
      </c>
      <c r="F110" s="752"/>
      <c r="G110" s="752"/>
      <c r="H110" s="766">
        <v>0</v>
      </c>
      <c r="I110" s="752">
        <v>9</v>
      </c>
      <c r="J110" s="752">
        <v>409.40999999999997</v>
      </c>
      <c r="K110" s="766">
        <v>1</v>
      </c>
      <c r="L110" s="752">
        <v>9</v>
      </c>
      <c r="M110" s="753">
        <v>409.40999999999997</v>
      </c>
    </row>
    <row r="111" spans="1:13" ht="14.4" customHeight="1" x14ac:dyDescent="0.3">
      <c r="A111" s="747" t="s">
        <v>576</v>
      </c>
      <c r="B111" s="748" t="s">
        <v>1953</v>
      </c>
      <c r="C111" s="748" t="s">
        <v>1954</v>
      </c>
      <c r="D111" s="748" t="s">
        <v>690</v>
      </c>
      <c r="E111" s="748" t="s">
        <v>1955</v>
      </c>
      <c r="F111" s="752"/>
      <c r="G111" s="752"/>
      <c r="H111" s="766">
        <v>0</v>
      </c>
      <c r="I111" s="752">
        <v>5</v>
      </c>
      <c r="J111" s="752">
        <v>99.079999999999984</v>
      </c>
      <c r="K111" s="766">
        <v>1</v>
      </c>
      <c r="L111" s="752">
        <v>5</v>
      </c>
      <c r="M111" s="753">
        <v>99.079999999999984</v>
      </c>
    </row>
    <row r="112" spans="1:13" ht="14.4" customHeight="1" x14ac:dyDescent="0.3">
      <c r="A112" s="747" t="s">
        <v>576</v>
      </c>
      <c r="B112" s="748" t="s">
        <v>1953</v>
      </c>
      <c r="C112" s="748" t="s">
        <v>1956</v>
      </c>
      <c r="D112" s="748" t="s">
        <v>692</v>
      </c>
      <c r="E112" s="748" t="s">
        <v>1816</v>
      </c>
      <c r="F112" s="752"/>
      <c r="G112" s="752"/>
      <c r="H112" s="766">
        <v>0</v>
      </c>
      <c r="I112" s="752">
        <v>3</v>
      </c>
      <c r="J112" s="752">
        <v>81.300000000000011</v>
      </c>
      <c r="K112" s="766">
        <v>1</v>
      </c>
      <c r="L112" s="752">
        <v>3</v>
      </c>
      <c r="M112" s="753">
        <v>81.300000000000011</v>
      </c>
    </row>
    <row r="113" spans="1:13" ht="14.4" customHeight="1" x14ac:dyDescent="0.3">
      <c r="A113" s="747" t="s">
        <v>576</v>
      </c>
      <c r="B113" s="748" t="s">
        <v>1957</v>
      </c>
      <c r="C113" s="748" t="s">
        <v>1958</v>
      </c>
      <c r="D113" s="748" t="s">
        <v>1959</v>
      </c>
      <c r="E113" s="748" t="s">
        <v>1960</v>
      </c>
      <c r="F113" s="752"/>
      <c r="G113" s="752"/>
      <c r="H113" s="766">
        <v>0</v>
      </c>
      <c r="I113" s="752">
        <v>1</v>
      </c>
      <c r="J113" s="752">
        <v>176.28</v>
      </c>
      <c r="K113" s="766">
        <v>1</v>
      </c>
      <c r="L113" s="752">
        <v>1</v>
      </c>
      <c r="M113" s="753">
        <v>176.28</v>
      </c>
    </row>
    <row r="114" spans="1:13" ht="14.4" customHeight="1" x14ac:dyDescent="0.3">
      <c r="A114" s="747" t="s">
        <v>576</v>
      </c>
      <c r="B114" s="748" t="s">
        <v>1961</v>
      </c>
      <c r="C114" s="748" t="s">
        <v>1962</v>
      </c>
      <c r="D114" s="748" t="s">
        <v>1963</v>
      </c>
      <c r="E114" s="748" t="s">
        <v>1964</v>
      </c>
      <c r="F114" s="752"/>
      <c r="G114" s="752"/>
      <c r="H114" s="766">
        <v>0</v>
      </c>
      <c r="I114" s="752">
        <v>1</v>
      </c>
      <c r="J114" s="752">
        <v>131.97000000000003</v>
      </c>
      <c r="K114" s="766">
        <v>1</v>
      </c>
      <c r="L114" s="752">
        <v>1</v>
      </c>
      <c r="M114" s="753">
        <v>131.97000000000003</v>
      </c>
    </row>
    <row r="115" spans="1:13" ht="14.4" customHeight="1" x14ac:dyDescent="0.3">
      <c r="A115" s="747" t="s">
        <v>576</v>
      </c>
      <c r="B115" s="748" t="s">
        <v>1965</v>
      </c>
      <c r="C115" s="748" t="s">
        <v>1966</v>
      </c>
      <c r="D115" s="748" t="s">
        <v>686</v>
      </c>
      <c r="E115" s="748" t="s">
        <v>1967</v>
      </c>
      <c r="F115" s="752"/>
      <c r="G115" s="752"/>
      <c r="H115" s="766">
        <v>0</v>
      </c>
      <c r="I115" s="752">
        <v>1</v>
      </c>
      <c r="J115" s="752">
        <v>194.68000000000023</v>
      </c>
      <c r="K115" s="766">
        <v>1</v>
      </c>
      <c r="L115" s="752">
        <v>1</v>
      </c>
      <c r="M115" s="753">
        <v>194.68000000000023</v>
      </c>
    </row>
    <row r="116" spans="1:13" ht="14.4" customHeight="1" x14ac:dyDescent="0.3">
      <c r="A116" s="747" t="s">
        <v>576</v>
      </c>
      <c r="B116" s="748" t="s">
        <v>1968</v>
      </c>
      <c r="C116" s="748" t="s">
        <v>1969</v>
      </c>
      <c r="D116" s="748" t="s">
        <v>1970</v>
      </c>
      <c r="E116" s="748" t="s">
        <v>1971</v>
      </c>
      <c r="F116" s="752"/>
      <c r="G116" s="752"/>
      <c r="H116" s="766">
        <v>0</v>
      </c>
      <c r="I116" s="752">
        <v>1</v>
      </c>
      <c r="J116" s="752">
        <v>197.58</v>
      </c>
      <c r="K116" s="766">
        <v>1</v>
      </c>
      <c r="L116" s="752">
        <v>1</v>
      </c>
      <c r="M116" s="753">
        <v>197.58</v>
      </c>
    </row>
    <row r="117" spans="1:13" ht="14.4" customHeight="1" x14ac:dyDescent="0.3">
      <c r="A117" s="747" t="s">
        <v>576</v>
      </c>
      <c r="B117" s="748" t="s">
        <v>1972</v>
      </c>
      <c r="C117" s="748" t="s">
        <v>1973</v>
      </c>
      <c r="D117" s="748" t="s">
        <v>1974</v>
      </c>
      <c r="E117" s="748" t="s">
        <v>1975</v>
      </c>
      <c r="F117" s="752"/>
      <c r="G117" s="752"/>
      <c r="H117" s="766">
        <v>0</v>
      </c>
      <c r="I117" s="752">
        <v>4</v>
      </c>
      <c r="J117" s="752">
        <v>262.28000000000003</v>
      </c>
      <c r="K117" s="766">
        <v>1</v>
      </c>
      <c r="L117" s="752">
        <v>4</v>
      </c>
      <c r="M117" s="753">
        <v>262.28000000000003</v>
      </c>
    </row>
    <row r="118" spans="1:13" ht="14.4" customHeight="1" x14ac:dyDescent="0.3">
      <c r="A118" s="747" t="s">
        <v>576</v>
      </c>
      <c r="B118" s="748" t="s">
        <v>1976</v>
      </c>
      <c r="C118" s="748" t="s">
        <v>1977</v>
      </c>
      <c r="D118" s="748" t="s">
        <v>1978</v>
      </c>
      <c r="E118" s="748" t="s">
        <v>1979</v>
      </c>
      <c r="F118" s="752"/>
      <c r="G118" s="752"/>
      <c r="H118" s="766">
        <v>0</v>
      </c>
      <c r="I118" s="752">
        <v>10</v>
      </c>
      <c r="J118" s="752">
        <v>812.10000000000014</v>
      </c>
      <c r="K118" s="766">
        <v>1</v>
      </c>
      <c r="L118" s="752">
        <v>10</v>
      </c>
      <c r="M118" s="753">
        <v>812.10000000000014</v>
      </c>
    </row>
    <row r="119" spans="1:13" ht="14.4" customHeight="1" x14ac:dyDescent="0.3">
      <c r="A119" s="747" t="s">
        <v>576</v>
      </c>
      <c r="B119" s="748" t="s">
        <v>1980</v>
      </c>
      <c r="C119" s="748" t="s">
        <v>1981</v>
      </c>
      <c r="D119" s="748" t="s">
        <v>1097</v>
      </c>
      <c r="E119" s="748" t="s">
        <v>1955</v>
      </c>
      <c r="F119" s="752"/>
      <c r="G119" s="752"/>
      <c r="H119" s="766">
        <v>0</v>
      </c>
      <c r="I119" s="752">
        <v>2</v>
      </c>
      <c r="J119" s="752">
        <v>59.74</v>
      </c>
      <c r="K119" s="766">
        <v>1</v>
      </c>
      <c r="L119" s="752">
        <v>2</v>
      </c>
      <c r="M119" s="753">
        <v>59.74</v>
      </c>
    </row>
    <row r="120" spans="1:13" ht="14.4" customHeight="1" x14ac:dyDescent="0.3">
      <c r="A120" s="747" t="s">
        <v>576</v>
      </c>
      <c r="B120" s="748" t="s">
        <v>1982</v>
      </c>
      <c r="C120" s="748" t="s">
        <v>1983</v>
      </c>
      <c r="D120" s="748" t="s">
        <v>1984</v>
      </c>
      <c r="E120" s="748" t="s">
        <v>1985</v>
      </c>
      <c r="F120" s="752"/>
      <c r="G120" s="752"/>
      <c r="H120" s="766">
        <v>0</v>
      </c>
      <c r="I120" s="752">
        <v>5</v>
      </c>
      <c r="J120" s="752">
        <v>217.07999999999996</v>
      </c>
      <c r="K120" s="766">
        <v>1</v>
      </c>
      <c r="L120" s="752">
        <v>5</v>
      </c>
      <c r="M120" s="753">
        <v>217.07999999999996</v>
      </c>
    </row>
    <row r="121" spans="1:13" ht="14.4" customHeight="1" x14ac:dyDescent="0.3">
      <c r="A121" s="747" t="s">
        <v>576</v>
      </c>
      <c r="B121" s="748" t="s">
        <v>1982</v>
      </c>
      <c r="C121" s="748" t="s">
        <v>1986</v>
      </c>
      <c r="D121" s="748" t="s">
        <v>1984</v>
      </c>
      <c r="E121" s="748" t="s">
        <v>1987</v>
      </c>
      <c r="F121" s="752"/>
      <c r="G121" s="752"/>
      <c r="H121" s="766">
        <v>0</v>
      </c>
      <c r="I121" s="752">
        <v>1</v>
      </c>
      <c r="J121" s="752">
        <v>129.99999999999997</v>
      </c>
      <c r="K121" s="766">
        <v>1</v>
      </c>
      <c r="L121" s="752">
        <v>1</v>
      </c>
      <c r="M121" s="753">
        <v>129.99999999999997</v>
      </c>
    </row>
    <row r="122" spans="1:13" ht="14.4" customHeight="1" x14ac:dyDescent="0.3">
      <c r="A122" s="747" t="s">
        <v>576</v>
      </c>
      <c r="B122" s="748" t="s">
        <v>1988</v>
      </c>
      <c r="C122" s="748" t="s">
        <v>1989</v>
      </c>
      <c r="D122" s="748" t="s">
        <v>1105</v>
      </c>
      <c r="E122" s="748" t="s">
        <v>1990</v>
      </c>
      <c r="F122" s="752"/>
      <c r="G122" s="752"/>
      <c r="H122" s="766">
        <v>0</v>
      </c>
      <c r="I122" s="752">
        <v>5</v>
      </c>
      <c r="J122" s="752">
        <v>985.75000000000011</v>
      </c>
      <c r="K122" s="766">
        <v>1</v>
      </c>
      <c r="L122" s="752">
        <v>5</v>
      </c>
      <c r="M122" s="753">
        <v>985.75000000000011</v>
      </c>
    </row>
    <row r="123" spans="1:13" ht="14.4" customHeight="1" x14ac:dyDescent="0.3">
      <c r="A123" s="747" t="s">
        <v>581</v>
      </c>
      <c r="B123" s="748" t="s">
        <v>1838</v>
      </c>
      <c r="C123" s="748" t="s">
        <v>1839</v>
      </c>
      <c r="D123" s="748" t="s">
        <v>1840</v>
      </c>
      <c r="E123" s="748" t="s">
        <v>1841</v>
      </c>
      <c r="F123" s="752"/>
      <c r="G123" s="752"/>
      <c r="H123" s="766">
        <v>0</v>
      </c>
      <c r="I123" s="752">
        <v>2</v>
      </c>
      <c r="J123" s="752">
        <v>24356.16</v>
      </c>
      <c r="K123" s="766">
        <v>1</v>
      </c>
      <c r="L123" s="752">
        <v>2</v>
      </c>
      <c r="M123" s="753">
        <v>24356.16</v>
      </c>
    </row>
    <row r="124" spans="1:13" ht="14.4" customHeight="1" x14ac:dyDescent="0.3">
      <c r="A124" s="747" t="s">
        <v>581</v>
      </c>
      <c r="B124" s="748" t="s">
        <v>1842</v>
      </c>
      <c r="C124" s="748" t="s">
        <v>1843</v>
      </c>
      <c r="D124" s="748" t="s">
        <v>1115</v>
      </c>
      <c r="E124" s="748" t="s">
        <v>1844</v>
      </c>
      <c r="F124" s="752"/>
      <c r="G124" s="752"/>
      <c r="H124" s="766">
        <v>0</v>
      </c>
      <c r="I124" s="752">
        <v>8</v>
      </c>
      <c r="J124" s="752">
        <v>1328.9299999999998</v>
      </c>
      <c r="K124" s="766">
        <v>1</v>
      </c>
      <c r="L124" s="752">
        <v>8</v>
      </c>
      <c r="M124" s="753">
        <v>1328.9299999999998</v>
      </c>
    </row>
    <row r="125" spans="1:13" ht="14.4" customHeight="1" x14ac:dyDescent="0.3">
      <c r="A125" s="747" t="s">
        <v>581</v>
      </c>
      <c r="B125" s="748" t="s">
        <v>1850</v>
      </c>
      <c r="C125" s="748" t="s">
        <v>1851</v>
      </c>
      <c r="D125" s="748" t="s">
        <v>1852</v>
      </c>
      <c r="E125" s="748" t="s">
        <v>1853</v>
      </c>
      <c r="F125" s="752"/>
      <c r="G125" s="752"/>
      <c r="H125" s="766">
        <v>0</v>
      </c>
      <c r="I125" s="752">
        <v>19</v>
      </c>
      <c r="J125" s="752">
        <v>8715.2999999999993</v>
      </c>
      <c r="K125" s="766">
        <v>1</v>
      </c>
      <c r="L125" s="752">
        <v>19</v>
      </c>
      <c r="M125" s="753">
        <v>8715.2999999999993</v>
      </c>
    </row>
    <row r="126" spans="1:13" ht="14.4" customHeight="1" x14ac:dyDescent="0.3">
      <c r="A126" s="747" t="s">
        <v>581</v>
      </c>
      <c r="B126" s="748" t="s">
        <v>1861</v>
      </c>
      <c r="C126" s="748" t="s">
        <v>1862</v>
      </c>
      <c r="D126" s="748" t="s">
        <v>1863</v>
      </c>
      <c r="E126" s="748" t="s">
        <v>1864</v>
      </c>
      <c r="F126" s="752"/>
      <c r="G126" s="752"/>
      <c r="H126" s="766">
        <v>0</v>
      </c>
      <c r="I126" s="752">
        <v>18.5</v>
      </c>
      <c r="J126" s="752">
        <v>16992.25</v>
      </c>
      <c r="K126" s="766">
        <v>1</v>
      </c>
      <c r="L126" s="752">
        <v>18.5</v>
      </c>
      <c r="M126" s="753">
        <v>16992.25</v>
      </c>
    </row>
    <row r="127" spans="1:13" ht="14.4" customHeight="1" x14ac:dyDescent="0.3">
      <c r="A127" s="747" t="s">
        <v>581</v>
      </c>
      <c r="B127" s="748" t="s">
        <v>1991</v>
      </c>
      <c r="C127" s="748" t="s">
        <v>1992</v>
      </c>
      <c r="D127" s="748" t="s">
        <v>1993</v>
      </c>
      <c r="E127" s="748" t="s">
        <v>1994</v>
      </c>
      <c r="F127" s="752"/>
      <c r="G127" s="752"/>
      <c r="H127" s="766">
        <v>0</v>
      </c>
      <c r="I127" s="752">
        <v>4</v>
      </c>
      <c r="J127" s="752">
        <v>2246.04</v>
      </c>
      <c r="K127" s="766">
        <v>1</v>
      </c>
      <c r="L127" s="752">
        <v>4</v>
      </c>
      <c r="M127" s="753">
        <v>2246.04</v>
      </c>
    </row>
    <row r="128" spans="1:13" ht="14.4" customHeight="1" x14ac:dyDescent="0.3">
      <c r="A128" s="747" t="s">
        <v>581</v>
      </c>
      <c r="B128" s="748" t="s">
        <v>1865</v>
      </c>
      <c r="C128" s="748" t="s">
        <v>1866</v>
      </c>
      <c r="D128" s="748" t="s">
        <v>1867</v>
      </c>
      <c r="E128" s="748" t="s">
        <v>1868</v>
      </c>
      <c r="F128" s="752"/>
      <c r="G128" s="752"/>
      <c r="H128" s="766">
        <v>0</v>
      </c>
      <c r="I128" s="752">
        <v>30</v>
      </c>
      <c r="J128" s="752">
        <v>1001.7</v>
      </c>
      <c r="K128" s="766">
        <v>1</v>
      </c>
      <c r="L128" s="752">
        <v>30</v>
      </c>
      <c r="M128" s="753">
        <v>1001.7</v>
      </c>
    </row>
    <row r="129" spans="1:13" ht="14.4" customHeight="1" x14ac:dyDescent="0.3">
      <c r="A129" s="747" t="s">
        <v>581</v>
      </c>
      <c r="B129" s="748" t="s">
        <v>1865</v>
      </c>
      <c r="C129" s="748" t="s">
        <v>1869</v>
      </c>
      <c r="D129" s="748" t="s">
        <v>1867</v>
      </c>
      <c r="E129" s="748" t="s">
        <v>1870</v>
      </c>
      <c r="F129" s="752"/>
      <c r="G129" s="752"/>
      <c r="H129" s="766">
        <v>0</v>
      </c>
      <c r="I129" s="752">
        <v>30</v>
      </c>
      <c r="J129" s="752">
        <v>1586.4</v>
      </c>
      <c r="K129" s="766">
        <v>1</v>
      </c>
      <c r="L129" s="752">
        <v>30</v>
      </c>
      <c r="M129" s="753">
        <v>1586.4</v>
      </c>
    </row>
    <row r="130" spans="1:13" ht="14.4" customHeight="1" x14ac:dyDescent="0.3">
      <c r="A130" s="747" t="s">
        <v>581</v>
      </c>
      <c r="B130" s="748" t="s">
        <v>1871</v>
      </c>
      <c r="C130" s="748" t="s">
        <v>1872</v>
      </c>
      <c r="D130" s="748" t="s">
        <v>1873</v>
      </c>
      <c r="E130" s="748" t="s">
        <v>1874</v>
      </c>
      <c r="F130" s="752"/>
      <c r="G130" s="752"/>
      <c r="H130" s="766">
        <v>0</v>
      </c>
      <c r="I130" s="752">
        <v>25</v>
      </c>
      <c r="J130" s="752">
        <v>9628.6180000000004</v>
      </c>
      <c r="K130" s="766">
        <v>1</v>
      </c>
      <c r="L130" s="752">
        <v>25</v>
      </c>
      <c r="M130" s="753">
        <v>9628.6180000000004</v>
      </c>
    </row>
    <row r="131" spans="1:13" ht="14.4" customHeight="1" x14ac:dyDescent="0.3">
      <c r="A131" s="747" t="s">
        <v>581</v>
      </c>
      <c r="B131" s="748" t="s">
        <v>1871</v>
      </c>
      <c r="C131" s="748" t="s">
        <v>1875</v>
      </c>
      <c r="D131" s="748" t="s">
        <v>1876</v>
      </c>
      <c r="E131" s="748" t="s">
        <v>1877</v>
      </c>
      <c r="F131" s="752"/>
      <c r="G131" s="752"/>
      <c r="H131" s="766">
        <v>0</v>
      </c>
      <c r="I131" s="752">
        <v>20</v>
      </c>
      <c r="J131" s="752">
        <v>379.20000000000005</v>
      </c>
      <c r="K131" s="766">
        <v>1</v>
      </c>
      <c r="L131" s="752">
        <v>20</v>
      </c>
      <c r="M131" s="753">
        <v>379.20000000000005</v>
      </c>
    </row>
    <row r="132" spans="1:13" ht="14.4" customHeight="1" x14ac:dyDescent="0.3">
      <c r="A132" s="747" t="s">
        <v>581</v>
      </c>
      <c r="B132" s="748" t="s">
        <v>1878</v>
      </c>
      <c r="C132" s="748" t="s">
        <v>1879</v>
      </c>
      <c r="D132" s="748" t="s">
        <v>1880</v>
      </c>
      <c r="E132" s="748" t="s">
        <v>1881</v>
      </c>
      <c r="F132" s="752"/>
      <c r="G132" s="752"/>
      <c r="H132" s="766">
        <v>0</v>
      </c>
      <c r="I132" s="752">
        <v>4</v>
      </c>
      <c r="J132" s="752">
        <v>594</v>
      </c>
      <c r="K132" s="766">
        <v>1</v>
      </c>
      <c r="L132" s="752">
        <v>4</v>
      </c>
      <c r="M132" s="753">
        <v>594</v>
      </c>
    </row>
    <row r="133" spans="1:13" ht="14.4" customHeight="1" x14ac:dyDescent="0.3">
      <c r="A133" s="747" t="s">
        <v>581</v>
      </c>
      <c r="B133" s="748" t="s">
        <v>1878</v>
      </c>
      <c r="C133" s="748" t="s">
        <v>1995</v>
      </c>
      <c r="D133" s="748" t="s">
        <v>1880</v>
      </c>
      <c r="E133" s="748" t="s">
        <v>1996</v>
      </c>
      <c r="F133" s="752"/>
      <c r="G133" s="752"/>
      <c r="H133" s="766">
        <v>0</v>
      </c>
      <c r="I133" s="752">
        <v>2</v>
      </c>
      <c r="J133" s="752">
        <v>589.6</v>
      </c>
      <c r="K133" s="766">
        <v>1</v>
      </c>
      <c r="L133" s="752">
        <v>2</v>
      </c>
      <c r="M133" s="753">
        <v>589.6</v>
      </c>
    </row>
    <row r="134" spans="1:13" ht="14.4" customHeight="1" x14ac:dyDescent="0.3">
      <c r="A134" s="747" t="s">
        <v>581</v>
      </c>
      <c r="B134" s="748" t="s">
        <v>1878</v>
      </c>
      <c r="C134" s="748" t="s">
        <v>1882</v>
      </c>
      <c r="D134" s="748" t="s">
        <v>1883</v>
      </c>
      <c r="E134" s="748" t="s">
        <v>1884</v>
      </c>
      <c r="F134" s="752"/>
      <c r="G134" s="752"/>
      <c r="H134" s="766">
        <v>0</v>
      </c>
      <c r="I134" s="752">
        <v>1</v>
      </c>
      <c r="J134" s="752">
        <v>2113.75</v>
      </c>
      <c r="K134" s="766">
        <v>1</v>
      </c>
      <c r="L134" s="752">
        <v>1</v>
      </c>
      <c r="M134" s="753">
        <v>2113.75</v>
      </c>
    </row>
    <row r="135" spans="1:13" ht="14.4" customHeight="1" x14ac:dyDescent="0.3">
      <c r="A135" s="747" t="s">
        <v>581</v>
      </c>
      <c r="B135" s="748" t="s">
        <v>1885</v>
      </c>
      <c r="C135" s="748" t="s">
        <v>1889</v>
      </c>
      <c r="D135" s="748" t="s">
        <v>1183</v>
      </c>
      <c r="E135" s="748" t="s">
        <v>1890</v>
      </c>
      <c r="F135" s="752"/>
      <c r="G135" s="752"/>
      <c r="H135" s="766">
        <v>0</v>
      </c>
      <c r="I135" s="752">
        <v>5</v>
      </c>
      <c r="J135" s="752">
        <v>589.04999999999995</v>
      </c>
      <c r="K135" s="766">
        <v>1</v>
      </c>
      <c r="L135" s="752">
        <v>5</v>
      </c>
      <c r="M135" s="753">
        <v>589.04999999999995</v>
      </c>
    </row>
    <row r="136" spans="1:13" ht="14.4" customHeight="1" x14ac:dyDescent="0.3">
      <c r="A136" s="747" t="s">
        <v>584</v>
      </c>
      <c r="B136" s="748" t="s">
        <v>1644</v>
      </c>
      <c r="C136" s="748" t="s">
        <v>1645</v>
      </c>
      <c r="D136" s="748" t="s">
        <v>700</v>
      </c>
      <c r="E136" s="748" t="s">
        <v>1646</v>
      </c>
      <c r="F136" s="752"/>
      <c r="G136" s="752"/>
      <c r="H136" s="766">
        <v>0</v>
      </c>
      <c r="I136" s="752">
        <v>80</v>
      </c>
      <c r="J136" s="752">
        <v>1326.7</v>
      </c>
      <c r="K136" s="766">
        <v>1</v>
      </c>
      <c r="L136" s="752">
        <v>80</v>
      </c>
      <c r="M136" s="753">
        <v>1326.7</v>
      </c>
    </row>
    <row r="137" spans="1:13" ht="14.4" customHeight="1" x14ac:dyDescent="0.3">
      <c r="A137" s="747" t="s">
        <v>584</v>
      </c>
      <c r="B137" s="748" t="s">
        <v>1997</v>
      </c>
      <c r="C137" s="748" t="s">
        <v>1998</v>
      </c>
      <c r="D137" s="748" t="s">
        <v>1999</v>
      </c>
      <c r="E137" s="748" t="s">
        <v>2000</v>
      </c>
      <c r="F137" s="752">
        <v>1</v>
      </c>
      <c r="G137" s="752">
        <v>73310.39866666669</v>
      </c>
      <c r="H137" s="766">
        <v>1</v>
      </c>
      <c r="I137" s="752"/>
      <c r="J137" s="752"/>
      <c r="K137" s="766">
        <v>0</v>
      </c>
      <c r="L137" s="752">
        <v>1</v>
      </c>
      <c r="M137" s="753">
        <v>73310.39866666669</v>
      </c>
    </row>
    <row r="138" spans="1:13" ht="14.4" customHeight="1" x14ac:dyDescent="0.3">
      <c r="A138" s="747" t="s">
        <v>584</v>
      </c>
      <c r="B138" s="748" t="s">
        <v>1913</v>
      </c>
      <c r="C138" s="748" t="s">
        <v>2001</v>
      </c>
      <c r="D138" s="748" t="s">
        <v>1918</v>
      </c>
      <c r="E138" s="748" t="s">
        <v>2002</v>
      </c>
      <c r="F138" s="752"/>
      <c r="G138" s="752"/>
      <c r="H138" s="766">
        <v>0</v>
      </c>
      <c r="I138" s="752">
        <v>6</v>
      </c>
      <c r="J138" s="752">
        <v>304.43999999999994</v>
      </c>
      <c r="K138" s="766">
        <v>1</v>
      </c>
      <c r="L138" s="752">
        <v>6</v>
      </c>
      <c r="M138" s="753">
        <v>304.43999999999994</v>
      </c>
    </row>
    <row r="139" spans="1:13" ht="14.4" customHeight="1" x14ac:dyDescent="0.3">
      <c r="A139" s="747" t="s">
        <v>587</v>
      </c>
      <c r="B139" s="748" t="s">
        <v>1644</v>
      </c>
      <c r="C139" s="748" t="s">
        <v>1645</v>
      </c>
      <c r="D139" s="748" t="s">
        <v>700</v>
      </c>
      <c r="E139" s="748" t="s">
        <v>1646</v>
      </c>
      <c r="F139" s="752"/>
      <c r="G139" s="752"/>
      <c r="H139" s="766">
        <v>0</v>
      </c>
      <c r="I139" s="752">
        <v>2020</v>
      </c>
      <c r="J139" s="752">
        <v>33449.86</v>
      </c>
      <c r="K139" s="766">
        <v>1</v>
      </c>
      <c r="L139" s="752">
        <v>2020</v>
      </c>
      <c r="M139" s="753">
        <v>33449.86</v>
      </c>
    </row>
    <row r="140" spans="1:13" ht="14.4" customHeight="1" x14ac:dyDescent="0.3">
      <c r="A140" s="747" t="s">
        <v>587</v>
      </c>
      <c r="B140" s="748" t="s">
        <v>1644</v>
      </c>
      <c r="C140" s="748" t="s">
        <v>1647</v>
      </c>
      <c r="D140" s="748" t="s">
        <v>1648</v>
      </c>
      <c r="E140" s="748" t="s">
        <v>1649</v>
      </c>
      <c r="F140" s="752"/>
      <c r="G140" s="752"/>
      <c r="H140" s="766">
        <v>0</v>
      </c>
      <c r="I140" s="752">
        <v>13</v>
      </c>
      <c r="J140" s="752">
        <v>556.98</v>
      </c>
      <c r="K140" s="766">
        <v>1</v>
      </c>
      <c r="L140" s="752">
        <v>13</v>
      </c>
      <c r="M140" s="753">
        <v>556.98</v>
      </c>
    </row>
    <row r="141" spans="1:13" ht="14.4" customHeight="1" x14ac:dyDescent="0.3">
      <c r="A141" s="747" t="s">
        <v>587</v>
      </c>
      <c r="B141" s="748" t="s">
        <v>2003</v>
      </c>
      <c r="C141" s="748" t="s">
        <v>2004</v>
      </c>
      <c r="D141" s="748" t="s">
        <v>1340</v>
      </c>
      <c r="E141" s="748" t="s">
        <v>2005</v>
      </c>
      <c r="F141" s="752"/>
      <c r="G141" s="752"/>
      <c r="H141" s="766">
        <v>0</v>
      </c>
      <c r="I141" s="752">
        <v>2</v>
      </c>
      <c r="J141" s="752">
        <v>319.04000000000008</v>
      </c>
      <c r="K141" s="766">
        <v>1</v>
      </c>
      <c r="L141" s="752">
        <v>2</v>
      </c>
      <c r="M141" s="753">
        <v>319.04000000000008</v>
      </c>
    </row>
    <row r="142" spans="1:13" ht="14.4" customHeight="1" x14ac:dyDescent="0.3">
      <c r="A142" s="747" t="s">
        <v>587</v>
      </c>
      <c r="B142" s="748" t="s">
        <v>1650</v>
      </c>
      <c r="C142" s="748" t="s">
        <v>1651</v>
      </c>
      <c r="D142" s="748" t="s">
        <v>1652</v>
      </c>
      <c r="E142" s="748" t="s">
        <v>1653</v>
      </c>
      <c r="F142" s="752"/>
      <c r="G142" s="752"/>
      <c r="H142" s="766">
        <v>0</v>
      </c>
      <c r="I142" s="752">
        <v>2</v>
      </c>
      <c r="J142" s="752">
        <v>624.93999999999994</v>
      </c>
      <c r="K142" s="766">
        <v>1</v>
      </c>
      <c r="L142" s="752">
        <v>2</v>
      </c>
      <c r="M142" s="753">
        <v>624.93999999999994</v>
      </c>
    </row>
    <row r="143" spans="1:13" ht="14.4" customHeight="1" x14ac:dyDescent="0.3">
      <c r="A143" s="747" t="s">
        <v>587</v>
      </c>
      <c r="B143" s="748" t="s">
        <v>1654</v>
      </c>
      <c r="C143" s="748" t="s">
        <v>2006</v>
      </c>
      <c r="D143" s="748" t="s">
        <v>739</v>
      </c>
      <c r="E143" s="748" t="s">
        <v>2007</v>
      </c>
      <c r="F143" s="752"/>
      <c r="G143" s="752"/>
      <c r="H143" s="766">
        <v>0</v>
      </c>
      <c r="I143" s="752">
        <v>3</v>
      </c>
      <c r="J143" s="752">
        <v>155.88000140451823</v>
      </c>
      <c r="K143" s="766">
        <v>1</v>
      </c>
      <c r="L143" s="752">
        <v>3</v>
      </c>
      <c r="M143" s="753">
        <v>155.88000140451823</v>
      </c>
    </row>
    <row r="144" spans="1:13" ht="14.4" customHeight="1" x14ac:dyDescent="0.3">
      <c r="A144" s="747" t="s">
        <v>587</v>
      </c>
      <c r="B144" s="748" t="s">
        <v>1654</v>
      </c>
      <c r="C144" s="748" t="s">
        <v>1655</v>
      </c>
      <c r="D144" s="748" t="s">
        <v>739</v>
      </c>
      <c r="E144" s="748" t="s">
        <v>1656</v>
      </c>
      <c r="F144" s="752"/>
      <c r="G144" s="752"/>
      <c r="H144" s="766">
        <v>0</v>
      </c>
      <c r="I144" s="752">
        <v>2</v>
      </c>
      <c r="J144" s="752">
        <v>265.08</v>
      </c>
      <c r="K144" s="766">
        <v>1</v>
      </c>
      <c r="L144" s="752">
        <v>2</v>
      </c>
      <c r="M144" s="753">
        <v>265.08</v>
      </c>
    </row>
    <row r="145" spans="1:13" ht="14.4" customHeight="1" x14ac:dyDescent="0.3">
      <c r="A145" s="747" t="s">
        <v>587</v>
      </c>
      <c r="B145" s="748" t="s">
        <v>2008</v>
      </c>
      <c r="C145" s="748" t="s">
        <v>2009</v>
      </c>
      <c r="D145" s="748" t="s">
        <v>2010</v>
      </c>
      <c r="E145" s="748" t="s">
        <v>2011</v>
      </c>
      <c r="F145" s="752"/>
      <c r="G145" s="752"/>
      <c r="H145" s="766">
        <v>0</v>
      </c>
      <c r="I145" s="752">
        <v>12</v>
      </c>
      <c r="J145" s="752">
        <v>4873.08</v>
      </c>
      <c r="K145" s="766">
        <v>1</v>
      </c>
      <c r="L145" s="752">
        <v>12</v>
      </c>
      <c r="M145" s="753">
        <v>4873.08</v>
      </c>
    </row>
    <row r="146" spans="1:13" ht="14.4" customHeight="1" x14ac:dyDescent="0.3">
      <c r="A146" s="747" t="s">
        <v>587</v>
      </c>
      <c r="B146" s="748" t="s">
        <v>1665</v>
      </c>
      <c r="C146" s="748" t="s">
        <v>1666</v>
      </c>
      <c r="D146" s="748" t="s">
        <v>1667</v>
      </c>
      <c r="E146" s="748" t="s">
        <v>1668</v>
      </c>
      <c r="F146" s="752"/>
      <c r="G146" s="752"/>
      <c r="H146" s="766">
        <v>0</v>
      </c>
      <c r="I146" s="752">
        <v>1</v>
      </c>
      <c r="J146" s="752">
        <v>1041.1199999999997</v>
      </c>
      <c r="K146" s="766">
        <v>1</v>
      </c>
      <c r="L146" s="752">
        <v>1</v>
      </c>
      <c r="M146" s="753">
        <v>1041.1199999999997</v>
      </c>
    </row>
    <row r="147" spans="1:13" ht="14.4" customHeight="1" x14ac:dyDescent="0.3">
      <c r="A147" s="747" t="s">
        <v>587</v>
      </c>
      <c r="B147" s="748" t="s">
        <v>1676</v>
      </c>
      <c r="C147" s="748" t="s">
        <v>2012</v>
      </c>
      <c r="D147" s="748" t="s">
        <v>1294</v>
      </c>
      <c r="E147" s="748" t="s">
        <v>2013</v>
      </c>
      <c r="F147" s="752"/>
      <c r="G147" s="752"/>
      <c r="H147" s="766">
        <v>0</v>
      </c>
      <c r="I147" s="752">
        <v>2</v>
      </c>
      <c r="J147" s="752">
        <v>6600</v>
      </c>
      <c r="K147" s="766">
        <v>1</v>
      </c>
      <c r="L147" s="752">
        <v>2</v>
      </c>
      <c r="M147" s="753">
        <v>6600</v>
      </c>
    </row>
    <row r="148" spans="1:13" ht="14.4" customHeight="1" x14ac:dyDescent="0.3">
      <c r="A148" s="747" t="s">
        <v>587</v>
      </c>
      <c r="B148" s="748" t="s">
        <v>1676</v>
      </c>
      <c r="C148" s="748" t="s">
        <v>1677</v>
      </c>
      <c r="D148" s="748" t="s">
        <v>793</v>
      </c>
      <c r="E148" s="748" t="s">
        <v>1678</v>
      </c>
      <c r="F148" s="752"/>
      <c r="G148" s="752"/>
      <c r="H148" s="766">
        <v>0</v>
      </c>
      <c r="I148" s="752">
        <v>1</v>
      </c>
      <c r="J148" s="752">
        <v>1501.02</v>
      </c>
      <c r="K148" s="766">
        <v>1</v>
      </c>
      <c r="L148" s="752">
        <v>1</v>
      </c>
      <c r="M148" s="753">
        <v>1501.02</v>
      </c>
    </row>
    <row r="149" spans="1:13" ht="14.4" customHeight="1" x14ac:dyDescent="0.3">
      <c r="A149" s="747" t="s">
        <v>587</v>
      </c>
      <c r="B149" s="748" t="s">
        <v>1676</v>
      </c>
      <c r="C149" s="748" t="s">
        <v>2014</v>
      </c>
      <c r="D149" s="748" t="s">
        <v>793</v>
      </c>
      <c r="E149" s="748" t="s">
        <v>2015</v>
      </c>
      <c r="F149" s="752"/>
      <c r="G149" s="752"/>
      <c r="H149" s="766">
        <v>0</v>
      </c>
      <c r="I149" s="752">
        <v>1</v>
      </c>
      <c r="J149" s="752">
        <v>1895.77</v>
      </c>
      <c r="K149" s="766">
        <v>1</v>
      </c>
      <c r="L149" s="752">
        <v>1</v>
      </c>
      <c r="M149" s="753">
        <v>1895.77</v>
      </c>
    </row>
    <row r="150" spans="1:13" ht="14.4" customHeight="1" x14ac:dyDescent="0.3">
      <c r="A150" s="747" t="s">
        <v>587</v>
      </c>
      <c r="B150" s="748" t="s">
        <v>1676</v>
      </c>
      <c r="C150" s="748" t="s">
        <v>1679</v>
      </c>
      <c r="D150" s="748" t="s">
        <v>787</v>
      </c>
      <c r="E150" s="748" t="s">
        <v>1680</v>
      </c>
      <c r="F150" s="752"/>
      <c r="G150" s="752"/>
      <c r="H150" s="766">
        <v>0</v>
      </c>
      <c r="I150" s="752">
        <v>11</v>
      </c>
      <c r="J150" s="752">
        <v>7933.2000000000007</v>
      </c>
      <c r="K150" s="766">
        <v>1</v>
      </c>
      <c r="L150" s="752">
        <v>11</v>
      </c>
      <c r="M150" s="753">
        <v>7933.2000000000007</v>
      </c>
    </row>
    <row r="151" spans="1:13" ht="14.4" customHeight="1" x14ac:dyDescent="0.3">
      <c r="A151" s="747" t="s">
        <v>587</v>
      </c>
      <c r="B151" s="748" t="s">
        <v>1676</v>
      </c>
      <c r="C151" s="748" t="s">
        <v>1681</v>
      </c>
      <c r="D151" s="748" t="s">
        <v>787</v>
      </c>
      <c r="E151" s="748" t="s">
        <v>1682</v>
      </c>
      <c r="F151" s="752"/>
      <c r="G151" s="752"/>
      <c r="H151" s="766">
        <v>0</v>
      </c>
      <c r="I151" s="752">
        <v>27</v>
      </c>
      <c r="J151" s="752">
        <v>7339.95</v>
      </c>
      <c r="K151" s="766">
        <v>1</v>
      </c>
      <c r="L151" s="752">
        <v>27</v>
      </c>
      <c r="M151" s="753">
        <v>7339.95</v>
      </c>
    </row>
    <row r="152" spans="1:13" ht="14.4" customHeight="1" x14ac:dyDescent="0.3">
      <c r="A152" s="747" t="s">
        <v>587</v>
      </c>
      <c r="B152" s="748" t="s">
        <v>1676</v>
      </c>
      <c r="C152" s="748" t="s">
        <v>1683</v>
      </c>
      <c r="D152" s="748" t="s">
        <v>787</v>
      </c>
      <c r="E152" s="748" t="s">
        <v>1684</v>
      </c>
      <c r="F152" s="752"/>
      <c r="G152" s="752"/>
      <c r="H152" s="766">
        <v>0</v>
      </c>
      <c r="I152" s="752">
        <v>31</v>
      </c>
      <c r="J152" s="752">
        <v>19550.46</v>
      </c>
      <c r="K152" s="766">
        <v>1</v>
      </c>
      <c r="L152" s="752">
        <v>31</v>
      </c>
      <c r="M152" s="753">
        <v>19550.46</v>
      </c>
    </row>
    <row r="153" spans="1:13" ht="14.4" customHeight="1" x14ac:dyDescent="0.3">
      <c r="A153" s="747" t="s">
        <v>587</v>
      </c>
      <c r="B153" s="748" t="s">
        <v>1676</v>
      </c>
      <c r="C153" s="748" t="s">
        <v>1685</v>
      </c>
      <c r="D153" s="748" t="s">
        <v>787</v>
      </c>
      <c r="E153" s="748" t="s">
        <v>1686</v>
      </c>
      <c r="F153" s="752"/>
      <c r="G153" s="752"/>
      <c r="H153" s="766">
        <v>0</v>
      </c>
      <c r="I153" s="752">
        <v>7</v>
      </c>
      <c r="J153" s="752">
        <v>6395.55</v>
      </c>
      <c r="K153" s="766">
        <v>1</v>
      </c>
      <c r="L153" s="752">
        <v>7</v>
      </c>
      <c r="M153" s="753">
        <v>6395.55</v>
      </c>
    </row>
    <row r="154" spans="1:13" ht="14.4" customHeight="1" x14ac:dyDescent="0.3">
      <c r="A154" s="747" t="s">
        <v>587</v>
      </c>
      <c r="B154" s="748" t="s">
        <v>1676</v>
      </c>
      <c r="C154" s="748" t="s">
        <v>1687</v>
      </c>
      <c r="D154" s="748" t="s">
        <v>787</v>
      </c>
      <c r="E154" s="748" t="s">
        <v>1688</v>
      </c>
      <c r="F154" s="752"/>
      <c r="G154" s="752"/>
      <c r="H154" s="766">
        <v>0</v>
      </c>
      <c r="I154" s="752">
        <v>30</v>
      </c>
      <c r="J154" s="752">
        <v>12268.5</v>
      </c>
      <c r="K154" s="766">
        <v>1</v>
      </c>
      <c r="L154" s="752">
        <v>30</v>
      </c>
      <c r="M154" s="753">
        <v>12268.5</v>
      </c>
    </row>
    <row r="155" spans="1:13" ht="14.4" customHeight="1" x14ac:dyDescent="0.3">
      <c r="A155" s="747" t="s">
        <v>587</v>
      </c>
      <c r="B155" s="748" t="s">
        <v>1689</v>
      </c>
      <c r="C155" s="748" t="s">
        <v>1690</v>
      </c>
      <c r="D155" s="748" t="s">
        <v>1691</v>
      </c>
      <c r="E155" s="748" t="s">
        <v>1692</v>
      </c>
      <c r="F155" s="752"/>
      <c r="G155" s="752"/>
      <c r="H155" s="766">
        <v>0</v>
      </c>
      <c r="I155" s="752">
        <v>1</v>
      </c>
      <c r="J155" s="752">
        <v>137.76</v>
      </c>
      <c r="K155" s="766">
        <v>1</v>
      </c>
      <c r="L155" s="752">
        <v>1</v>
      </c>
      <c r="M155" s="753">
        <v>137.76</v>
      </c>
    </row>
    <row r="156" spans="1:13" ht="14.4" customHeight="1" x14ac:dyDescent="0.3">
      <c r="A156" s="747" t="s">
        <v>587</v>
      </c>
      <c r="B156" s="748" t="s">
        <v>1697</v>
      </c>
      <c r="C156" s="748" t="s">
        <v>2016</v>
      </c>
      <c r="D156" s="748" t="s">
        <v>702</v>
      </c>
      <c r="E156" s="748" t="s">
        <v>2017</v>
      </c>
      <c r="F156" s="752"/>
      <c r="G156" s="752"/>
      <c r="H156" s="766">
        <v>0</v>
      </c>
      <c r="I156" s="752">
        <v>25</v>
      </c>
      <c r="J156" s="752">
        <v>3211.0499999999997</v>
      </c>
      <c r="K156" s="766">
        <v>1</v>
      </c>
      <c r="L156" s="752">
        <v>25</v>
      </c>
      <c r="M156" s="753">
        <v>3211.0499999999997</v>
      </c>
    </row>
    <row r="157" spans="1:13" ht="14.4" customHeight="1" x14ac:dyDescent="0.3">
      <c r="A157" s="747" t="s">
        <v>587</v>
      </c>
      <c r="B157" s="748" t="s">
        <v>1697</v>
      </c>
      <c r="C157" s="748" t="s">
        <v>2018</v>
      </c>
      <c r="D157" s="748" t="s">
        <v>702</v>
      </c>
      <c r="E157" s="748" t="s">
        <v>2019</v>
      </c>
      <c r="F157" s="752"/>
      <c r="G157" s="752"/>
      <c r="H157" s="766">
        <v>0</v>
      </c>
      <c r="I157" s="752">
        <v>2</v>
      </c>
      <c r="J157" s="752">
        <v>89.32</v>
      </c>
      <c r="K157" s="766">
        <v>1</v>
      </c>
      <c r="L157" s="752">
        <v>2</v>
      </c>
      <c r="M157" s="753">
        <v>89.32</v>
      </c>
    </row>
    <row r="158" spans="1:13" ht="14.4" customHeight="1" x14ac:dyDescent="0.3">
      <c r="A158" s="747" t="s">
        <v>587</v>
      </c>
      <c r="B158" s="748" t="s">
        <v>1697</v>
      </c>
      <c r="C158" s="748" t="s">
        <v>1698</v>
      </c>
      <c r="D158" s="748" t="s">
        <v>702</v>
      </c>
      <c r="E158" s="748" t="s">
        <v>1699</v>
      </c>
      <c r="F158" s="752"/>
      <c r="G158" s="752"/>
      <c r="H158" s="766">
        <v>0</v>
      </c>
      <c r="I158" s="752">
        <v>1</v>
      </c>
      <c r="J158" s="752">
        <v>89.31</v>
      </c>
      <c r="K158" s="766">
        <v>1</v>
      </c>
      <c r="L158" s="752">
        <v>1</v>
      </c>
      <c r="M158" s="753">
        <v>89.31</v>
      </c>
    </row>
    <row r="159" spans="1:13" ht="14.4" customHeight="1" x14ac:dyDescent="0.3">
      <c r="A159" s="747" t="s">
        <v>587</v>
      </c>
      <c r="B159" s="748" t="s">
        <v>1697</v>
      </c>
      <c r="C159" s="748" t="s">
        <v>1700</v>
      </c>
      <c r="D159" s="748" t="s">
        <v>1004</v>
      </c>
      <c r="E159" s="748" t="s">
        <v>1699</v>
      </c>
      <c r="F159" s="752">
        <v>1</v>
      </c>
      <c r="G159" s="752">
        <v>119.68999999999991</v>
      </c>
      <c r="H159" s="766">
        <v>1</v>
      </c>
      <c r="I159" s="752"/>
      <c r="J159" s="752"/>
      <c r="K159" s="766">
        <v>0</v>
      </c>
      <c r="L159" s="752">
        <v>1</v>
      </c>
      <c r="M159" s="753">
        <v>119.68999999999991</v>
      </c>
    </row>
    <row r="160" spans="1:13" ht="14.4" customHeight="1" x14ac:dyDescent="0.3">
      <c r="A160" s="747" t="s">
        <v>587</v>
      </c>
      <c r="B160" s="748" t="s">
        <v>1709</v>
      </c>
      <c r="C160" s="748" t="s">
        <v>2020</v>
      </c>
      <c r="D160" s="748" t="s">
        <v>1711</v>
      </c>
      <c r="E160" s="748" t="s">
        <v>2021</v>
      </c>
      <c r="F160" s="752"/>
      <c r="G160" s="752"/>
      <c r="H160" s="766">
        <v>0</v>
      </c>
      <c r="I160" s="752">
        <v>1</v>
      </c>
      <c r="J160" s="752">
        <v>78.509999999999962</v>
      </c>
      <c r="K160" s="766">
        <v>1</v>
      </c>
      <c r="L160" s="752">
        <v>1</v>
      </c>
      <c r="M160" s="753">
        <v>78.509999999999962</v>
      </c>
    </row>
    <row r="161" spans="1:13" ht="14.4" customHeight="1" x14ac:dyDescent="0.3">
      <c r="A161" s="747" t="s">
        <v>587</v>
      </c>
      <c r="B161" s="748" t="s">
        <v>1713</v>
      </c>
      <c r="C161" s="748" t="s">
        <v>1714</v>
      </c>
      <c r="D161" s="748" t="s">
        <v>802</v>
      </c>
      <c r="E161" s="748" t="s">
        <v>803</v>
      </c>
      <c r="F161" s="752"/>
      <c r="G161" s="752"/>
      <c r="H161" s="766">
        <v>0</v>
      </c>
      <c r="I161" s="752">
        <v>88</v>
      </c>
      <c r="J161" s="752">
        <v>3554.3200000000006</v>
      </c>
      <c r="K161" s="766">
        <v>1</v>
      </c>
      <c r="L161" s="752">
        <v>88</v>
      </c>
      <c r="M161" s="753">
        <v>3554.3200000000006</v>
      </c>
    </row>
    <row r="162" spans="1:13" ht="14.4" customHeight="1" x14ac:dyDescent="0.3">
      <c r="A162" s="747" t="s">
        <v>587</v>
      </c>
      <c r="B162" s="748" t="s">
        <v>1713</v>
      </c>
      <c r="C162" s="748" t="s">
        <v>1715</v>
      </c>
      <c r="D162" s="748" t="s">
        <v>800</v>
      </c>
      <c r="E162" s="748" t="s">
        <v>1716</v>
      </c>
      <c r="F162" s="752"/>
      <c r="G162" s="752"/>
      <c r="H162" s="766">
        <v>0</v>
      </c>
      <c r="I162" s="752">
        <v>1</v>
      </c>
      <c r="J162" s="752">
        <v>58.14</v>
      </c>
      <c r="K162" s="766">
        <v>1</v>
      </c>
      <c r="L162" s="752">
        <v>1</v>
      </c>
      <c r="M162" s="753">
        <v>58.14</v>
      </c>
    </row>
    <row r="163" spans="1:13" ht="14.4" customHeight="1" x14ac:dyDescent="0.3">
      <c r="A163" s="747" t="s">
        <v>587</v>
      </c>
      <c r="B163" s="748" t="s">
        <v>1713</v>
      </c>
      <c r="C163" s="748" t="s">
        <v>2022</v>
      </c>
      <c r="D163" s="748" t="s">
        <v>1296</v>
      </c>
      <c r="E163" s="748" t="s">
        <v>2023</v>
      </c>
      <c r="F163" s="752"/>
      <c r="G163" s="752"/>
      <c r="H163" s="766">
        <v>0</v>
      </c>
      <c r="I163" s="752">
        <v>2</v>
      </c>
      <c r="J163" s="752">
        <v>115.54</v>
      </c>
      <c r="K163" s="766">
        <v>1</v>
      </c>
      <c r="L163" s="752">
        <v>2</v>
      </c>
      <c r="M163" s="753">
        <v>115.54</v>
      </c>
    </row>
    <row r="164" spans="1:13" ht="14.4" customHeight="1" x14ac:dyDescent="0.3">
      <c r="A164" s="747" t="s">
        <v>587</v>
      </c>
      <c r="B164" s="748" t="s">
        <v>1713</v>
      </c>
      <c r="C164" s="748" t="s">
        <v>2024</v>
      </c>
      <c r="D164" s="748" t="s">
        <v>1296</v>
      </c>
      <c r="E164" s="748" t="s">
        <v>2025</v>
      </c>
      <c r="F164" s="752"/>
      <c r="G164" s="752"/>
      <c r="H164" s="766">
        <v>0</v>
      </c>
      <c r="I164" s="752">
        <v>1</v>
      </c>
      <c r="J164" s="752">
        <v>92.77000000000001</v>
      </c>
      <c r="K164" s="766">
        <v>1</v>
      </c>
      <c r="L164" s="752">
        <v>1</v>
      </c>
      <c r="M164" s="753">
        <v>92.77000000000001</v>
      </c>
    </row>
    <row r="165" spans="1:13" ht="14.4" customHeight="1" x14ac:dyDescent="0.3">
      <c r="A165" s="747" t="s">
        <v>587</v>
      </c>
      <c r="B165" s="748" t="s">
        <v>1713</v>
      </c>
      <c r="C165" s="748" t="s">
        <v>2026</v>
      </c>
      <c r="D165" s="748" t="s">
        <v>797</v>
      </c>
      <c r="E165" s="748" t="s">
        <v>2027</v>
      </c>
      <c r="F165" s="752"/>
      <c r="G165" s="752"/>
      <c r="H165" s="766">
        <v>0</v>
      </c>
      <c r="I165" s="752">
        <v>1</v>
      </c>
      <c r="J165" s="752">
        <v>69.38000000000001</v>
      </c>
      <c r="K165" s="766">
        <v>1</v>
      </c>
      <c r="L165" s="752">
        <v>1</v>
      </c>
      <c r="M165" s="753">
        <v>69.38000000000001</v>
      </c>
    </row>
    <row r="166" spans="1:13" ht="14.4" customHeight="1" x14ac:dyDescent="0.3">
      <c r="A166" s="747" t="s">
        <v>587</v>
      </c>
      <c r="B166" s="748" t="s">
        <v>1713</v>
      </c>
      <c r="C166" s="748" t="s">
        <v>1721</v>
      </c>
      <c r="D166" s="748" t="s">
        <v>795</v>
      </c>
      <c r="E166" s="748" t="s">
        <v>1722</v>
      </c>
      <c r="F166" s="752">
        <v>2</v>
      </c>
      <c r="G166" s="752">
        <v>119.8</v>
      </c>
      <c r="H166" s="766">
        <v>1</v>
      </c>
      <c r="I166" s="752"/>
      <c r="J166" s="752"/>
      <c r="K166" s="766">
        <v>0</v>
      </c>
      <c r="L166" s="752">
        <v>2</v>
      </c>
      <c r="M166" s="753">
        <v>119.8</v>
      </c>
    </row>
    <row r="167" spans="1:13" ht="14.4" customHeight="1" x14ac:dyDescent="0.3">
      <c r="A167" s="747" t="s">
        <v>587</v>
      </c>
      <c r="B167" s="748" t="s">
        <v>1723</v>
      </c>
      <c r="C167" s="748" t="s">
        <v>1724</v>
      </c>
      <c r="D167" s="748" t="s">
        <v>816</v>
      </c>
      <c r="E167" s="748" t="s">
        <v>1725</v>
      </c>
      <c r="F167" s="752"/>
      <c r="G167" s="752"/>
      <c r="H167" s="766">
        <v>0</v>
      </c>
      <c r="I167" s="752">
        <v>34</v>
      </c>
      <c r="J167" s="752">
        <v>1720.22</v>
      </c>
      <c r="K167" s="766">
        <v>1</v>
      </c>
      <c r="L167" s="752">
        <v>34</v>
      </c>
      <c r="M167" s="753">
        <v>1720.22</v>
      </c>
    </row>
    <row r="168" spans="1:13" ht="14.4" customHeight="1" x14ac:dyDescent="0.3">
      <c r="A168" s="747" t="s">
        <v>587</v>
      </c>
      <c r="B168" s="748" t="s">
        <v>1728</v>
      </c>
      <c r="C168" s="748" t="s">
        <v>2028</v>
      </c>
      <c r="D168" s="748" t="s">
        <v>1418</v>
      </c>
      <c r="E168" s="748" t="s">
        <v>2029</v>
      </c>
      <c r="F168" s="752">
        <v>1</v>
      </c>
      <c r="G168" s="752">
        <v>82.499999999999986</v>
      </c>
      <c r="H168" s="766">
        <v>1</v>
      </c>
      <c r="I168" s="752"/>
      <c r="J168" s="752"/>
      <c r="K168" s="766">
        <v>0</v>
      </c>
      <c r="L168" s="752">
        <v>1</v>
      </c>
      <c r="M168" s="753">
        <v>82.499999999999986</v>
      </c>
    </row>
    <row r="169" spans="1:13" ht="14.4" customHeight="1" x14ac:dyDescent="0.3">
      <c r="A169" s="747" t="s">
        <v>587</v>
      </c>
      <c r="B169" s="748" t="s">
        <v>1728</v>
      </c>
      <c r="C169" s="748" t="s">
        <v>2030</v>
      </c>
      <c r="D169" s="748" t="s">
        <v>1420</v>
      </c>
      <c r="E169" s="748" t="s">
        <v>2031</v>
      </c>
      <c r="F169" s="752"/>
      <c r="G169" s="752"/>
      <c r="H169" s="766">
        <v>0</v>
      </c>
      <c r="I169" s="752">
        <v>1</v>
      </c>
      <c r="J169" s="752">
        <v>71.800000000000011</v>
      </c>
      <c r="K169" s="766">
        <v>1</v>
      </c>
      <c r="L169" s="752">
        <v>1</v>
      </c>
      <c r="M169" s="753">
        <v>71.800000000000011</v>
      </c>
    </row>
    <row r="170" spans="1:13" ht="14.4" customHeight="1" x14ac:dyDescent="0.3">
      <c r="A170" s="747" t="s">
        <v>587</v>
      </c>
      <c r="B170" s="748" t="s">
        <v>1728</v>
      </c>
      <c r="C170" s="748" t="s">
        <v>1729</v>
      </c>
      <c r="D170" s="748" t="s">
        <v>1730</v>
      </c>
      <c r="E170" s="748" t="s">
        <v>1731</v>
      </c>
      <c r="F170" s="752"/>
      <c r="G170" s="752"/>
      <c r="H170" s="766">
        <v>0</v>
      </c>
      <c r="I170" s="752">
        <v>2</v>
      </c>
      <c r="J170" s="752">
        <v>414.87999999999982</v>
      </c>
      <c r="K170" s="766">
        <v>1</v>
      </c>
      <c r="L170" s="752">
        <v>2</v>
      </c>
      <c r="M170" s="753">
        <v>414.87999999999982</v>
      </c>
    </row>
    <row r="171" spans="1:13" ht="14.4" customHeight="1" x14ac:dyDescent="0.3">
      <c r="A171" s="747" t="s">
        <v>587</v>
      </c>
      <c r="B171" s="748" t="s">
        <v>1728</v>
      </c>
      <c r="C171" s="748" t="s">
        <v>1732</v>
      </c>
      <c r="D171" s="748" t="s">
        <v>1730</v>
      </c>
      <c r="E171" s="748" t="s">
        <v>1733</v>
      </c>
      <c r="F171" s="752"/>
      <c r="G171" s="752"/>
      <c r="H171" s="766">
        <v>0</v>
      </c>
      <c r="I171" s="752">
        <v>1</v>
      </c>
      <c r="J171" s="752">
        <v>101.73000000000003</v>
      </c>
      <c r="K171" s="766">
        <v>1</v>
      </c>
      <c r="L171" s="752">
        <v>1</v>
      </c>
      <c r="M171" s="753">
        <v>101.73000000000003</v>
      </c>
    </row>
    <row r="172" spans="1:13" ht="14.4" customHeight="1" x14ac:dyDescent="0.3">
      <c r="A172" s="747" t="s">
        <v>587</v>
      </c>
      <c r="B172" s="748" t="s">
        <v>1728</v>
      </c>
      <c r="C172" s="748" t="s">
        <v>1734</v>
      </c>
      <c r="D172" s="748" t="s">
        <v>1730</v>
      </c>
      <c r="E172" s="748" t="s">
        <v>1735</v>
      </c>
      <c r="F172" s="752"/>
      <c r="G172" s="752"/>
      <c r="H172" s="766">
        <v>0</v>
      </c>
      <c r="I172" s="752">
        <v>1</v>
      </c>
      <c r="J172" s="752">
        <v>291.64999999999998</v>
      </c>
      <c r="K172" s="766">
        <v>1</v>
      </c>
      <c r="L172" s="752">
        <v>1</v>
      </c>
      <c r="M172" s="753">
        <v>291.64999999999998</v>
      </c>
    </row>
    <row r="173" spans="1:13" ht="14.4" customHeight="1" x14ac:dyDescent="0.3">
      <c r="A173" s="747" t="s">
        <v>587</v>
      </c>
      <c r="B173" s="748" t="s">
        <v>1728</v>
      </c>
      <c r="C173" s="748" t="s">
        <v>2032</v>
      </c>
      <c r="D173" s="748" t="s">
        <v>1730</v>
      </c>
      <c r="E173" s="748" t="s">
        <v>2033</v>
      </c>
      <c r="F173" s="752"/>
      <c r="G173" s="752"/>
      <c r="H173" s="766">
        <v>0</v>
      </c>
      <c r="I173" s="752">
        <v>1</v>
      </c>
      <c r="J173" s="752">
        <v>93.85</v>
      </c>
      <c r="K173" s="766">
        <v>1</v>
      </c>
      <c r="L173" s="752">
        <v>1</v>
      </c>
      <c r="M173" s="753">
        <v>93.85</v>
      </c>
    </row>
    <row r="174" spans="1:13" ht="14.4" customHeight="1" x14ac:dyDescent="0.3">
      <c r="A174" s="747" t="s">
        <v>587</v>
      </c>
      <c r="B174" s="748" t="s">
        <v>1728</v>
      </c>
      <c r="C174" s="748" t="s">
        <v>2034</v>
      </c>
      <c r="D174" s="748" t="s">
        <v>1232</v>
      </c>
      <c r="E174" s="748" t="s">
        <v>2035</v>
      </c>
      <c r="F174" s="752"/>
      <c r="G174" s="752"/>
      <c r="H174" s="766">
        <v>0</v>
      </c>
      <c r="I174" s="752">
        <v>1</v>
      </c>
      <c r="J174" s="752">
        <v>88.45</v>
      </c>
      <c r="K174" s="766">
        <v>1</v>
      </c>
      <c r="L174" s="752">
        <v>1</v>
      </c>
      <c r="M174" s="753">
        <v>88.45</v>
      </c>
    </row>
    <row r="175" spans="1:13" ht="14.4" customHeight="1" x14ac:dyDescent="0.3">
      <c r="A175" s="747" t="s">
        <v>587</v>
      </c>
      <c r="B175" s="748" t="s">
        <v>1738</v>
      </c>
      <c r="C175" s="748" t="s">
        <v>1742</v>
      </c>
      <c r="D175" s="748" t="s">
        <v>1740</v>
      </c>
      <c r="E175" s="748" t="s">
        <v>1743</v>
      </c>
      <c r="F175" s="752"/>
      <c r="G175" s="752"/>
      <c r="H175" s="766">
        <v>0</v>
      </c>
      <c r="I175" s="752">
        <v>2</v>
      </c>
      <c r="J175" s="752">
        <v>196.22000000000003</v>
      </c>
      <c r="K175" s="766">
        <v>1</v>
      </c>
      <c r="L175" s="752">
        <v>2</v>
      </c>
      <c r="M175" s="753">
        <v>196.22000000000003</v>
      </c>
    </row>
    <row r="176" spans="1:13" ht="14.4" customHeight="1" x14ac:dyDescent="0.3">
      <c r="A176" s="747" t="s">
        <v>587</v>
      </c>
      <c r="B176" s="748" t="s">
        <v>1744</v>
      </c>
      <c r="C176" s="748" t="s">
        <v>2036</v>
      </c>
      <c r="D176" s="748" t="s">
        <v>1746</v>
      </c>
      <c r="E176" s="748" t="s">
        <v>1894</v>
      </c>
      <c r="F176" s="752"/>
      <c r="G176" s="752"/>
      <c r="H176" s="766">
        <v>0</v>
      </c>
      <c r="I176" s="752">
        <v>2</v>
      </c>
      <c r="J176" s="752">
        <v>52.939999999999991</v>
      </c>
      <c r="K176" s="766">
        <v>1</v>
      </c>
      <c r="L176" s="752">
        <v>2</v>
      </c>
      <c r="M176" s="753">
        <v>52.939999999999991</v>
      </c>
    </row>
    <row r="177" spans="1:13" ht="14.4" customHeight="1" x14ac:dyDescent="0.3">
      <c r="A177" s="747" t="s">
        <v>587</v>
      </c>
      <c r="B177" s="748" t="s">
        <v>1744</v>
      </c>
      <c r="C177" s="748" t="s">
        <v>1748</v>
      </c>
      <c r="D177" s="748" t="s">
        <v>1746</v>
      </c>
      <c r="E177" s="748" t="s">
        <v>1749</v>
      </c>
      <c r="F177" s="752"/>
      <c r="G177" s="752"/>
      <c r="H177" s="766">
        <v>0</v>
      </c>
      <c r="I177" s="752">
        <v>2</v>
      </c>
      <c r="J177" s="752">
        <v>173.41000000000003</v>
      </c>
      <c r="K177" s="766">
        <v>1</v>
      </c>
      <c r="L177" s="752">
        <v>2</v>
      </c>
      <c r="M177" s="753">
        <v>173.41000000000003</v>
      </c>
    </row>
    <row r="178" spans="1:13" ht="14.4" customHeight="1" x14ac:dyDescent="0.3">
      <c r="A178" s="747" t="s">
        <v>587</v>
      </c>
      <c r="B178" s="748" t="s">
        <v>1744</v>
      </c>
      <c r="C178" s="748" t="s">
        <v>1750</v>
      </c>
      <c r="D178" s="748" t="s">
        <v>1746</v>
      </c>
      <c r="E178" s="748" t="s">
        <v>1751</v>
      </c>
      <c r="F178" s="752"/>
      <c r="G178" s="752"/>
      <c r="H178" s="766">
        <v>0</v>
      </c>
      <c r="I178" s="752">
        <v>1</v>
      </c>
      <c r="J178" s="752">
        <v>174.43000000000004</v>
      </c>
      <c r="K178" s="766">
        <v>1</v>
      </c>
      <c r="L178" s="752">
        <v>1</v>
      </c>
      <c r="M178" s="753">
        <v>174.43000000000004</v>
      </c>
    </row>
    <row r="179" spans="1:13" ht="14.4" customHeight="1" x14ac:dyDescent="0.3">
      <c r="A179" s="747" t="s">
        <v>587</v>
      </c>
      <c r="B179" s="748" t="s">
        <v>1752</v>
      </c>
      <c r="C179" s="748" t="s">
        <v>1755</v>
      </c>
      <c r="D179" s="748" t="s">
        <v>681</v>
      </c>
      <c r="E179" s="748" t="s">
        <v>1756</v>
      </c>
      <c r="F179" s="752"/>
      <c r="G179" s="752"/>
      <c r="H179" s="766">
        <v>0</v>
      </c>
      <c r="I179" s="752">
        <v>2</v>
      </c>
      <c r="J179" s="752">
        <v>135.99999999999997</v>
      </c>
      <c r="K179" s="766">
        <v>1</v>
      </c>
      <c r="L179" s="752">
        <v>2</v>
      </c>
      <c r="M179" s="753">
        <v>135.99999999999997</v>
      </c>
    </row>
    <row r="180" spans="1:13" ht="14.4" customHeight="1" x14ac:dyDescent="0.3">
      <c r="A180" s="747" t="s">
        <v>587</v>
      </c>
      <c r="B180" s="748" t="s">
        <v>1752</v>
      </c>
      <c r="C180" s="748" t="s">
        <v>2037</v>
      </c>
      <c r="D180" s="748" t="s">
        <v>679</v>
      </c>
      <c r="E180" s="748" t="s">
        <v>2038</v>
      </c>
      <c r="F180" s="752"/>
      <c r="G180" s="752"/>
      <c r="H180" s="766">
        <v>0</v>
      </c>
      <c r="I180" s="752">
        <v>1</v>
      </c>
      <c r="J180" s="752">
        <v>43.820000000000022</v>
      </c>
      <c r="K180" s="766">
        <v>1</v>
      </c>
      <c r="L180" s="752">
        <v>1</v>
      </c>
      <c r="M180" s="753">
        <v>43.820000000000022</v>
      </c>
    </row>
    <row r="181" spans="1:13" ht="14.4" customHeight="1" x14ac:dyDescent="0.3">
      <c r="A181" s="747" t="s">
        <v>587</v>
      </c>
      <c r="B181" s="748" t="s">
        <v>1759</v>
      </c>
      <c r="C181" s="748" t="s">
        <v>1760</v>
      </c>
      <c r="D181" s="748" t="s">
        <v>1761</v>
      </c>
      <c r="E181" s="748" t="s">
        <v>1762</v>
      </c>
      <c r="F181" s="752"/>
      <c r="G181" s="752"/>
      <c r="H181" s="766">
        <v>0</v>
      </c>
      <c r="I181" s="752">
        <v>1</v>
      </c>
      <c r="J181" s="752">
        <v>21.21</v>
      </c>
      <c r="K181" s="766">
        <v>1</v>
      </c>
      <c r="L181" s="752">
        <v>1</v>
      </c>
      <c r="M181" s="753">
        <v>21.21</v>
      </c>
    </row>
    <row r="182" spans="1:13" ht="14.4" customHeight="1" x14ac:dyDescent="0.3">
      <c r="A182" s="747" t="s">
        <v>587</v>
      </c>
      <c r="B182" s="748" t="s">
        <v>1759</v>
      </c>
      <c r="C182" s="748" t="s">
        <v>2039</v>
      </c>
      <c r="D182" s="748" t="s">
        <v>1761</v>
      </c>
      <c r="E182" s="748" t="s">
        <v>1967</v>
      </c>
      <c r="F182" s="752"/>
      <c r="G182" s="752"/>
      <c r="H182" s="766">
        <v>0</v>
      </c>
      <c r="I182" s="752">
        <v>2</v>
      </c>
      <c r="J182" s="752">
        <v>107.82</v>
      </c>
      <c r="K182" s="766">
        <v>1</v>
      </c>
      <c r="L182" s="752">
        <v>2</v>
      </c>
      <c r="M182" s="753">
        <v>107.82</v>
      </c>
    </row>
    <row r="183" spans="1:13" ht="14.4" customHeight="1" x14ac:dyDescent="0.3">
      <c r="A183" s="747" t="s">
        <v>587</v>
      </c>
      <c r="B183" s="748" t="s">
        <v>1765</v>
      </c>
      <c r="C183" s="748" t="s">
        <v>2040</v>
      </c>
      <c r="D183" s="748" t="s">
        <v>2041</v>
      </c>
      <c r="E183" s="748" t="s">
        <v>2042</v>
      </c>
      <c r="F183" s="752"/>
      <c r="G183" s="752"/>
      <c r="H183" s="766">
        <v>0</v>
      </c>
      <c r="I183" s="752">
        <v>1</v>
      </c>
      <c r="J183" s="752">
        <v>56.660000000000011</v>
      </c>
      <c r="K183" s="766">
        <v>1</v>
      </c>
      <c r="L183" s="752">
        <v>1</v>
      </c>
      <c r="M183" s="753">
        <v>56.660000000000011</v>
      </c>
    </row>
    <row r="184" spans="1:13" ht="14.4" customHeight="1" x14ac:dyDescent="0.3">
      <c r="A184" s="747" t="s">
        <v>587</v>
      </c>
      <c r="B184" s="748" t="s">
        <v>1769</v>
      </c>
      <c r="C184" s="748" t="s">
        <v>2043</v>
      </c>
      <c r="D184" s="748" t="s">
        <v>987</v>
      </c>
      <c r="E184" s="748" t="s">
        <v>1747</v>
      </c>
      <c r="F184" s="752"/>
      <c r="G184" s="752"/>
      <c r="H184" s="766">
        <v>0</v>
      </c>
      <c r="I184" s="752">
        <v>3</v>
      </c>
      <c r="J184" s="752">
        <v>258.26</v>
      </c>
      <c r="K184" s="766">
        <v>1</v>
      </c>
      <c r="L184" s="752">
        <v>3</v>
      </c>
      <c r="M184" s="753">
        <v>258.26</v>
      </c>
    </row>
    <row r="185" spans="1:13" ht="14.4" customHeight="1" x14ac:dyDescent="0.3">
      <c r="A185" s="747" t="s">
        <v>587</v>
      </c>
      <c r="B185" s="748" t="s">
        <v>1769</v>
      </c>
      <c r="C185" s="748" t="s">
        <v>2044</v>
      </c>
      <c r="D185" s="748" t="s">
        <v>2045</v>
      </c>
      <c r="E185" s="748" t="s">
        <v>2046</v>
      </c>
      <c r="F185" s="752"/>
      <c r="G185" s="752"/>
      <c r="H185" s="766">
        <v>0</v>
      </c>
      <c r="I185" s="752">
        <v>1</v>
      </c>
      <c r="J185" s="752">
        <v>66.189999999999969</v>
      </c>
      <c r="K185" s="766">
        <v>1</v>
      </c>
      <c r="L185" s="752">
        <v>1</v>
      </c>
      <c r="M185" s="753">
        <v>66.189999999999969</v>
      </c>
    </row>
    <row r="186" spans="1:13" ht="14.4" customHeight="1" x14ac:dyDescent="0.3">
      <c r="A186" s="747" t="s">
        <v>587</v>
      </c>
      <c r="B186" s="748" t="s">
        <v>1774</v>
      </c>
      <c r="C186" s="748" t="s">
        <v>2047</v>
      </c>
      <c r="D186" s="748" t="s">
        <v>1776</v>
      </c>
      <c r="E186" s="748" t="s">
        <v>2048</v>
      </c>
      <c r="F186" s="752"/>
      <c r="G186" s="752"/>
      <c r="H186" s="766">
        <v>0</v>
      </c>
      <c r="I186" s="752">
        <v>2</v>
      </c>
      <c r="J186" s="752">
        <v>29.54</v>
      </c>
      <c r="K186" s="766">
        <v>1</v>
      </c>
      <c r="L186" s="752">
        <v>2</v>
      </c>
      <c r="M186" s="753">
        <v>29.54</v>
      </c>
    </row>
    <row r="187" spans="1:13" ht="14.4" customHeight="1" x14ac:dyDescent="0.3">
      <c r="A187" s="747" t="s">
        <v>587</v>
      </c>
      <c r="B187" s="748" t="s">
        <v>1774</v>
      </c>
      <c r="C187" s="748" t="s">
        <v>1775</v>
      </c>
      <c r="D187" s="748" t="s">
        <v>1776</v>
      </c>
      <c r="E187" s="748" t="s">
        <v>1777</v>
      </c>
      <c r="F187" s="752"/>
      <c r="G187" s="752"/>
      <c r="H187" s="766">
        <v>0</v>
      </c>
      <c r="I187" s="752">
        <v>1</v>
      </c>
      <c r="J187" s="752">
        <v>11.84</v>
      </c>
      <c r="K187" s="766">
        <v>1</v>
      </c>
      <c r="L187" s="752">
        <v>1</v>
      </c>
      <c r="M187" s="753">
        <v>11.84</v>
      </c>
    </row>
    <row r="188" spans="1:13" ht="14.4" customHeight="1" x14ac:dyDescent="0.3">
      <c r="A188" s="747" t="s">
        <v>587</v>
      </c>
      <c r="B188" s="748" t="s">
        <v>1783</v>
      </c>
      <c r="C188" s="748" t="s">
        <v>1784</v>
      </c>
      <c r="D188" s="748" t="s">
        <v>1785</v>
      </c>
      <c r="E188" s="748" t="s">
        <v>1786</v>
      </c>
      <c r="F188" s="752"/>
      <c r="G188" s="752"/>
      <c r="H188" s="766">
        <v>0</v>
      </c>
      <c r="I188" s="752">
        <v>1</v>
      </c>
      <c r="J188" s="752">
        <v>116.05000000000003</v>
      </c>
      <c r="K188" s="766">
        <v>1</v>
      </c>
      <c r="L188" s="752">
        <v>1</v>
      </c>
      <c r="M188" s="753">
        <v>116.05000000000003</v>
      </c>
    </row>
    <row r="189" spans="1:13" ht="14.4" customHeight="1" x14ac:dyDescent="0.3">
      <c r="A189" s="747" t="s">
        <v>587</v>
      </c>
      <c r="B189" s="748" t="s">
        <v>1797</v>
      </c>
      <c r="C189" s="748" t="s">
        <v>2049</v>
      </c>
      <c r="D189" s="748" t="s">
        <v>917</v>
      </c>
      <c r="E189" s="748" t="s">
        <v>2050</v>
      </c>
      <c r="F189" s="752"/>
      <c r="G189" s="752"/>
      <c r="H189" s="766">
        <v>0</v>
      </c>
      <c r="I189" s="752">
        <v>3</v>
      </c>
      <c r="J189" s="752">
        <v>54.81</v>
      </c>
      <c r="K189" s="766">
        <v>1</v>
      </c>
      <c r="L189" s="752">
        <v>3</v>
      </c>
      <c r="M189" s="753">
        <v>54.81</v>
      </c>
    </row>
    <row r="190" spans="1:13" ht="14.4" customHeight="1" x14ac:dyDescent="0.3">
      <c r="A190" s="747" t="s">
        <v>587</v>
      </c>
      <c r="B190" s="748" t="s">
        <v>2051</v>
      </c>
      <c r="C190" s="748" t="s">
        <v>2052</v>
      </c>
      <c r="D190" s="748" t="s">
        <v>1407</v>
      </c>
      <c r="E190" s="748" t="s">
        <v>2053</v>
      </c>
      <c r="F190" s="752"/>
      <c r="G190" s="752"/>
      <c r="H190" s="766">
        <v>0</v>
      </c>
      <c r="I190" s="752">
        <v>1</v>
      </c>
      <c r="J190" s="752">
        <v>77.23</v>
      </c>
      <c r="K190" s="766">
        <v>1</v>
      </c>
      <c r="L190" s="752">
        <v>1</v>
      </c>
      <c r="M190" s="753">
        <v>77.23</v>
      </c>
    </row>
    <row r="191" spans="1:13" ht="14.4" customHeight="1" x14ac:dyDescent="0.3">
      <c r="A191" s="747" t="s">
        <v>587</v>
      </c>
      <c r="B191" s="748" t="s">
        <v>2051</v>
      </c>
      <c r="C191" s="748" t="s">
        <v>2054</v>
      </c>
      <c r="D191" s="748" t="s">
        <v>1407</v>
      </c>
      <c r="E191" s="748" t="s">
        <v>1408</v>
      </c>
      <c r="F191" s="752"/>
      <c r="G191" s="752"/>
      <c r="H191" s="766">
        <v>0</v>
      </c>
      <c r="I191" s="752">
        <v>1</v>
      </c>
      <c r="J191" s="752">
        <v>63.939999999999984</v>
      </c>
      <c r="K191" s="766">
        <v>1</v>
      </c>
      <c r="L191" s="752">
        <v>1</v>
      </c>
      <c r="M191" s="753">
        <v>63.939999999999984</v>
      </c>
    </row>
    <row r="192" spans="1:13" ht="14.4" customHeight="1" x14ac:dyDescent="0.3">
      <c r="A192" s="747" t="s">
        <v>587</v>
      </c>
      <c r="B192" s="748" t="s">
        <v>2055</v>
      </c>
      <c r="C192" s="748" t="s">
        <v>2056</v>
      </c>
      <c r="D192" s="748" t="s">
        <v>2057</v>
      </c>
      <c r="E192" s="748" t="s">
        <v>2058</v>
      </c>
      <c r="F192" s="752">
        <v>1</v>
      </c>
      <c r="G192" s="752">
        <v>847.73648804937022</v>
      </c>
      <c r="H192" s="766">
        <v>1</v>
      </c>
      <c r="I192" s="752"/>
      <c r="J192" s="752"/>
      <c r="K192" s="766">
        <v>0</v>
      </c>
      <c r="L192" s="752">
        <v>1</v>
      </c>
      <c r="M192" s="753">
        <v>847.73648804937022</v>
      </c>
    </row>
    <row r="193" spans="1:13" ht="14.4" customHeight="1" x14ac:dyDescent="0.3">
      <c r="A193" s="747" t="s">
        <v>587</v>
      </c>
      <c r="B193" s="748" t="s">
        <v>2059</v>
      </c>
      <c r="C193" s="748" t="s">
        <v>2060</v>
      </c>
      <c r="D193" s="748" t="s">
        <v>2061</v>
      </c>
      <c r="E193" s="748" t="s">
        <v>2062</v>
      </c>
      <c r="F193" s="752"/>
      <c r="G193" s="752"/>
      <c r="H193" s="766">
        <v>0</v>
      </c>
      <c r="I193" s="752">
        <v>3</v>
      </c>
      <c r="J193" s="752">
        <v>596.43000000000029</v>
      </c>
      <c r="K193" s="766">
        <v>1</v>
      </c>
      <c r="L193" s="752">
        <v>3</v>
      </c>
      <c r="M193" s="753">
        <v>596.43000000000029</v>
      </c>
    </row>
    <row r="194" spans="1:13" ht="14.4" customHeight="1" x14ac:dyDescent="0.3">
      <c r="A194" s="747" t="s">
        <v>587</v>
      </c>
      <c r="B194" s="748" t="s">
        <v>1827</v>
      </c>
      <c r="C194" s="748" t="s">
        <v>1828</v>
      </c>
      <c r="D194" s="748" t="s">
        <v>1014</v>
      </c>
      <c r="E194" s="748" t="s">
        <v>1829</v>
      </c>
      <c r="F194" s="752"/>
      <c r="G194" s="752"/>
      <c r="H194" s="766">
        <v>0</v>
      </c>
      <c r="I194" s="752">
        <v>20</v>
      </c>
      <c r="J194" s="752">
        <v>1717.8</v>
      </c>
      <c r="K194" s="766">
        <v>1</v>
      </c>
      <c r="L194" s="752">
        <v>20</v>
      </c>
      <c r="M194" s="753">
        <v>1717.8</v>
      </c>
    </row>
    <row r="195" spans="1:13" ht="14.4" customHeight="1" x14ac:dyDescent="0.3">
      <c r="A195" s="747" t="s">
        <v>587</v>
      </c>
      <c r="B195" s="748" t="s">
        <v>1830</v>
      </c>
      <c r="C195" s="748" t="s">
        <v>2063</v>
      </c>
      <c r="D195" s="748" t="s">
        <v>1832</v>
      </c>
      <c r="E195" s="748" t="s">
        <v>2064</v>
      </c>
      <c r="F195" s="752"/>
      <c r="G195" s="752"/>
      <c r="H195" s="766">
        <v>0</v>
      </c>
      <c r="I195" s="752">
        <v>1</v>
      </c>
      <c r="J195" s="752">
        <v>112.28</v>
      </c>
      <c r="K195" s="766">
        <v>1</v>
      </c>
      <c r="L195" s="752">
        <v>1</v>
      </c>
      <c r="M195" s="753">
        <v>112.28</v>
      </c>
    </row>
    <row r="196" spans="1:13" ht="14.4" customHeight="1" x14ac:dyDescent="0.3">
      <c r="A196" s="747" t="s">
        <v>587</v>
      </c>
      <c r="B196" s="748" t="s">
        <v>1830</v>
      </c>
      <c r="C196" s="748" t="s">
        <v>2065</v>
      </c>
      <c r="D196" s="748" t="s">
        <v>1832</v>
      </c>
      <c r="E196" s="748" t="s">
        <v>2066</v>
      </c>
      <c r="F196" s="752"/>
      <c r="G196" s="752"/>
      <c r="H196" s="766">
        <v>0</v>
      </c>
      <c r="I196" s="752">
        <v>1</v>
      </c>
      <c r="J196" s="752">
        <v>98.119999999999976</v>
      </c>
      <c r="K196" s="766">
        <v>1</v>
      </c>
      <c r="L196" s="752">
        <v>1</v>
      </c>
      <c r="M196" s="753">
        <v>98.119999999999976</v>
      </c>
    </row>
    <row r="197" spans="1:13" ht="14.4" customHeight="1" x14ac:dyDescent="0.3">
      <c r="A197" s="747" t="s">
        <v>587</v>
      </c>
      <c r="B197" s="748" t="s">
        <v>1830</v>
      </c>
      <c r="C197" s="748" t="s">
        <v>1831</v>
      </c>
      <c r="D197" s="748" t="s">
        <v>1832</v>
      </c>
      <c r="E197" s="748" t="s">
        <v>1833</v>
      </c>
      <c r="F197" s="752"/>
      <c r="G197" s="752"/>
      <c r="H197" s="766">
        <v>0</v>
      </c>
      <c r="I197" s="752">
        <v>1</v>
      </c>
      <c r="J197" s="752">
        <v>92.77000000000001</v>
      </c>
      <c r="K197" s="766">
        <v>1</v>
      </c>
      <c r="L197" s="752">
        <v>1</v>
      </c>
      <c r="M197" s="753">
        <v>92.77000000000001</v>
      </c>
    </row>
    <row r="198" spans="1:13" ht="14.4" customHeight="1" x14ac:dyDescent="0.3">
      <c r="A198" s="747" t="s">
        <v>587</v>
      </c>
      <c r="B198" s="748" t="s">
        <v>1830</v>
      </c>
      <c r="C198" s="748" t="s">
        <v>1834</v>
      </c>
      <c r="D198" s="748" t="s">
        <v>1832</v>
      </c>
      <c r="E198" s="748" t="s">
        <v>1835</v>
      </c>
      <c r="F198" s="752"/>
      <c r="G198" s="752"/>
      <c r="H198" s="766">
        <v>0</v>
      </c>
      <c r="I198" s="752">
        <v>1</v>
      </c>
      <c r="J198" s="752">
        <v>49.38</v>
      </c>
      <c r="K198" s="766">
        <v>1</v>
      </c>
      <c r="L198" s="752">
        <v>1</v>
      </c>
      <c r="M198" s="753">
        <v>49.38</v>
      </c>
    </row>
    <row r="199" spans="1:13" ht="14.4" customHeight="1" x14ac:dyDescent="0.3">
      <c r="A199" s="747" t="s">
        <v>587</v>
      </c>
      <c r="B199" s="748" t="s">
        <v>1830</v>
      </c>
      <c r="C199" s="748" t="s">
        <v>1836</v>
      </c>
      <c r="D199" s="748" t="s">
        <v>1832</v>
      </c>
      <c r="E199" s="748" t="s">
        <v>1837</v>
      </c>
      <c r="F199" s="752"/>
      <c r="G199" s="752"/>
      <c r="H199" s="766">
        <v>0</v>
      </c>
      <c r="I199" s="752">
        <v>1</v>
      </c>
      <c r="J199" s="752">
        <v>62.680000000000014</v>
      </c>
      <c r="K199" s="766">
        <v>1</v>
      </c>
      <c r="L199" s="752">
        <v>1</v>
      </c>
      <c r="M199" s="753">
        <v>62.680000000000014</v>
      </c>
    </row>
    <row r="200" spans="1:13" ht="14.4" customHeight="1" x14ac:dyDescent="0.3">
      <c r="A200" s="747" t="s">
        <v>587</v>
      </c>
      <c r="B200" s="748" t="s">
        <v>1838</v>
      </c>
      <c r="C200" s="748" t="s">
        <v>1839</v>
      </c>
      <c r="D200" s="748" t="s">
        <v>1840</v>
      </c>
      <c r="E200" s="748" t="s">
        <v>1841</v>
      </c>
      <c r="F200" s="752"/>
      <c r="G200" s="752"/>
      <c r="H200" s="766">
        <v>0</v>
      </c>
      <c r="I200" s="752">
        <v>3</v>
      </c>
      <c r="J200" s="752">
        <v>36534.239999999991</v>
      </c>
      <c r="K200" s="766">
        <v>1</v>
      </c>
      <c r="L200" s="752">
        <v>3</v>
      </c>
      <c r="M200" s="753">
        <v>36534.239999999991</v>
      </c>
    </row>
    <row r="201" spans="1:13" ht="14.4" customHeight="1" x14ac:dyDescent="0.3">
      <c r="A201" s="747" t="s">
        <v>587</v>
      </c>
      <c r="B201" s="748" t="s">
        <v>1842</v>
      </c>
      <c r="C201" s="748" t="s">
        <v>1843</v>
      </c>
      <c r="D201" s="748" t="s">
        <v>1115</v>
      </c>
      <c r="E201" s="748" t="s">
        <v>1844</v>
      </c>
      <c r="F201" s="752"/>
      <c r="G201" s="752"/>
      <c r="H201" s="766">
        <v>0</v>
      </c>
      <c r="I201" s="752">
        <v>3</v>
      </c>
      <c r="J201" s="752">
        <v>500.99</v>
      </c>
      <c r="K201" s="766">
        <v>1</v>
      </c>
      <c r="L201" s="752">
        <v>3</v>
      </c>
      <c r="M201" s="753">
        <v>500.99</v>
      </c>
    </row>
    <row r="202" spans="1:13" ht="14.4" customHeight="1" x14ac:dyDescent="0.3">
      <c r="A202" s="747" t="s">
        <v>587</v>
      </c>
      <c r="B202" s="748" t="s">
        <v>1842</v>
      </c>
      <c r="C202" s="748" t="s">
        <v>1845</v>
      </c>
      <c r="D202" s="748" t="s">
        <v>1115</v>
      </c>
      <c r="E202" s="748" t="s">
        <v>1846</v>
      </c>
      <c r="F202" s="752"/>
      <c r="G202" s="752"/>
      <c r="H202" s="766">
        <v>0</v>
      </c>
      <c r="I202" s="752">
        <v>1</v>
      </c>
      <c r="J202" s="752">
        <v>114.91999999999997</v>
      </c>
      <c r="K202" s="766">
        <v>1</v>
      </c>
      <c r="L202" s="752">
        <v>1</v>
      </c>
      <c r="M202" s="753">
        <v>114.91999999999997</v>
      </c>
    </row>
    <row r="203" spans="1:13" ht="14.4" customHeight="1" x14ac:dyDescent="0.3">
      <c r="A203" s="747" t="s">
        <v>587</v>
      </c>
      <c r="B203" s="748" t="s">
        <v>1850</v>
      </c>
      <c r="C203" s="748" t="s">
        <v>1851</v>
      </c>
      <c r="D203" s="748" t="s">
        <v>1852</v>
      </c>
      <c r="E203" s="748" t="s">
        <v>1853</v>
      </c>
      <c r="F203" s="752"/>
      <c r="G203" s="752"/>
      <c r="H203" s="766">
        <v>0</v>
      </c>
      <c r="I203" s="752">
        <v>53.5</v>
      </c>
      <c r="J203" s="752">
        <v>24540.45</v>
      </c>
      <c r="K203" s="766">
        <v>1</v>
      </c>
      <c r="L203" s="752">
        <v>53.5</v>
      </c>
      <c r="M203" s="753">
        <v>24540.45</v>
      </c>
    </row>
    <row r="204" spans="1:13" ht="14.4" customHeight="1" x14ac:dyDescent="0.3">
      <c r="A204" s="747" t="s">
        <v>587</v>
      </c>
      <c r="B204" s="748" t="s">
        <v>1854</v>
      </c>
      <c r="C204" s="748" t="s">
        <v>1855</v>
      </c>
      <c r="D204" s="748" t="s">
        <v>1856</v>
      </c>
      <c r="E204" s="748" t="s">
        <v>1857</v>
      </c>
      <c r="F204" s="752">
        <v>105</v>
      </c>
      <c r="G204" s="752">
        <v>2794.05</v>
      </c>
      <c r="H204" s="766">
        <v>1</v>
      </c>
      <c r="I204" s="752"/>
      <c r="J204" s="752"/>
      <c r="K204" s="766">
        <v>0</v>
      </c>
      <c r="L204" s="752">
        <v>105</v>
      </c>
      <c r="M204" s="753">
        <v>2794.05</v>
      </c>
    </row>
    <row r="205" spans="1:13" ht="14.4" customHeight="1" x14ac:dyDescent="0.3">
      <c r="A205" s="747" t="s">
        <v>587</v>
      </c>
      <c r="B205" s="748" t="s">
        <v>1861</v>
      </c>
      <c r="C205" s="748" t="s">
        <v>1862</v>
      </c>
      <c r="D205" s="748" t="s">
        <v>1863</v>
      </c>
      <c r="E205" s="748" t="s">
        <v>1864</v>
      </c>
      <c r="F205" s="752"/>
      <c r="G205" s="752"/>
      <c r="H205" s="766">
        <v>0</v>
      </c>
      <c r="I205" s="752">
        <v>32</v>
      </c>
      <c r="J205" s="752">
        <v>29392</v>
      </c>
      <c r="K205" s="766">
        <v>1</v>
      </c>
      <c r="L205" s="752">
        <v>32</v>
      </c>
      <c r="M205" s="753">
        <v>29392</v>
      </c>
    </row>
    <row r="206" spans="1:13" ht="14.4" customHeight="1" x14ac:dyDescent="0.3">
      <c r="A206" s="747" t="s">
        <v>587</v>
      </c>
      <c r="B206" s="748" t="s">
        <v>2067</v>
      </c>
      <c r="C206" s="748" t="s">
        <v>2068</v>
      </c>
      <c r="D206" s="748" t="s">
        <v>1486</v>
      </c>
      <c r="E206" s="748" t="s">
        <v>2069</v>
      </c>
      <c r="F206" s="752"/>
      <c r="G206" s="752"/>
      <c r="H206" s="766">
        <v>0</v>
      </c>
      <c r="I206" s="752">
        <v>3</v>
      </c>
      <c r="J206" s="752">
        <v>688.56000000000006</v>
      </c>
      <c r="K206" s="766">
        <v>1</v>
      </c>
      <c r="L206" s="752">
        <v>3</v>
      </c>
      <c r="M206" s="753">
        <v>688.56000000000006</v>
      </c>
    </row>
    <row r="207" spans="1:13" ht="14.4" customHeight="1" x14ac:dyDescent="0.3">
      <c r="A207" s="747" t="s">
        <v>587</v>
      </c>
      <c r="B207" s="748" t="s">
        <v>1991</v>
      </c>
      <c r="C207" s="748" t="s">
        <v>1992</v>
      </c>
      <c r="D207" s="748" t="s">
        <v>1993</v>
      </c>
      <c r="E207" s="748" t="s">
        <v>1994</v>
      </c>
      <c r="F207" s="752"/>
      <c r="G207" s="752"/>
      <c r="H207" s="766">
        <v>0</v>
      </c>
      <c r="I207" s="752">
        <v>5</v>
      </c>
      <c r="J207" s="752">
        <v>2807.55</v>
      </c>
      <c r="K207" s="766">
        <v>1</v>
      </c>
      <c r="L207" s="752">
        <v>5</v>
      </c>
      <c r="M207" s="753">
        <v>2807.55</v>
      </c>
    </row>
    <row r="208" spans="1:13" ht="14.4" customHeight="1" x14ac:dyDescent="0.3">
      <c r="A208" s="747" t="s">
        <v>587</v>
      </c>
      <c r="B208" s="748" t="s">
        <v>1865</v>
      </c>
      <c r="C208" s="748" t="s">
        <v>1869</v>
      </c>
      <c r="D208" s="748" t="s">
        <v>1867</v>
      </c>
      <c r="E208" s="748" t="s">
        <v>1870</v>
      </c>
      <c r="F208" s="752"/>
      <c r="G208" s="752"/>
      <c r="H208" s="766">
        <v>0</v>
      </c>
      <c r="I208" s="752">
        <v>80</v>
      </c>
      <c r="J208" s="752">
        <v>4230.4000000000005</v>
      </c>
      <c r="K208" s="766">
        <v>1</v>
      </c>
      <c r="L208" s="752">
        <v>80</v>
      </c>
      <c r="M208" s="753">
        <v>4230.4000000000005</v>
      </c>
    </row>
    <row r="209" spans="1:13" ht="14.4" customHeight="1" x14ac:dyDescent="0.3">
      <c r="A209" s="747" t="s">
        <v>587</v>
      </c>
      <c r="B209" s="748" t="s">
        <v>1871</v>
      </c>
      <c r="C209" s="748" t="s">
        <v>1872</v>
      </c>
      <c r="D209" s="748" t="s">
        <v>1873</v>
      </c>
      <c r="E209" s="748" t="s">
        <v>1874</v>
      </c>
      <c r="F209" s="752"/>
      <c r="G209" s="752"/>
      <c r="H209" s="766">
        <v>0</v>
      </c>
      <c r="I209" s="752">
        <v>37</v>
      </c>
      <c r="J209" s="752">
        <v>14177.715</v>
      </c>
      <c r="K209" s="766">
        <v>1</v>
      </c>
      <c r="L209" s="752">
        <v>37</v>
      </c>
      <c r="M209" s="753">
        <v>14177.715</v>
      </c>
    </row>
    <row r="210" spans="1:13" ht="14.4" customHeight="1" x14ac:dyDescent="0.3">
      <c r="A210" s="747" t="s">
        <v>587</v>
      </c>
      <c r="B210" s="748" t="s">
        <v>1871</v>
      </c>
      <c r="C210" s="748" t="s">
        <v>1875</v>
      </c>
      <c r="D210" s="748" t="s">
        <v>1876</v>
      </c>
      <c r="E210" s="748" t="s">
        <v>1877</v>
      </c>
      <c r="F210" s="752"/>
      <c r="G210" s="752"/>
      <c r="H210" s="766">
        <v>0</v>
      </c>
      <c r="I210" s="752">
        <v>85</v>
      </c>
      <c r="J210" s="752">
        <v>1611.6000000000001</v>
      </c>
      <c r="K210" s="766">
        <v>1</v>
      </c>
      <c r="L210" s="752">
        <v>85</v>
      </c>
      <c r="M210" s="753">
        <v>1611.6000000000001</v>
      </c>
    </row>
    <row r="211" spans="1:13" ht="14.4" customHeight="1" x14ac:dyDescent="0.3">
      <c r="A211" s="747" t="s">
        <v>587</v>
      </c>
      <c r="B211" s="748" t="s">
        <v>1878</v>
      </c>
      <c r="C211" s="748" t="s">
        <v>1879</v>
      </c>
      <c r="D211" s="748" t="s">
        <v>1880</v>
      </c>
      <c r="E211" s="748" t="s">
        <v>1881</v>
      </c>
      <c r="F211" s="752"/>
      <c r="G211" s="752"/>
      <c r="H211" s="766">
        <v>0</v>
      </c>
      <c r="I211" s="752">
        <v>8</v>
      </c>
      <c r="J211" s="752">
        <v>1188</v>
      </c>
      <c r="K211" s="766">
        <v>1</v>
      </c>
      <c r="L211" s="752">
        <v>8</v>
      </c>
      <c r="M211" s="753">
        <v>1188</v>
      </c>
    </row>
    <row r="212" spans="1:13" ht="14.4" customHeight="1" x14ac:dyDescent="0.3">
      <c r="A212" s="747" t="s">
        <v>587</v>
      </c>
      <c r="B212" s="748" t="s">
        <v>1878</v>
      </c>
      <c r="C212" s="748" t="s">
        <v>1995</v>
      </c>
      <c r="D212" s="748" t="s">
        <v>1880</v>
      </c>
      <c r="E212" s="748" t="s">
        <v>1996</v>
      </c>
      <c r="F212" s="752"/>
      <c r="G212" s="752"/>
      <c r="H212" s="766">
        <v>0</v>
      </c>
      <c r="I212" s="752">
        <v>6</v>
      </c>
      <c r="J212" s="752">
        <v>1768.8000000000002</v>
      </c>
      <c r="K212" s="766">
        <v>1</v>
      </c>
      <c r="L212" s="752">
        <v>6</v>
      </c>
      <c r="M212" s="753">
        <v>1768.8000000000002</v>
      </c>
    </row>
    <row r="213" spans="1:13" ht="14.4" customHeight="1" x14ac:dyDescent="0.3">
      <c r="A213" s="747" t="s">
        <v>587</v>
      </c>
      <c r="B213" s="748" t="s">
        <v>1885</v>
      </c>
      <c r="C213" s="748" t="s">
        <v>1889</v>
      </c>
      <c r="D213" s="748" t="s">
        <v>1183</v>
      </c>
      <c r="E213" s="748" t="s">
        <v>1890</v>
      </c>
      <c r="F213" s="752"/>
      <c r="G213" s="752"/>
      <c r="H213" s="766">
        <v>0</v>
      </c>
      <c r="I213" s="752">
        <v>6</v>
      </c>
      <c r="J213" s="752">
        <v>706.8599999999999</v>
      </c>
      <c r="K213" s="766">
        <v>1</v>
      </c>
      <c r="L213" s="752">
        <v>6</v>
      </c>
      <c r="M213" s="753">
        <v>706.8599999999999</v>
      </c>
    </row>
    <row r="214" spans="1:13" ht="14.4" customHeight="1" x14ac:dyDescent="0.3">
      <c r="A214" s="747" t="s">
        <v>587</v>
      </c>
      <c r="B214" s="748" t="s">
        <v>2070</v>
      </c>
      <c r="C214" s="748" t="s">
        <v>2071</v>
      </c>
      <c r="D214" s="748" t="s">
        <v>2072</v>
      </c>
      <c r="E214" s="748" t="s">
        <v>2073</v>
      </c>
      <c r="F214" s="752"/>
      <c r="G214" s="752"/>
      <c r="H214" s="766">
        <v>0</v>
      </c>
      <c r="I214" s="752">
        <v>1</v>
      </c>
      <c r="J214" s="752">
        <v>187.54000000000002</v>
      </c>
      <c r="K214" s="766">
        <v>1</v>
      </c>
      <c r="L214" s="752">
        <v>1</v>
      </c>
      <c r="M214" s="753">
        <v>187.54000000000002</v>
      </c>
    </row>
    <row r="215" spans="1:13" ht="14.4" customHeight="1" x14ac:dyDescent="0.3">
      <c r="A215" s="747" t="s">
        <v>587</v>
      </c>
      <c r="B215" s="748" t="s">
        <v>2074</v>
      </c>
      <c r="C215" s="748" t="s">
        <v>2075</v>
      </c>
      <c r="D215" s="748" t="s">
        <v>2076</v>
      </c>
      <c r="E215" s="748" t="s">
        <v>2077</v>
      </c>
      <c r="F215" s="752"/>
      <c r="G215" s="752"/>
      <c r="H215" s="766">
        <v>0</v>
      </c>
      <c r="I215" s="752">
        <v>1</v>
      </c>
      <c r="J215" s="752">
        <v>834.58</v>
      </c>
      <c r="K215" s="766">
        <v>1</v>
      </c>
      <c r="L215" s="752">
        <v>1</v>
      </c>
      <c r="M215" s="753">
        <v>834.58</v>
      </c>
    </row>
    <row r="216" spans="1:13" ht="14.4" customHeight="1" x14ac:dyDescent="0.3">
      <c r="A216" s="747" t="s">
        <v>587</v>
      </c>
      <c r="B216" s="748" t="s">
        <v>2074</v>
      </c>
      <c r="C216" s="748" t="s">
        <v>2078</v>
      </c>
      <c r="D216" s="748" t="s">
        <v>2076</v>
      </c>
      <c r="E216" s="748" t="s">
        <v>2079</v>
      </c>
      <c r="F216" s="752"/>
      <c r="G216" s="752"/>
      <c r="H216" s="766">
        <v>0</v>
      </c>
      <c r="I216" s="752">
        <v>2</v>
      </c>
      <c r="J216" s="752">
        <v>1484.24</v>
      </c>
      <c r="K216" s="766">
        <v>1</v>
      </c>
      <c r="L216" s="752">
        <v>2</v>
      </c>
      <c r="M216" s="753">
        <v>1484.24</v>
      </c>
    </row>
    <row r="217" spans="1:13" ht="14.4" customHeight="1" x14ac:dyDescent="0.3">
      <c r="A217" s="747" t="s">
        <v>587</v>
      </c>
      <c r="B217" s="748" t="s">
        <v>1899</v>
      </c>
      <c r="C217" s="748" t="s">
        <v>1900</v>
      </c>
      <c r="D217" s="748" t="s">
        <v>644</v>
      </c>
      <c r="E217" s="748" t="s">
        <v>1901</v>
      </c>
      <c r="F217" s="752"/>
      <c r="G217" s="752"/>
      <c r="H217" s="766">
        <v>0</v>
      </c>
      <c r="I217" s="752">
        <v>4</v>
      </c>
      <c r="J217" s="752">
        <v>233.34000000000009</v>
      </c>
      <c r="K217" s="766">
        <v>1</v>
      </c>
      <c r="L217" s="752">
        <v>4</v>
      </c>
      <c r="M217" s="753">
        <v>233.34000000000009</v>
      </c>
    </row>
    <row r="218" spans="1:13" ht="14.4" customHeight="1" x14ac:dyDescent="0.3">
      <c r="A218" s="747" t="s">
        <v>587</v>
      </c>
      <c r="B218" s="748" t="s">
        <v>1899</v>
      </c>
      <c r="C218" s="748" t="s">
        <v>1902</v>
      </c>
      <c r="D218" s="748" t="s">
        <v>644</v>
      </c>
      <c r="E218" s="748" t="s">
        <v>621</v>
      </c>
      <c r="F218" s="752"/>
      <c r="G218" s="752"/>
      <c r="H218" s="766">
        <v>0</v>
      </c>
      <c r="I218" s="752">
        <v>2</v>
      </c>
      <c r="J218" s="752">
        <v>208.68000000000006</v>
      </c>
      <c r="K218" s="766">
        <v>1</v>
      </c>
      <c r="L218" s="752">
        <v>2</v>
      </c>
      <c r="M218" s="753">
        <v>208.68000000000006</v>
      </c>
    </row>
    <row r="219" spans="1:13" ht="14.4" customHeight="1" x14ac:dyDescent="0.3">
      <c r="A219" s="747" t="s">
        <v>587</v>
      </c>
      <c r="B219" s="748" t="s">
        <v>1903</v>
      </c>
      <c r="C219" s="748" t="s">
        <v>1905</v>
      </c>
      <c r="D219" s="748" t="s">
        <v>620</v>
      </c>
      <c r="E219" s="748" t="s">
        <v>622</v>
      </c>
      <c r="F219" s="752"/>
      <c r="G219" s="752"/>
      <c r="H219" s="766">
        <v>0</v>
      </c>
      <c r="I219" s="752">
        <v>1</v>
      </c>
      <c r="J219" s="752">
        <v>54.010000000000012</v>
      </c>
      <c r="K219" s="766">
        <v>1</v>
      </c>
      <c r="L219" s="752">
        <v>1</v>
      </c>
      <c r="M219" s="753">
        <v>54.010000000000012</v>
      </c>
    </row>
    <row r="220" spans="1:13" ht="14.4" customHeight="1" x14ac:dyDescent="0.3">
      <c r="A220" s="747" t="s">
        <v>587</v>
      </c>
      <c r="B220" s="748" t="s">
        <v>2080</v>
      </c>
      <c r="C220" s="748" t="s">
        <v>2081</v>
      </c>
      <c r="D220" s="748" t="s">
        <v>2082</v>
      </c>
      <c r="E220" s="748" t="s">
        <v>2083</v>
      </c>
      <c r="F220" s="752"/>
      <c r="G220" s="752"/>
      <c r="H220" s="766">
        <v>0</v>
      </c>
      <c r="I220" s="752">
        <v>16</v>
      </c>
      <c r="J220" s="752">
        <v>2364.16</v>
      </c>
      <c r="K220" s="766">
        <v>1</v>
      </c>
      <c r="L220" s="752">
        <v>16</v>
      </c>
      <c r="M220" s="753">
        <v>2364.16</v>
      </c>
    </row>
    <row r="221" spans="1:13" ht="14.4" customHeight="1" x14ac:dyDescent="0.3">
      <c r="A221" s="747" t="s">
        <v>587</v>
      </c>
      <c r="B221" s="748" t="s">
        <v>2084</v>
      </c>
      <c r="C221" s="748" t="s">
        <v>2085</v>
      </c>
      <c r="D221" s="748" t="s">
        <v>1380</v>
      </c>
      <c r="E221" s="748" t="s">
        <v>2086</v>
      </c>
      <c r="F221" s="752">
        <v>4</v>
      </c>
      <c r="G221" s="752">
        <v>3405.6000000000004</v>
      </c>
      <c r="H221" s="766">
        <v>1</v>
      </c>
      <c r="I221" s="752"/>
      <c r="J221" s="752"/>
      <c r="K221" s="766">
        <v>0</v>
      </c>
      <c r="L221" s="752">
        <v>4</v>
      </c>
      <c r="M221" s="753">
        <v>3405.6000000000004</v>
      </c>
    </row>
    <row r="222" spans="1:13" ht="14.4" customHeight="1" x14ac:dyDescent="0.3">
      <c r="A222" s="747" t="s">
        <v>587</v>
      </c>
      <c r="B222" s="748" t="s">
        <v>1907</v>
      </c>
      <c r="C222" s="748" t="s">
        <v>1908</v>
      </c>
      <c r="D222" s="748" t="s">
        <v>1909</v>
      </c>
      <c r="E222" s="748" t="s">
        <v>1910</v>
      </c>
      <c r="F222" s="752">
        <v>2</v>
      </c>
      <c r="G222" s="752">
        <v>737.78</v>
      </c>
      <c r="H222" s="766">
        <v>1</v>
      </c>
      <c r="I222" s="752"/>
      <c r="J222" s="752"/>
      <c r="K222" s="766">
        <v>0</v>
      </c>
      <c r="L222" s="752">
        <v>2</v>
      </c>
      <c r="M222" s="753">
        <v>737.78</v>
      </c>
    </row>
    <row r="223" spans="1:13" ht="14.4" customHeight="1" x14ac:dyDescent="0.3">
      <c r="A223" s="747" t="s">
        <v>587</v>
      </c>
      <c r="B223" s="748" t="s">
        <v>1907</v>
      </c>
      <c r="C223" s="748" t="s">
        <v>1911</v>
      </c>
      <c r="D223" s="748" t="s">
        <v>1909</v>
      </c>
      <c r="E223" s="748" t="s">
        <v>1912</v>
      </c>
      <c r="F223" s="752">
        <v>2</v>
      </c>
      <c r="G223" s="752">
        <v>1549.02</v>
      </c>
      <c r="H223" s="766">
        <v>1</v>
      </c>
      <c r="I223" s="752"/>
      <c r="J223" s="752"/>
      <c r="K223" s="766">
        <v>0</v>
      </c>
      <c r="L223" s="752">
        <v>2</v>
      </c>
      <c r="M223" s="753">
        <v>1549.02</v>
      </c>
    </row>
    <row r="224" spans="1:13" ht="14.4" customHeight="1" x14ac:dyDescent="0.3">
      <c r="A224" s="747" t="s">
        <v>587</v>
      </c>
      <c r="B224" s="748" t="s">
        <v>2087</v>
      </c>
      <c r="C224" s="748" t="s">
        <v>2088</v>
      </c>
      <c r="D224" s="748" t="s">
        <v>2089</v>
      </c>
      <c r="E224" s="748" t="s">
        <v>2090</v>
      </c>
      <c r="F224" s="752">
        <v>1</v>
      </c>
      <c r="G224" s="752">
        <v>911.85</v>
      </c>
      <c r="H224" s="766">
        <v>1</v>
      </c>
      <c r="I224" s="752"/>
      <c r="J224" s="752"/>
      <c r="K224" s="766">
        <v>0</v>
      </c>
      <c r="L224" s="752">
        <v>1</v>
      </c>
      <c r="M224" s="753">
        <v>911.85</v>
      </c>
    </row>
    <row r="225" spans="1:13" ht="14.4" customHeight="1" x14ac:dyDescent="0.3">
      <c r="A225" s="747" t="s">
        <v>587</v>
      </c>
      <c r="B225" s="748" t="s">
        <v>2091</v>
      </c>
      <c r="C225" s="748" t="s">
        <v>2092</v>
      </c>
      <c r="D225" s="748" t="s">
        <v>2093</v>
      </c>
      <c r="E225" s="748" t="s">
        <v>2094</v>
      </c>
      <c r="F225" s="752"/>
      <c r="G225" s="752"/>
      <c r="H225" s="766">
        <v>0</v>
      </c>
      <c r="I225" s="752">
        <v>1</v>
      </c>
      <c r="J225" s="752">
        <v>24.749999999999993</v>
      </c>
      <c r="K225" s="766">
        <v>1</v>
      </c>
      <c r="L225" s="752">
        <v>1</v>
      </c>
      <c r="M225" s="753">
        <v>24.749999999999993</v>
      </c>
    </row>
    <row r="226" spans="1:13" ht="14.4" customHeight="1" x14ac:dyDescent="0.3">
      <c r="A226" s="747" t="s">
        <v>587</v>
      </c>
      <c r="B226" s="748" t="s">
        <v>1913</v>
      </c>
      <c r="C226" s="748" t="s">
        <v>1914</v>
      </c>
      <c r="D226" s="748" t="s">
        <v>1915</v>
      </c>
      <c r="E226" s="748" t="s">
        <v>1916</v>
      </c>
      <c r="F226" s="752"/>
      <c r="G226" s="752"/>
      <c r="H226" s="766">
        <v>0</v>
      </c>
      <c r="I226" s="752">
        <v>20</v>
      </c>
      <c r="J226" s="752">
        <v>669.83</v>
      </c>
      <c r="K226" s="766">
        <v>1</v>
      </c>
      <c r="L226" s="752">
        <v>20</v>
      </c>
      <c r="M226" s="753">
        <v>669.83</v>
      </c>
    </row>
    <row r="227" spans="1:13" ht="14.4" customHeight="1" x14ac:dyDescent="0.3">
      <c r="A227" s="747" t="s">
        <v>587</v>
      </c>
      <c r="B227" s="748" t="s">
        <v>1913</v>
      </c>
      <c r="C227" s="748" t="s">
        <v>1917</v>
      </c>
      <c r="D227" s="748" t="s">
        <v>1918</v>
      </c>
      <c r="E227" s="748" t="s">
        <v>1919</v>
      </c>
      <c r="F227" s="752"/>
      <c r="G227" s="752"/>
      <c r="H227" s="766">
        <v>0</v>
      </c>
      <c r="I227" s="752">
        <v>2</v>
      </c>
      <c r="J227" s="752">
        <v>101.28000000000002</v>
      </c>
      <c r="K227" s="766">
        <v>1</v>
      </c>
      <c r="L227" s="752">
        <v>2</v>
      </c>
      <c r="M227" s="753">
        <v>101.28000000000002</v>
      </c>
    </row>
    <row r="228" spans="1:13" ht="14.4" customHeight="1" x14ac:dyDescent="0.3">
      <c r="A228" s="747" t="s">
        <v>587</v>
      </c>
      <c r="B228" s="748" t="s">
        <v>1913</v>
      </c>
      <c r="C228" s="748" t="s">
        <v>2001</v>
      </c>
      <c r="D228" s="748" t="s">
        <v>1918</v>
      </c>
      <c r="E228" s="748" t="s">
        <v>2002</v>
      </c>
      <c r="F228" s="752"/>
      <c r="G228" s="752"/>
      <c r="H228" s="766">
        <v>0</v>
      </c>
      <c r="I228" s="752">
        <v>74</v>
      </c>
      <c r="J228" s="752">
        <v>3750.0600000000004</v>
      </c>
      <c r="K228" s="766">
        <v>1</v>
      </c>
      <c r="L228" s="752">
        <v>74</v>
      </c>
      <c r="M228" s="753">
        <v>3750.0600000000004</v>
      </c>
    </row>
    <row r="229" spans="1:13" ht="14.4" customHeight="1" x14ac:dyDescent="0.3">
      <c r="A229" s="747" t="s">
        <v>587</v>
      </c>
      <c r="B229" s="748" t="s">
        <v>2095</v>
      </c>
      <c r="C229" s="748" t="s">
        <v>2096</v>
      </c>
      <c r="D229" s="748" t="s">
        <v>2097</v>
      </c>
      <c r="E229" s="748" t="s">
        <v>2098</v>
      </c>
      <c r="F229" s="752"/>
      <c r="G229" s="752"/>
      <c r="H229" s="766">
        <v>0</v>
      </c>
      <c r="I229" s="752">
        <v>1</v>
      </c>
      <c r="J229" s="752">
        <v>554.1099999999999</v>
      </c>
      <c r="K229" s="766">
        <v>1</v>
      </c>
      <c r="L229" s="752">
        <v>1</v>
      </c>
      <c r="M229" s="753">
        <v>554.1099999999999</v>
      </c>
    </row>
    <row r="230" spans="1:13" ht="14.4" customHeight="1" x14ac:dyDescent="0.3">
      <c r="A230" s="747" t="s">
        <v>587</v>
      </c>
      <c r="B230" s="748" t="s">
        <v>1944</v>
      </c>
      <c r="C230" s="748" t="s">
        <v>2099</v>
      </c>
      <c r="D230" s="748" t="s">
        <v>1946</v>
      </c>
      <c r="E230" s="748" t="s">
        <v>2100</v>
      </c>
      <c r="F230" s="752"/>
      <c r="G230" s="752"/>
      <c r="H230" s="766">
        <v>0</v>
      </c>
      <c r="I230" s="752">
        <v>2</v>
      </c>
      <c r="J230" s="752">
        <v>561.00000000000011</v>
      </c>
      <c r="K230" s="766">
        <v>1</v>
      </c>
      <c r="L230" s="752">
        <v>2</v>
      </c>
      <c r="M230" s="753">
        <v>561.00000000000011</v>
      </c>
    </row>
    <row r="231" spans="1:13" ht="14.4" customHeight="1" x14ac:dyDescent="0.3">
      <c r="A231" s="747" t="s">
        <v>587</v>
      </c>
      <c r="B231" s="748" t="s">
        <v>1948</v>
      </c>
      <c r="C231" s="748" t="s">
        <v>1951</v>
      </c>
      <c r="D231" s="748" t="s">
        <v>1099</v>
      </c>
      <c r="E231" s="748" t="s">
        <v>1952</v>
      </c>
      <c r="F231" s="752"/>
      <c r="G231" s="752"/>
      <c r="H231" s="766">
        <v>0</v>
      </c>
      <c r="I231" s="752">
        <v>10</v>
      </c>
      <c r="J231" s="752">
        <v>455.16000000000008</v>
      </c>
      <c r="K231" s="766">
        <v>1</v>
      </c>
      <c r="L231" s="752">
        <v>10</v>
      </c>
      <c r="M231" s="753">
        <v>455.16000000000008</v>
      </c>
    </row>
    <row r="232" spans="1:13" ht="14.4" customHeight="1" x14ac:dyDescent="0.3">
      <c r="A232" s="747" t="s">
        <v>587</v>
      </c>
      <c r="B232" s="748" t="s">
        <v>1953</v>
      </c>
      <c r="C232" s="748" t="s">
        <v>1954</v>
      </c>
      <c r="D232" s="748" t="s">
        <v>690</v>
      </c>
      <c r="E232" s="748" t="s">
        <v>1955</v>
      </c>
      <c r="F232" s="752"/>
      <c r="G232" s="752"/>
      <c r="H232" s="766">
        <v>0</v>
      </c>
      <c r="I232" s="752">
        <v>2</v>
      </c>
      <c r="J232" s="752">
        <v>39.64</v>
      </c>
      <c r="K232" s="766">
        <v>1</v>
      </c>
      <c r="L232" s="752">
        <v>2</v>
      </c>
      <c r="M232" s="753">
        <v>39.64</v>
      </c>
    </row>
    <row r="233" spans="1:13" ht="14.4" customHeight="1" x14ac:dyDescent="0.3">
      <c r="A233" s="747" t="s">
        <v>587</v>
      </c>
      <c r="B233" s="748" t="s">
        <v>1953</v>
      </c>
      <c r="C233" s="748" t="s">
        <v>1956</v>
      </c>
      <c r="D233" s="748" t="s">
        <v>692</v>
      </c>
      <c r="E233" s="748" t="s">
        <v>1816</v>
      </c>
      <c r="F233" s="752"/>
      <c r="G233" s="752"/>
      <c r="H233" s="766">
        <v>0</v>
      </c>
      <c r="I233" s="752">
        <v>6</v>
      </c>
      <c r="J233" s="752">
        <v>162.55999999999997</v>
      </c>
      <c r="K233" s="766">
        <v>1</v>
      </c>
      <c r="L233" s="752">
        <v>6</v>
      </c>
      <c r="M233" s="753">
        <v>162.55999999999997</v>
      </c>
    </row>
    <row r="234" spans="1:13" ht="14.4" customHeight="1" x14ac:dyDescent="0.3">
      <c r="A234" s="747" t="s">
        <v>587</v>
      </c>
      <c r="B234" s="748" t="s">
        <v>2101</v>
      </c>
      <c r="C234" s="748" t="s">
        <v>2102</v>
      </c>
      <c r="D234" s="748" t="s">
        <v>2103</v>
      </c>
      <c r="E234" s="748" t="s">
        <v>2104</v>
      </c>
      <c r="F234" s="752"/>
      <c r="G234" s="752"/>
      <c r="H234" s="766">
        <v>0</v>
      </c>
      <c r="I234" s="752">
        <v>1</v>
      </c>
      <c r="J234" s="752">
        <v>245.37999999999997</v>
      </c>
      <c r="K234" s="766">
        <v>1</v>
      </c>
      <c r="L234" s="752">
        <v>1</v>
      </c>
      <c r="M234" s="753">
        <v>245.37999999999997</v>
      </c>
    </row>
    <row r="235" spans="1:13" ht="14.4" customHeight="1" x14ac:dyDescent="0.3">
      <c r="A235" s="747" t="s">
        <v>587</v>
      </c>
      <c r="B235" s="748" t="s">
        <v>1976</v>
      </c>
      <c r="C235" s="748" t="s">
        <v>1977</v>
      </c>
      <c r="D235" s="748" t="s">
        <v>1978</v>
      </c>
      <c r="E235" s="748" t="s">
        <v>1979</v>
      </c>
      <c r="F235" s="752"/>
      <c r="G235" s="752"/>
      <c r="H235" s="766">
        <v>0</v>
      </c>
      <c r="I235" s="752">
        <v>15</v>
      </c>
      <c r="J235" s="752">
        <v>1218.1000000000001</v>
      </c>
      <c r="K235" s="766">
        <v>1</v>
      </c>
      <c r="L235" s="752">
        <v>15</v>
      </c>
      <c r="M235" s="753">
        <v>1218.1000000000001</v>
      </c>
    </row>
    <row r="236" spans="1:13" ht="14.4" customHeight="1" x14ac:dyDescent="0.3">
      <c r="A236" s="747" t="s">
        <v>587</v>
      </c>
      <c r="B236" s="748" t="s">
        <v>2105</v>
      </c>
      <c r="C236" s="748" t="s">
        <v>2106</v>
      </c>
      <c r="D236" s="748" t="s">
        <v>2107</v>
      </c>
      <c r="E236" s="748" t="s">
        <v>2108</v>
      </c>
      <c r="F236" s="752"/>
      <c r="G236" s="752"/>
      <c r="H236" s="766">
        <v>0</v>
      </c>
      <c r="I236" s="752">
        <v>1</v>
      </c>
      <c r="J236" s="752">
        <v>686.44</v>
      </c>
      <c r="K236" s="766">
        <v>1</v>
      </c>
      <c r="L236" s="752">
        <v>1</v>
      </c>
      <c r="M236" s="753">
        <v>686.44</v>
      </c>
    </row>
    <row r="237" spans="1:13" ht="14.4" customHeight="1" x14ac:dyDescent="0.3">
      <c r="A237" s="747" t="s">
        <v>587</v>
      </c>
      <c r="B237" s="748" t="s">
        <v>2109</v>
      </c>
      <c r="C237" s="748" t="s">
        <v>2110</v>
      </c>
      <c r="D237" s="748" t="s">
        <v>2111</v>
      </c>
      <c r="E237" s="748" t="s">
        <v>2112</v>
      </c>
      <c r="F237" s="752"/>
      <c r="G237" s="752"/>
      <c r="H237" s="766">
        <v>0</v>
      </c>
      <c r="I237" s="752">
        <v>1</v>
      </c>
      <c r="J237" s="752">
        <v>653.04</v>
      </c>
      <c r="K237" s="766">
        <v>1</v>
      </c>
      <c r="L237" s="752">
        <v>1</v>
      </c>
      <c r="M237" s="753">
        <v>653.04</v>
      </c>
    </row>
    <row r="238" spans="1:13" ht="14.4" customHeight="1" x14ac:dyDescent="0.3">
      <c r="A238" s="747" t="s">
        <v>587</v>
      </c>
      <c r="B238" s="748" t="s">
        <v>1980</v>
      </c>
      <c r="C238" s="748" t="s">
        <v>1981</v>
      </c>
      <c r="D238" s="748" t="s">
        <v>1097</v>
      </c>
      <c r="E238" s="748" t="s">
        <v>1955</v>
      </c>
      <c r="F238" s="752"/>
      <c r="G238" s="752"/>
      <c r="H238" s="766">
        <v>0</v>
      </c>
      <c r="I238" s="752">
        <v>1</v>
      </c>
      <c r="J238" s="752">
        <v>29.869999999999997</v>
      </c>
      <c r="K238" s="766">
        <v>1</v>
      </c>
      <c r="L238" s="752">
        <v>1</v>
      </c>
      <c r="M238" s="753">
        <v>29.869999999999997</v>
      </c>
    </row>
    <row r="239" spans="1:13" ht="14.4" customHeight="1" x14ac:dyDescent="0.3">
      <c r="A239" s="747" t="s">
        <v>587</v>
      </c>
      <c r="B239" s="748" t="s">
        <v>1980</v>
      </c>
      <c r="C239" s="748" t="s">
        <v>2113</v>
      </c>
      <c r="D239" s="748" t="s">
        <v>1097</v>
      </c>
      <c r="E239" s="748" t="s">
        <v>2114</v>
      </c>
      <c r="F239" s="752"/>
      <c r="G239" s="752"/>
      <c r="H239" s="766">
        <v>0</v>
      </c>
      <c r="I239" s="752">
        <v>1</v>
      </c>
      <c r="J239" s="752">
        <v>100.39</v>
      </c>
      <c r="K239" s="766">
        <v>1</v>
      </c>
      <c r="L239" s="752">
        <v>1</v>
      </c>
      <c r="M239" s="753">
        <v>100.39</v>
      </c>
    </row>
    <row r="240" spans="1:13" ht="14.4" customHeight="1" x14ac:dyDescent="0.3">
      <c r="A240" s="747" t="s">
        <v>587</v>
      </c>
      <c r="B240" s="748" t="s">
        <v>1982</v>
      </c>
      <c r="C240" s="748" t="s">
        <v>1986</v>
      </c>
      <c r="D240" s="748" t="s">
        <v>1984</v>
      </c>
      <c r="E240" s="748" t="s">
        <v>1987</v>
      </c>
      <c r="F240" s="752"/>
      <c r="G240" s="752"/>
      <c r="H240" s="766">
        <v>0</v>
      </c>
      <c r="I240" s="752">
        <v>1</v>
      </c>
      <c r="J240" s="752">
        <v>131.29000000000013</v>
      </c>
      <c r="K240" s="766">
        <v>1</v>
      </c>
      <c r="L240" s="752">
        <v>1</v>
      </c>
      <c r="M240" s="753">
        <v>131.29000000000013</v>
      </c>
    </row>
    <row r="241" spans="1:13" ht="14.4" customHeight="1" x14ac:dyDescent="0.3">
      <c r="A241" s="747" t="s">
        <v>587</v>
      </c>
      <c r="B241" s="748" t="s">
        <v>1988</v>
      </c>
      <c r="C241" s="748" t="s">
        <v>2115</v>
      </c>
      <c r="D241" s="748" t="s">
        <v>1446</v>
      </c>
      <c r="E241" s="748" t="s">
        <v>1445</v>
      </c>
      <c r="F241" s="752"/>
      <c r="G241" s="752"/>
      <c r="H241" s="766">
        <v>0</v>
      </c>
      <c r="I241" s="752">
        <v>9</v>
      </c>
      <c r="J241" s="752">
        <v>1482.5700000000002</v>
      </c>
      <c r="K241" s="766">
        <v>1</v>
      </c>
      <c r="L241" s="752">
        <v>9</v>
      </c>
      <c r="M241" s="753">
        <v>1482.5700000000002</v>
      </c>
    </row>
    <row r="242" spans="1:13" ht="14.4" customHeight="1" x14ac:dyDescent="0.3">
      <c r="A242" s="747" t="s">
        <v>587</v>
      </c>
      <c r="B242" s="748" t="s">
        <v>1988</v>
      </c>
      <c r="C242" s="748" t="s">
        <v>2116</v>
      </c>
      <c r="D242" s="748" t="s">
        <v>1447</v>
      </c>
      <c r="E242" s="748" t="s">
        <v>1445</v>
      </c>
      <c r="F242" s="752"/>
      <c r="G242" s="752"/>
      <c r="H242" s="766">
        <v>0</v>
      </c>
      <c r="I242" s="752">
        <v>9</v>
      </c>
      <c r="J242" s="752">
        <v>1482.57</v>
      </c>
      <c r="K242" s="766">
        <v>1</v>
      </c>
      <c r="L242" s="752">
        <v>9</v>
      </c>
      <c r="M242" s="753">
        <v>1482.57</v>
      </c>
    </row>
    <row r="243" spans="1:13" ht="14.4" customHeight="1" x14ac:dyDescent="0.3">
      <c r="A243" s="747" t="s">
        <v>587</v>
      </c>
      <c r="B243" s="748" t="s">
        <v>1988</v>
      </c>
      <c r="C243" s="748" t="s">
        <v>2117</v>
      </c>
      <c r="D243" s="748" t="s">
        <v>1455</v>
      </c>
      <c r="E243" s="748" t="s">
        <v>2118</v>
      </c>
      <c r="F243" s="752">
        <v>3</v>
      </c>
      <c r="G243" s="752">
        <v>506.19</v>
      </c>
      <c r="H243" s="766">
        <v>1</v>
      </c>
      <c r="I243" s="752"/>
      <c r="J243" s="752"/>
      <c r="K243" s="766">
        <v>0</v>
      </c>
      <c r="L243" s="752">
        <v>3</v>
      </c>
      <c r="M243" s="753">
        <v>506.19</v>
      </c>
    </row>
    <row r="244" spans="1:13" ht="14.4" customHeight="1" x14ac:dyDescent="0.3">
      <c r="A244" s="747" t="s">
        <v>587</v>
      </c>
      <c r="B244" s="748" t="s">
        <v>1988</v>
      </c>
      <c r="C244" s="748" t="s">
        <v>1989</v>
      </c>
      <c r="D244" s="748" t="s">
        <v>1105</v>
      </c>
      <c r="E244" s="748" t="s">
        <v>1990</v>
      </c>
      <c r="F244" s="752"/>
      <c r="G244" s="752"/>
      <c r="H244" s="766">
        <v>0</v>
      </c>
      <c r="I244" s="752">
        <v>3</v>
      </c>
      <c r="J244" s="752">
        <v>591.08000000000015</v>
      </c>
      <c r="K244" s="766">
        <v>1</v>
      </c>
      <c r="L244" s="752">
        <v>3</v>
      </c>
      <c r="M244" s="753">
        <v>591.08000000000015</v>
      </c>
    </row>
    <row r="245" spans="1:13" ht="14.4" customHeight="1" x14ac:dyDescent="0.3">
      <c r="A245" s="747" t="s">
        <v>587</v>
      </c>
      <c r="B245" s="748" t="s">
        <v>1988</v>
      </c>
      <c r="C245" s="748" t="s">
        <v>2119</v>
      </c>
      <c r="D245" s="748" t="s">
        <v>1449</v>
      </c>
      <c r="E245" s="748" t="s">
        <v>1450</v>
      </c>
      <c r="F245" s="752"/>
      <c r="G245" s="752"/>
      <c r="H245" s="766">
        <v>0</v>
      </c>
      <c r="I245" s="752">
        <v>36</v>
      </c>
      <c r="J245" s="752">
        <v>1474.8400000000001</v>
      </c>
      <c r="K245" s="766">
        <v>1</v>
      </c>
      <c r="L245" s="752">
        <v>36</v>
      </c>
      <c r="M245" s="753">
        <v>1474.8400000000001</v>
      </c>
    </row>
    <row r="246" spans="1:13" ht="14.4" customHeight="1" x14ac:dyDescent="0.3">
      <c r="A246" s="747" t="s">
        <v>587</v>
      </c>
      <c r="B246" s="748" t="s">
        <v>1988</v>
      </c>
      <c r="C246" s="748" t="s">
        <v>2120</v>
      </c>
      <c r="D246" s="748" t="s">
        <v>1451</v>
      </c>
      <c r="E246" s="748" t="s">
        <v>1450</v>
      </c>
      <c r="F246" s="752"/>
      <c r="G246" s="752"/>
      <c r="H246" s="766">
        <v>0</v>
      </c>
      <c r="I246" s="752">
        <v>36</v>
      </c>
      <c r="J246" s="752">
        <v>1477.54</v>
      </c>
      <c r="K246" s="766">
        <v>1</v>
      </c>
      <c r="L246" s="752">
        <v>36</v>
      </c>
      <c r="M246" s="753">
        <v>1477.54</v>
      </c>
    </row>
    <row r="247" spans="1:13" ht="14.4" customHeight="1" x14ac:dyDescent="0.3">
      <c r="A247" s="747" t="s">
        <v>587</v>
      </c>
      <c r="B247" s="748" t="s">
        <v>1988</v>
      </c>
      <c r="C247" s="748" t="s">
        <v>2121</v>
      </c>
      <c r="D247" s="748" t="s">
        <v>1459</v>
      </c>
      <c r="E247" s="748" t="s">
        <v>1458</v>
      </c>
      <c r="F247" s="752"/>
      <c r="G247" s="752"/>
      <c r="H247" s="766">
        <v>0</v>
      </c>
      <c r="I247" s="752">
        <v>1</v>
      </c>
      <c r="J247" s="752">
        <v>137.07</v>
      </c>
      <c r="K247" s="766">
        <v>1</v>
      </c>
      <c r="L247" s="752">
        <v>1</v>
      </c>
      <c r="M247" s="753">
        <v>137.07</v>
      </c>
    </row>
    <row r="248" spans="1:13" ht="14.4" customHeight="1" x14ac:dyDescent="0.3">
      <c r="A248" s="747" t="s">
        <v>587</v>
      </c>
      <c r="B248" s="748" t="s">
        <v>1988</v>
      </c>
      <c r="C248" s="748" t="s">
        <v>2122</v>
      </c>
      <c r="D248" s="748" t="s">
        <v>1473</v>
      </c>
      <c r="E248" s="748" t="s">
        <v>1474</v>
      </c>
      <c r="F248" s="752"/>
      <c r="G248" s="752"/>
      <c r="H248" s="766">
        <v>0</v>
      </c>
      <c r="I248" s="752">
        <v>46</v>
      </c>
      <c r="J248" s="752">
        <v>15062.420000000002</v>
      </c>
      <c r="K248" s="766">
        <v>1</v>
      </c>
      <c r="L248" s="752">
        <v>46</v>
      </c>
      <c r="M248" s="753">
        <v>15062.420000000002</v>
      </c>
    </row>
    <row r="249" spans="1:13" ht="14.4" customHeight="1" x14ac:dyDescent="0.3">
      <c r="A249" s="747" t="s">
        <v>587</v>
      </c>
      <c r="B249" s="748" t="s">
        <v>1988</v>
      </c>
      <c r="C249" s="748" t="s">
        <v>2123</v>
      </c>
      <c r="D249" s="748" t="s">
        <v>1470</v>
      </c>
      <c r="E249" s="748" t="s">
        <v>1472</v>
      </c>
      <c r="F249" s="752"/>
      <c r="G249" s="752"/>
      <c r="H249" s="766">
        <v>0</v>
      </c>
      <c r="I249" s="752">
        <v>10</v>
      </c>
      <c r="J249" s="752">
        <v>543.79999999999995</v>
      </c>
      <c r="K249" s="766">
        <v>1</v>
      </c>
      <c r="L249" s="752">
        <v>10</v>
      </c>
      <c r="M249" s="753">
        <v>543.79999999999995</v>
      </c>
    </row>
    <row r="250" spans="1:13" ht="14.4" customHeight="1" x14ac:dyDescent="0.3">
      <c r="A250" s="747" t="s">
        <v>587</v>
      </c>
      <c r="B250" s="748" t="s">
        <v>1988</v>
      </c>
      <c r="C250" s="748" t="s">
        <v>2124</v>
      </c>
      <c r="D250" s="748" t="s">
        <v>1479</v>
      </c>
      <c r="E250" s="748" t="s">
        <v>1474</v>
      </c>
      <c r="F250" s="752"/>
      <c r="G250" s="752"/>
      <c r="H250" s="766">
        <v>0</v>
      </c>
      <c r="I250" s="752">
        <v>8</v>
      </c>
      <c r="J250" s="752">
        <v>1251.92</v>
      </c>
      <c r="K250" s="766">
        <v>1</v>
      </c>
      <c r="L250" s="752">
        <v>8</v>
      </c>
      <c r="M250" s="753">
        <v>1251.92</v>
      </c>
    </row>
    <row r="251" spans="1:13" ht="14.4" customHeight="1" x14ac:dyDescent="0.3">
      <c r="A251" s="747" t="s">
        <v>587</v>
      </c>
      <c r="B251" s="748" t="s">
        <v>1988</v>
      </c>
      <c r="C251" s="748" t="s">
        <v>2125</v>
      </c>
      <c r="D251" s="748" t="s">
        <v>1460</v>
      </c>
      <c r="E251" s="748" t="s">
        <v>2126</v>
      </c>
      <c r="F251" s="752"/>
      <c r="G251" s="752"/>
      <c r="H251" s="766">
        <v>0</v>
      </c>
      <c r="I251" s="752">
        <v>2</v>
      </c>
      <c r="J251" s="752">
        <v>223.90000000000003</v>
      </c>
      <c r="K251" s="766">
        <v>1</v>
      </c>
      <c r="L251" s="752">
        <v>2</v>
      </c>
      <c r="M251" s="753">
        <v>223.90000000000003</v>
      </c>
    </row>
    <row r="252" spans="1:13" ht="14.4" customHeight="1" x14ac:dyDescent="0.3">
      <c r="A252" s="747" t="s">
        <v>587</v>
      </c>
      <c r="B252" s="748" t="s">
        <v>1988</v>
      </c>
      <c r="C252" s="748" t="s">
        <v>2127</v>
      </c>
      <c r="D252" s="748" t="s">
        <v>1465</v>
      </c>
      <c r="E252" s="748" t="s">
        <v>2126</v>
      </c>
      <c r="F252" s="752"/>
      <c r="G252" s="752"/>
      <c r="H252" s="766">
        <v>0</v>
      </c>
      <c r="I252" s="752">
        <v>4</v>
      </c>
      <c r="J252" s="752">
        <v>447.8</v>
      </c>
      <c r="K252" s="766">
        <v>1</v>
      </c>
      <c r="L252" s="752">
        <v>4</v>
      </c>
      <c r="M252" s="753">
        <v>447.8</v>
      </c>
    </row>
    <row r="253" spans="1:13" ht="14.4" customHeight="1" x14ac:dyDescent="0.3">
      <c r="A253" s="747" t="s">
        <v>587</v>
      </c>
      <c r="B253" s="748" t="s">
        <v>1988</v>
      </c>
      <c r="C253" s="748" t="s">
        <v>2128</v>
      </c>
      <c r="D253" s="748" t="s">
        <v>1462</v>
      </c>
      <c r="E253" s="748" t="s">
        <v>2126</v>
      </c>
      <c r="F253" s="752"/>
      <c r="G253" s="752"/>
      <c r="H253" s="766">
        <v>0</v>
      </c>
      <c r="I253" s="752">
        <v>4</v>
      </c>
      <c r="J253" s="752">
        <v>447.8</v>
      </c>
      <c r="K253" s="766">
        <v>1</v>
      </c>
      <c r="L253" s="752">
        <v>4</v>
      </c>
      <c r="M253" s="753">
        <v>447.8</v>
      </c>
    </row>
    <row r="254" spans="1:13" ht="14.4" customHeight="1" x14ac:dyDescent="0.3">
      <c r="A254" s="747" t="s">
        <v>587</v>
      </c>
      <c r="B254" s="748" t="s">
        <v>1988</v>
      </c>
      <c r="C254" s="748" t="s">
        <v>2129</v>
      </c>
      <c r="D254" s="748" t="s">
        <v>2130</v>
      </c>
      <c r="E254" s="748" t="s">
        <v>2126</v>
      </c>
      <c r="F254" s="752"/>
      <c r="G254" s="752"/>
      <c r="H254" s="766">
        <v>0</v>
      </c>
      <c r="I254" s="752">
        <v>3</v>
      </c>
      <c r="J254" s="752">
        <v>336.61</v>
      </c>
      <c r="K254" s="766">
        <v>1</v>
      </c>
      <c r="L254" s="752">
        <v>3</v>
      </c>
      <c r="M254" s="753">
        <v>336.61</v>
      </c>
    </row>
    <row r="255" spans="1:13" ht="14.4" customHeight="1" x14ac:dyDescent="0.3">
      <c r="A255" s="747" t="s">
        <v>587</v>
      </c>
      <c r="B255" s="748" t="s">
        <v>1988</v>
      </c>
      <c r="C255" s="748" t="s">
        <v>2131</v>
      </c>
      <c r="D255" s="748" t="s">
        <v>1448</v>
      </c>
      <c r="E255" s="748" t="s">
        <v>1445</v>
      </c>
      <c r="F255" s="752"/>
      <c r="G255" s="752"/>
      <c r="H255" s="766">
        <v>0</v>
      </c>
      <c r="I255" s="752">
        <v>9</v>
      </c>
      <c r="J255" s="752">
        <v>1474.8</v>
      </c>
      <c r="K255" s="766">
        <v>1</v>
      </c>
      <c r="L255" s="752">
        <v>9</v>
      </c>
      <c r="M255" s="753">
        <v>1474.8</v>
      </c>
    </row>
    <row r="256" spans="1:13" ht="14.4" customHeight="1" x14ac:dyDescent="0.3">
      <c r="A256" s="747" t="s">
        <v>587</v>
      </c>
      <c r="B256" s="748" t="s">
        <v>1988</v>
      </c>
      <c r="C256" s="748" t="s">
        <v>2132</v>
      </c>
      <c r="D256" s="748" t="s">
        <v>1469</v>
      </c>
      <c r="E256" s="748" t="s">
        <v>1445</v>
      </c>
      <c r="F256" s="752"/>
      <c r="G256" s="752"/>
      <c r="H256" s="766">
        <v>0</v>
      </c>
      <c r="I256" s="752">
        <v>3</v>
      </c>
      <c r="J256" s="752">
        <v>368.06999999999994</v>
      </c>
      <c r="K256" s="766">
        <v>1</v>
      </c>
      <c r="L256" s="752">
        <v>3</v>
      </c>
      <c r="M256" s="753">
        <v>368.06999999999994</v>
      </c>
    </row>
    <row r="257" spans="1:13" ht="14.4" customHeight="1" x14ac:dyDescent="0.3">
      <c r="A257" s="747" t="s">
        <v>587</v>
      </c>
      <c r="B257" s="748" t="s">
        <v>1988</v>
      </c>
      <c r="C257" s="748" t="s">
        <v>2133</v>
      </c>
      <c r="D257" s="748" t="s">
        <v>1468</v>
      </c>
      <c r="E257" s="748" t="s">
        <v>1445</v>
      </c>
      <c r="F257" s="752"/>
      <c r="G257" s="752"/>
      <c r="H257" s="766">
        <v>0</v>
      </c>
      <c r="I257" s="752">
        <v>1</v>
      </c>
      <c r="J257" s="752">
        <v>122.69</v>
      </c>
      <c r="K257" s="766">
        <v>1</v>
      </c>
      <c r="L257" s="752">
        <v>1</v>
      </c>
      <c r="M257" s="753">
        <v>122.69</v>
      </c>
    </row>
    <row r="258" spans="1:13" ht="14.4" customHeight="1" x14ac:dyDescent="0.3">
      <c r="A258" s="747" t="s">
        <v>587</v>
      </c>
      <c r="B258" s="748" t="s">
        <v>1988</v>
      </c>
      <c r="C258" s="748" t="s">
        <v>2134</v>
      </c>
      <c r="D258" s="748" t="s">
        <v>1467</v>
      </c>
      <c r="E258" s="748" t="s">
        <v>1445</v>
      </c>
      <c r="F258" s="752"/>
      <c r="G258" s="752"/>
      <c r="H258" s="766">
        <v>0</v>
      </c>
      <c r="I258" s="752">
        <v>1</v>
      </c>
      <c r="J258" s="752">
        <v>129.97</v>
      </c>
      <c r="K258" s="766">
        <v>1</v>
      </c>
      <c r="L258" s="752">
        <v>1</v>
      </c>
      <c r="M258" s="753">
        <v>129.97</v>
      </c>
    </row>
    <row r="259" spans="1:13" ht="14.4" customHeight="1" x14ac:dyDescent="0.3">
      <c r="A259" s="747" t="s">
        <v>587</v>
      </c>
      <c r="B259" s="748" t="s">
        <v>1988</v>
      </c>
      <c r="C259" s="748" t="s">
        <v>2135</v>
      </c>
      <c r="D259" s="748" t="s">
        <v>1466</v>
      </c>
      <c r="E259" s="748" t="s">
        <v>1445</v>
      </c>
      <c r="F259" s="752"/>
      <c r="G259" s="752"/>
      <c r="H259" s="766">
        <v>0</v>
      </c>
      <c r="I259" s="752">
        <v>1</v>
      </c>
      <c r="J259" s="752">
        <v>129.97</v>
      </c>
      <c r="K259" s="766">
        <v>1</v>
      </c>
      <c r="L259" s="752">
        <v>1</v>
      </c>
      <c r="M259" s="753">
        <v>129.97</v>
      </c>
    </row>
    <row r="260" spans="1:13" ht="14.4" customHeight="1" x14ac:dyDescent="0.3">
      <c r="A260" s="747" t="s">
        <v>587</v>
      </c>
      <c r="B260" s="748" t="s">
        <v>1988</v>
      </c>
      <c r="C260" s="748" t="s">
        <v>2136</v>
      </c>
      <c r="D260" s="748" t="s">
        <v>1457</v>
      </c>
      <c r="E260" s="748" t="s">
        <v>1458</v>
      </c>
      <c r="F260" s="752"/>
      <c r="G260" s="752"/>
      <c r="H260" s="766">
        <v>0</v>
      </c>
      <c r="I260" s="752">
        <v>1</v>
      </c>
      <c r="J260" s="752">
        <v>135.60000000000002</v>
      </c>
      <c r="K260" s="766">
        <v>1</v>
      </c>
      <c r="L260" s="752">
        <v>1</v>
      </c>
      <c r="M260" s="753">
        <v>135.60000000000002</v>
      </c>
    </row>
    <row r="261" spans="1:13" ht="14.4" customHeight="1" x14ac:dyDescent="0.3">
      <c r="A261" s="747" t="s">
        <v>590</v>
      </c>
      <c r="B261" s="748" t="s">
        <v>1944</v>
      </c>
      <c r="C261" s="748" t="s">
        <v>2137</v>
      </c>
      <c r="D261" s="748" t="s">
        <v>1946</v>
      </c>
      <c r="E261" s="748" t="s">
        <v>2138</v>
      </c>
      <c r="F261" s="752"/>
      <c r="G261" s="752"/>
      <c r="H261" s="766">
        <v>0</v>
      </c>
      <c r="I261" s="752">
        <v>22</v>
      </c>
      <c r="J261" s="752">
        <v>1179.24</v>
      </c>
      <c r="K261" s="766">
        <v>1</v>
      </c>
      <c r="L261" s="752">
        <v>22</v>
      </c>
      <c r="M261" s="753">
        <v>1179.24</v>
      </c>
    </row>
    <row r="262" spans="1:13" ht="14.4" customHeight="1" x14ac:dyDescent="0.3">
      <c r="A262" s="747" t="s">
        <v>590</v>
      </c>
      <c r="B262" s="748" t="s">
        <v>2139</v>
      </c>
      <c r="C262" s="748" t="s">
        <v>2140</v>
      </c>
      <c r="D262" s="748" t="s">
        <v>1521</v>
      </c>
      <c r="E262" s="748" t="s">
        <v>2141</v>
      </c>
      <c r="F262" s="752"/>
      <c r="G262" s="752"/>
      <c r="H262" s="766">
        <v>0</v>
      </c>
      <c r="I262" s="752">
        <v>2</v>
      </c>
      <c r="J262" s="752">
        <v>3278.9010188742718</v>
      </c>
      <c r="K262" s="766">
        <v>1</v>
      </c>
      <c r="L262" s="752">
        <v>2</v>
      </c>
      <c r="M262" s="753">
        <v>3278.9010188742718</v>
      </c>
    </row>
    <row r="263" spans="1:13" ht="14.4" customHeight="1" x14ac:dyDescent="0.3">
      <c r="A263" s="747" t="s">
        <v>590</v>
      </c>
      <c r="B263" s="748" t="s">
        <v>2139</v>
      </c>
      <c r="C263" s="748" t="s">
        <v>2142</v>
      </c>
      <c r="D263" s="748" t="s">
        <v>1521</v>
      </c>
      <c r="E263" s="748" t="s">
        <v>2143</v>
      </c>
      <c r="F263" s="752"/>
      <c r="G263" s="752"/>
      <c r="H263" s="766">
        <v>0</v>
      </c>
      <c r="I263" s="752">
        <v>2</v>
      </c>
      <c r="J263" s="752">
        <v>1311.046</v>
      </c>
      <c r="K263" s="766">
        <v>1</v>
      </c>
      <c r="L263" s="752">
        <v>2</v>
      </c>
      <c r="M263" s="753">
        <v>1311.046</v>
      </c>
    </row>
    <row r="264" spans="1:13" ht="14.4" customHeight="1" x14ac:dyDescent="0.3">
      <c r="A264" s="747" t="s">
        <v>593</v>
      </c>
      <c r="B264" s="748" t="s">
        <v>1644</v>
      </c>
      <c r="C264" s="748" t="s">
        <v>1645</v>
      </c>
      <c r="D264" s="748" t="s">
        <v>700</v>
      </c>
      <c r="E264" s="748" t="s">
        <v>1646</v>
      </c>
      <c r="F264" s="752"/>
      <c r="G264" s="752"/>
      <c r="H264" s="766">
        <v>0</v>
      </c>
      <c r="I264" s="752">
        <v>10</v>
      </c>
      <c r="J264" s="752">
        <v>165.9</v>
      </c>
      <c r="K264" s="766">
        <v>1</v>
      </c>
      <c r="L264" s="752">
        <v>10</v>
      </c>
      <c r="M264" s="753">
        <v>165.9</v>
      </c>
    </row>
    <row r="265" spans="1:13" ht="14.4" customHeight="1" x14ac:dyDescent="0.3">
      <c r="A265" s="747" t="s">
        <v>593</v>
      </c>
      <c r="B265" s="748" t="s">
        <v>2144</v>
      </c>
      <c r="C265" s="748" t="s">
        <v>2145</v>
      </c>
      <c r="D265" s="748" t="s">
        <v>2146</v>
      </c>
      <c r="E265" s="748" t="s">
        <v>2147</v>
      </c>
      <c r="F265" s="752"/>
      <c r="G265" s="752"/>
      <c r="H265" s="766">
        <v>0</v>
      </c>
      <c r="I265" s="752">
        <v>492</v>
      </c>
      <c r="J265" s="752">
        <v>2868901.2</v>
      </c>
      <c r="K265" s="766">
        <v>1</v>
      </c>
      <c r="L265" s="752">
        <v>492</v>
      </c>
      <c r="M265" s="753">
        <v>2868901.2</v>
      </c>
    </row>
    <row r="266" spans="1:13" ht="14.4" customHeight="1" x14ac:dyDescent="0.3">
      <c r="A266" s="747" t="s">
        <v>593</v>
      </c>
      <c r="B266" s="748" t="s">
        <v>2144</v>
      </c>
      <c r="C266" s="748" t="s">
        <v>2148</v>
      </c>
      <c r="D266" s="748" t="s">
        <v>2149</v>
      </c>
      <c r="E266" s="748" t="s">
        <v>2147</v>
      </c>
      <c r="F266" s="752">
        <v>48</v>
      </c>
      <c r="G266" s="752">
        <v>410475.97</v>
      </c>
      <c r="H266" s="766">
        <v>1</v>
      </c>
      <c r="I266" s="752"/>
      <c r="J266" s="752"/>
      <c r="K266" s="766">
        <v>0</v>
      </c>
      <c r="L266" s="752">
        <v>48</v>
      </c>
      <c r="M266" s="753">
        <v>410475.97</v>
      </c>
    </row>
    <row r="267" spans="1:13" ht="14.4" customHeight="1" x14ac:dyDescent="0.3">
      <c r="A267" s="747" t="s">
        <v>593</v>
      </c>
      <c r="B267" s="748" t="s">
        <v>2150</v>
      </c>
      <c r="C267" s="748" t="s">
        <v>2151</v>
      </c>
      <c r="D267" s="748" t="s">
        <v>2152</v>
      </c>
      <c r="E267" s="748" t="s">
        <v>2153</v>
      </c>
      <c r="F267" s="752"/>
      <c r="G267" s="752"/>
      <c r="H267" s="766">
        <v>0</v>
      </c>
      <c r="I267" s="752">
        <v>3</v>
      </c>
      <c r="J267" s="752">
        <v>58278.36</v>
      </c>
      <c r="K267" s="766">
        <v>1</v>
      </c>
      <c r="L267" s="752">
        <v>3</v>
      </c>
      <c r="M267" s="753">
        <v>58278.36</v>
      </c>
    </row>
    <row r="268" spans="1:13" ht="14.4" customHeight="1" x14ac:dyDescent="0.3">
      <c r="A268" s="747" t="s">
        <v>593</v>
      </c>
      <c r="B268" s="748" t="s">
        <v>2150</v>
      </c>
      <c r="C268" s="748" t="s">
        <v>2154</v>
      </c>
      <c r="D268" s="748" t="s">
        <v>2152</v>
      </c>
      <c r="E268" s="748" t="s">
        <v>2155</v>
      </c>
      <c r="F268" s="752"/>
      <c r="G268" s="752"/>
      <c r="H268" s="766">
        <v>0</v>
      </c>
      <c r="I268" s="752">
        <v>216</v>
      </c>
      <c r="J268" s="752">
        <v>4328268</v>
      </c>
      <c r="K268" s="766">
        <v>1</v>
      </c>
      <c r="L268" s="752">
        <v>216</v>
      </c>
      <c r="M268" s="753">
        <v>4328268</v>
      </c>
    </row>
    <row r="269" spans="1:13" ht="14.4" customHeight="1" x14ac:dyDescent="0.3">
      <c r="A269" s="747" t="s">
        <v>593</v>
      </c>
      <c r="B269" s="748" t="s">
        <v>2156</v>
      </c>
      <c r="C269" s="748" t="s">
        <v>2157</v>
      </c>
      <c r="D269" s="748" t="s">
        <v>2158</v>
      </c>
      <c r="E269" s="748" t="s">
        <v>2159</v>
      </c>
      <c r="F269" s="752"/>
      <c r="G269" s="752"/>
      <c r="H269" s="766">
        <v>0</v>
      </c>
      <c r="I269" s="752">
        <v>8</v>
      </c>
      <c r="J269" s="752">
        <v>158828.72</v>
      </c>
      <c r="K269" s="766">
        <v>1</v>
      </c>
      <c r="L269" s="752">
        <v>8</v>
      </c>
      <c r="M269" s="753">
        <v>158828.72</v>
      </c>
    </row>
    <row r="270" spans="1:13" ht="14.4" customHeight="1" x14ac:dyDescent="0.3">
      <c r="A270" s="747" t="s">
        <v>593</v>
      </c>
      <c r="B270" s="748" t="s">
        <v>1997</v>
      </c>
      <c r="C270" s="748" t="s">
        <v>1998</v>
      </c>
      <c r="D270" s="748" t="s">
        <v>1999</v>
      </c>
      <c r="E270" s="748" t="s">
        <v>2000</v>
      </c>
      <c r="F270" s="752">
        <v>1</v>
      </c>
      <c r="G270" s="752">
        <v>51914.32</v>
      </c>
      <c r="H270" s="766">
        <v>1</v>
      </c>
      <c r="I270" s="752"/>
      <c r="J270" s="752"/>
      <c r="K270" s="766">
        <v>0</v>
      </c>
      <c r="L270" s="752">
        <v>1</v>
      </c>
      <c r="M270" s="753">
        <v>51914.32</v>
      </c>
    </row>
    <row r="271" spans="1:13" ht="14.4" customHeight="1" thickBot="1" x14ac:dyDescent="0.35">
      <c r="A271" s="754" t="s">
        <v>593</v>
      </c>
      <c r="B271" s="755" t="s">
        <v>1997</v>
      </c>
      <c r="C271" s="755" t="s">
        <v>2160</v>
      </c>
      <c r="D271" s="755" t="s">
        <v>1999</v>
      </c>
      <c r="E271" s="755" t="s">
        <v>2161</v>
      </c>
      <c r="F271" s="759">
        <v>3</v>
      </c>
      <c r="G271" s="759">
        <v>188372.61000000002</v>
      </c>
      <c r="H271" s="767">
        <v>1</v>
      </c>
      <c r="I271" s="759"/>
      <c r="J271" s="759"/>
      <c r="K271" s="767">
        <v>0</v>
      </c>
      <c r="L271" s="759">
        <v>3</v>
      </c>
      <c r="M271" s="760">
        <v>188372.61000000002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1647</v>
      </c>
      <c r="C3" s="396">
        <f>SUM(C6:C1048576)</f>
        <v>963</v>
      </c>
      <c r="D3" s="396">
        <f>SUM(D6:D1048576)</f>
        <v>460</v>
      </c>
      <c r="E3" s="397">
        <f>SUM(E6:E1048576)</f>
        <v>186</v>
      </c>
      <c r="F3" s="394">
        <f>IF(SUM($B3:$E3)=0,"",B3/SUM($B3:$E3))</f>
        <v>0.50583538083538082</v>
      </c>
      <c r="G3" s="392">
        <f t="shared" ref="G3:I3" si="0">IF(SUM($B3:$E3)=0,"",C3/SUM($B3:$E3))</f>
        <v>0.29576167076167076</v>
      </c>
      <c r="H3" s="392">
        <f t="shared" si="0"/>
        <v>0.14127764127764128</v>
      </c>
      <c r="I3" s="393">
        <f t="shared" si="0"/>
        <v>5.7125307125307126E-2</v>
      </c>
      <c r="J3" s="396">
        <f>SUM(J6:J1048576)</f>
        <v>256</v>
      </c>
      <c r="K3" s="396">
        <f>SUM(K6:K1048576)</f>
        <v>305</v>
      </c>
      <c r="L3" s="396">
        <f>SUM(L6:L1048576)</f>
        <v>460</v>
      </c>
      <c r="M3" s="397">
        <f>SUM(M6:M1048576)</f>
        <v>176</v>
      </c>
      <c r="N3" s="394">
        <f>IF(SUM($J3:$M3)=0,"",J3/SUM($J3:$M3))</f>
        <v>0.21386800334168754</v>
      </c>
      <c r="O3" s="392">
        <f t="shared" ref="O3:Q3" si="1">IF(SUM($J3:$M3)=0,"",K3/SUM($J3:$M3))</f>
        <v>0.25480367585630742</v>
      </c>
      <c r="P3" s="392">
        <f t="shared" si="1"/>
        <v>0.3842940685045948</v>
      </c>
      <c r="Q3" s="393">
        <f t="shared" si="1"/>
        <v>0.14703425229741018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2163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2164</v>
      </c>
      <c r="B7" s="798">
        <v>556</v>
      </c>
      <c r="C7" s="752">
        <v>381</v>
      </c>
      <c r="D7" s="752">
        <v>186</v>
      </c>
      <c r="E7" s="753"/>
      <c r="F7" s="795">
        <v>0.49510240427426538</v>
      </c>
      <c r="G7" s="766">
        <v>0.33926981300089049</v>
      </c>
      <c r="H7" s="766">
        <v>0.16562778272484416</v>
      </c>
      <c r="I7" s="801">
        <v>0</v>
      </c>
      <c r="J7" s="798">
        <v>58</v>
      </c>
      <c r="K7" s="752">
        <v>114</v>
      </c>
      <c r="L7" s="752">
        <v>186</v>
      </c>
      <c r="M7" s="753"/>
      <c r="N7" s="795">
        <v>0.16201117318435754</v>
      </c>
      <c r="O7" s="766">
        <v>0.31843575418994413</v>
      </c>
      <c r="P7" s="766">
        <v>0.51955307262569828</v>
      </c>
      <c r="Q7" s="789">
        <v>0</v>
      </c>
    </row>
    <row r="8" spans="1:17" ht="14.4" customHeight="1" x14ac:dyDescent="0.3">
      <c r="A8" s="792" t="s">
        <v>2165</v>
      </c>
      <c r="B8" s="798">
        <v>6</v>
      </c>
      <c r="C8" s="752">
        <v>2</v>
      </c>
      <c r="D8" s="752">
        <v>95</v>
      </c>
      <c r="E8" s="753"/>
      <c r="F8" s="795">
        <v>5.8252427184466021E-2</v>
      </c>
      <c r="G8" s="766">
        <v>1.9417475728155338E-2</v>
      </c>
      <c r="H8" s="766">
        <v>0.92233009708737868</v>
      </c>
      <c r="I8" s="801">
        <v>0</v>
      </c>
      <c r="J8" s="798">
        <v>4</v>
      </c>
      <c r="K8" s="752">
        <v>1</v>
      </c>
      <c r="L8" s="752">
        <v>95</v>
      </c>
      <c r="M8" s="753"/>
      <c r="N8" s="795">
        <v>0.04</v>
      </c>
      <c r="O8" s="766">
        <v>0.01</v>
      </c>
      <c r="P8" s="766">
        <v>0.95</v>
      </c>
      <c r="Q8" s="789">
        <v>0</v>
      </c>
    </row>
    <row r="9" spans="1:17" ht="14.4" customHeight="1" x14ac:dyDescent="0.3">
      <c r="A9" s="792" t="s">
        <v>2166</v>
      </c>
      <c r="B9" s="798">
        <v>104</v>
      </c>
      <c r="C9" s="752">
        <v>9</v>
      </c>
      <c r="D9" s="752"/>
      <c r="E9" s="753"/>
      <c r="F9" s="795">
        <v>0.92035398230088494</v>
      </c>
      <c r="G9" s="766">
        <v>7.9646017699115043E-2</v>
      </c>
      <c r="H9" s="766">
        <v>0</v>
      </c>
      <c r="I9" s="801">
        <v>0</v>
      </c>
      <c r="J9" s="798">
        <v>36</v>
      </c>
      <c r="K9" s="752">
        <v>9</v>
      </c>
      <c r="L9" s="752"/>
      <c r="M9" s="753"/>
      <c r="N9" s="795">
        <v>0.8</v>
      </c>
      <c r="O9" s="766">
        <v>0.2</v>
      </c>
      <c r="P9" s="766">
        <v>0</v>
      </c>
      <c r="Q9" s="789">
        <v>0</v>
      </c>
    </row>
    <row r="10" spans="1:17" ht="14.4" customHeight="1" x14ac:dyDescent="0.3">
      <c r="A10" s="792" t="s">
        <v>2167</v>
      </c>
      <c r="B10" s="798">
        <v>813</v>
      </c>
      <c r="C10" s="752">
        <v>562</v>
      </c>
      <c r="D10" s="752">
        <v>179</v>
      </c>
      <c r="E10" s="753"/>
      <c r="F10" s="795">
        <v>0.52316602316602312</v>
      </c>
      <c r="G10" s="766">
        <v>0.36164736164736166</v>
      </c>
      <c r="H10" s="766">
        <v>0.11518661518661519</v>
      </c>
      <c r="I10" s="801">
        <v>0</v>
      </c>
      <c r="J10" s="798">
        <v>94</v>
      </c>
      <c r="K10" s="752">
        <v>174</v>
      </c>
      <c r="L10" s="752">
        <v>179</v>
      </c>
      <c r="M10" s="753"/>
      <c r="N10" s="795">
        <v>0.21029082774049218</v>
      </c>
      <c r="O10" s="766">
        <v>0.38926174496644295</v>
      </c>
      <c r="P10" s="766">
        <v>0.40044742729306487</v>
      </c>
      <c r="Q10" s="789">
        <v>0</v>
      </c>
    </row>
    <row r="11" spans="1:17" ht="14.4" customHeight="1" x14ac:dyDescent="0.3">
      <c r="A11" s="792" t="s">
        <v>2168</v>
      </c>
      <c r="B11" s="798">
        <v>168</v>
      </c>
      <c r="C11" s="752">
        <v>9</v>
      </c>
      <c r="D11" s="752"/>
      <c r="E11" s="753"/>
      <c r="F11" s="795">
        <v>0.94915254237288138</v>
      </c>
      <c r="G11" s="766">
        <v>5.0847457627118647E-2</v>
      </c>
      <c r="H11" s="766">
        <v>0</v>
      </c>
      <c r="I11" s="801">
        <v>0</v>
      </c>
      <c r="J11" s="798">
        <v>64</v>
      </c>
      <c r="K11" s="752">
        <v>7</v>
      </c>
      <c r="L11" s="752"/>
      <c r="M11" s="753"/>
      <c r="N11" s="795">
        <v>0.90140845070422537</v>
      </c>
      <c r="O11" s="766">
        <v>9.8591549295774641E-2</v>
      </c>
      <c r="P11" s="766">
        <v>0</v>
      </c>
      <c r="Q11" s="789">
        <v>0</v>
      </c>
    </row>
    <row r="12" spans="1:17" ht="14.4" customHeight="1" thickBot="1" x14ac:dyDescent="0.35">
      <c r="A12" s="793" t="s">
        <v>2169</v>
      </c>
      <c r="B12" s="799"/>
      <c r="C12" s="759"/>
      <c r="D12" s="759"/>
      <c r="E12" s="760">
        <v>186</v>
      </c>
      <c r="F12" s="796">
        <v>0</v>
      </c>
      <c r="G12" s="767">
        <v>0</v>
      </c>
      <c r="H12" s="767">
        <v>0</v>
      </c>
      <c r="I12" s="802">
        <v>1</v>
      </c>
      <c r="J12" s="799"/>
      <c r="K12" s="759"/>
      <c r="L12" s="759"/>
      <c r="M12" s="760">
        <v>176</v>
      </c>
      <c r="N12" s="796">
        <v>0</v>
      </c>
      <c r="O12" s="767">
        <v>0</v>
      </c>
      <c r="P12" s="767">
        <v>0</v>
      </c>
      <c r="Q12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2</v>
      </c>
      <c r="B5" s="730" t="s">
        <v>2170</v>
      </c>
      <c r="C5" s="733">
        <v>6942114.1200000048</v>
      </c>
      <c r="D5" s="733">
        <v>5455</v>
      </c>
      <c r="E5" s="733">
        <v>4187726.0500000031</v>
      </c>
      <c r="F5" s="803">
        <v>0.60323497678254823</v>
      </c>
      <c r="G5" s="733">
        <v>2897</v>
      </c>
      <c r="H5" s="803">
        <v>0.53107241063244726</v>
      </c>
      <c r="I5" s="733">
        <v>2754388.0700000017</v>
      </c>
      <c r="J5" s="803">
        <v>0.39676502321745177</v>
      </c>
      <c r="K5" s="733">
        <v>2558</v>
      </c>
      <c r="L5" s="803">
        <v>0.46892758936755269</v>
      </c>
      <c r="M5" s="733" t="s">
        <v>73</v>
      </c>
      <c r="N5" s="270"/>
    </row>
    <row r="6" spans="1:14" ht="14.4" customHeight="1" x14ac:dyDescent="0.3">
      <c r="A6" s="729">
        <v>2</v>
      </c>
      <c r="B6" s="730" t="s">
        <v>2171</v>
      </c>
      <c r="C6" s="733">
        <v>6928102.320000005</v>
      </c>
      <c r="D6" s="733">
        <v>5363.5</v>
      </c>
      <c r="E6" s="733">
        <v>4185926.0500000031</v>
      </c>
      <c r="F6" s="803">
        <v>0.60419518313349618</v>
      </c>
      <c r="G6" s="733">
        <v>2826</v>
      </c>
      <c r="H6" s="803">
        <v>0.52689475156148036</v>
      </c>
      <c r="I6" s="733">
        <v>2742176.2700000019</v>
      </c>
      <c r="J6" s="803">
        <v>0.39580481686650376</v>
      </c>
      <c r="K6" s="733">
        <v>2537.5</v>
      </c>
      <c r="L6" s="803">
        <v>0.47310524843851964</v>
      </c>
      <c r="M6" s="733" t="s">
        <v>1</v>
      </c>
      <c r="N6" s="270"/>
    </row>
    <row r="7" spans="1:14" ht="14.4" customHeight="1" x14ac:dyDescent="0.3">
      <c r="A7" s="729">
        <v>2</v>
      </c>
      <c r="B7" s="730" t="s">
        <v>2172</v>
      </c>
      <c r="C7" s="733">
        <v>0</v>
      </c>
      <c r="D7" s="733">
        <v>85.5</v>
      </c>
      <c r="E7" s="733">
        <v>0</v>
      </c>
      <c r="F7" s="803" t="s">
        <v>562</v>
      </c>
      <c r="G7" s="733">
        <v>68</v>
      </c>
      <c r="H7" s="803">
        <v>0.79532163742690054</v>
      </c>
      <c r="I7" s="733">
        <v>0</v>
      </c>
      <c r="J7" s="803" t="s">
        <v>562</v>
      </c>
      <c r="K7" s="733">
        <v>17.5</v>
      </c>
      <c r="L7" s="803">
        <v>0.2046783625730994</v>
      </c>
      <c r="M7" s="733" t="s">
        <v>1</v>
      </c>
      <c r="N7" s="270"/>
    </row>
    <row r="8" spans="1:14" ht="14.4" customHeight="1" x14ac:dyDescent="0.3">
      <c r="A8" s="729">
        <v>2</v>
      </c>
      <c r="B8" s="730" t="s">
        <v>2173</v>
      </c>
      <c r="C8" s="733">
        <v>14011.8</v>
      </c>
      <c r="D8" s="733">
        <v>6</v>
      </c>
      <c r="E8" s="733">
        <v>1800</v>
      </c>
      <c r="F8" s="803">
        <v>0.12846315248576201</v>
      </c>
      <c r="G8" s="733">
        <v>3</v>
      </c>
      <c r="H8" s="803">
        <v>0.5</v>
      </c>
      <c r="I8" s="733">
        <v>12211.8</v>
      </c>
      <c r="J8" s="803">
        <v>0.87153684751423799</v>
      </c>
      <c r="K8" s="733">
        <v>3</v>
      </c>
      <c r="L8" s="803">
        <v>0.5</v>
      </c>
      <c r="M8" s="733" t="s">
        <v>1</v>
      </c>
      <c r="N8" s="270"/>
    </row>
    <row r="9" spans="1:14" ht="14.4" customHeight="1" x14ac:dyDescent="0.3">
      <c r="A9" s="729" t="s">
        <v>2174</v>
      </c>
      <c r="B9" s="730" t="s">
        <v>3</v>
      </c>
      <c r="C9" s="733">
        <v>6942114.1200000048</v>
      </c>
      <c r="D9" s="733">
        <v>5455</v>
      </c>
      <c r="E9" s="733">
        <v>4187726.0500000031</v>
      </c>
      <c r="F9" s="803">
        <v>0.60323497678254823</v>
      </c>
      <c r="G9" s="733">
        <v>2897</v>
      </c>
      <c r="H9" s="803">
        <v>0.53107241063244726</v>
      </c>
      <c r="I9" s="733">
        <v>2754388.0700000017</v>
      </c>
      <c r="J9" s="803">
        <v>0.39676502321745177</v>
      </c>
      <c r="K9" s="733">
        <v>2558</v>
      </c>
      <c r="L9" s="803">
        <v>0.46892758936755269</v>
      </c>
      <c r="M9" s="733" t="s">
        <v>575</v>
      </c>
      <c r="N9" s="270"/>
    </row>
    <row r="11" spans="1:14" ht="14.4" customHeight="1" x14ac:dyDescent="0.3">
      <c r="A11" s="729">
        <v>2</v>
      </c>
      <c r="B11" s="730" t="s">
        <v>2170</v>
      </c>
      <c r="C11" s="733" t="s">
        <v>562</v>
      </c>
      <c r="D11" s="733" t="s">
        <v>562</v>
      </c>
      <c r="E11" s="733" t="s">
        <v>562</v>
      </c>
      <c r="F11" s="803" t="s">
        <v>562</v>
      </c>
      <c r="G11" s="733" t="s">
        <v>562</v>
      </c>
      <c r="H11" s="803" t="s">
        <v>562</v>
      </c>
      <c r="I11" s="733" t="s">
        <v>562</v>
      </c>
      <c r="J11" s="803" t="s">
        <v>562</v>
      </c>
      <c r="K11" s="733" t="s">
        <v>562</v>
      </c>
      <c r="L11" s="803" t="s">
        <v>562</v>
      </c>
      <c r="M11" s="733" t="s">
        <v>73</v>
      </c>
      <c r="N11" s="270"/>
    </row>
    <row r="12" spans="1:14" ht="14.4" customHeight="1" x14ac:dyDescent="0.3">
      <c r="A12" s="729" t="s">
        <v>2175</v>
      </c>
      <c r="B12" s="730" t="s">
        <v>2171</v>
      </c>
      <c r="C12" s="733">
        <v>83158.81</v>
      </c>
      <c r="D12" s="733">
        <v>106</v>
      </c>
      <c r="E12" s="733">
        <v>43754.709999999992</v>
      </c>
      <c r="F12" s="803">
        <v>0.52615844310422422</v>
      </c>
      <c r="G12" s="733">
        <v>34</v>
      </c>
      <c r="H12" s="803">
        <v>0.32075471698113206</v>
      </c>
      <c r="I12" s="733">
        <v>39404.1</v>
      </c>
      <c r="J12" s="803">
        <v>0.47384155689577567</v>
      </c>
      <c r="K12" s="733">
        <v>72</v>
      </c>
      <c r="L12" s="803">
        <v>0.67924528301886788</v>
      </c>
      <c r="M12" s="733" t="s">
        <v>1</v>
      </c>
      <c r="N12" s="270"/>
    </row>
    <row r="13" spans="1:14" ht="14.4" customHeight="1" x14ac:dyDescent="0.3">
      <c r="A13" s="729" t="s">
        <v>2175</v>
      </c>
      <c r="B13" s="730" t="s">
        <v>2172</v>
      </c>
      <c r="C13" s="733">
        <v>0</v>
      </c>
      <c r="D13" s="733">
        <v>1</v>
      </c>
      <c r="E13" s="733" t="s">
        <v>562</v>
      </c>
      <c r="F13" s="803" t="s">
        <v>562</v>
      </c>
      <c r="G13" s="733" t="s">
        <v>562</v>
      </c>
      <c r="H13" s="803">
        <v>0</v>
      </c>
      <c r="I13" s="733">
        <v>0</v>
      </c>
      <c r="J13" s="803" t="s">
        <v>562</v>
      </c>
      <c r="K13" s="733">
        <v>1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2175</v>
      </c>
      <c r="B14" s="730" t="s">
        <v>2176</v>
      </c>
      <c r="C14" s="733">
        <v>83158.81</v>
      </c>
      <c r="D14" s="733">
        <v>107</v>
      </c>
      <c r="E14" s="733">
        <v>43754.709999999992</v>
      </c>
      <c r="F14" s="803">
        <v>0.52615844310422422</v>
      </c>
      <c r="G14" s="733">
        <v>34</v>
      </c>
      <c r="H14" s="803">
        <v>0.31775700934579437</v>
      </c>
      <c r="I14" s="733">
        <v>39404.1</v>
      </c>
      <c r="J14" s="803">
        <v>0.47384155689577567</v>
      </c>
      <c r="K14" s="733">
        <v>73</v>
      </c>
      <c r="L14" s="803">
        <v>0.68224299065420557</v>
      </c>
      <c r="M14" s="733" t="s">
        <v>579</v>
      </c>
      <c r="N14" s="270"/>
    </row>
    <row r="15" spans="1:14" ht="14.4" customHeight="1" x14ac:dyDescent="0.3">
      <c r="A15" s="729" t="s">
        <v>562</v>
      </c>
      <c r="B15" s="730" t="s">
        <v>562</v>
      </c>
      <c r="C15" s="733" t="s">
        <v>562</v>
      </c>
      <c r="D15" s="733" t="s">
        <v>562</v>
      </c>
      <c r="E15" s="733" t="s">
        <v>562</v>
      </c>
      <c r="F15" s="803" t="s">
        <v>562</v>
      </c>
      <c r="G15" s="733" t="s">
        <v>562</v>
      </c>
      <c r="H15" s="803" t="s">
        <v>562</v>
      </c>
      <c r="I15" s="733" t="s">
        <v>562</v>
      </c>
      <c r="J15" s="803" t="s">
        <v>562</v>
      </c>
      <c r="K15" s="733" t="s">
        <v>562</v>
      </c>
      <c r="L15" s="803" t="s">
        <v>562</v>
      </c>
      <c r="M15" s="733" t="s">
        <v>580</v>
      </c>
      <c r="N15" s="270"/>
    </row>
    <row r="16" spans="1:14" ht="14.4" customHeight="1" x14ac:dyDescent="0.3">
      <c r="A16" s="729" t="s">
        <v>2177</v>
      </c>
      <c r="B16" s="730" t="s">
        <v>2171</v>
      </c>
      <c r="C16" s="733">
        <v>5598956.4800000079</v>
      </c>
      <c r="D16" s="733">
        <v>4305</v>
      </c>
      <c r="E16" s="733">
        <v>3301697.010000003</v>
      </c>
      <c r="F16" s="803">
        <v>0.5896986379147563</v>
      </c>
      <c r="G16" s="733">
        <v>2201.5</v>
      </c>
      <c r="H16" s="803">
        <v>0.51138211382113818</v>
      </c>
      <c r="I16" s="733">
        <v>2297259.4700000044</v>
      </c>
      <c r="J16" s="803">
        <v>0.41030136208524365</v>
      </c>
      <c r="K16" s="733">
        <v>2103.5</v>
      </c>
      <c r="L16" s="803">
        <v>0.48861788617886182</v>
      </c>
      <c r="M16" s="733" t="s">
        <v>1</v>
      </c>
      <c r="N16" s="270"/>
    </row>
    <row r="17" spans="1:14" ht="14.4" customHeight="1" x14ac:dyDescent="0.3">
      <c r="A17" s="729" t="s">
        <v>2177</v>
      </c>
      <c r="B17" s="730" t="s">
        <v>2172</v>
      </c>
      <c r="C17" s="733">
        <v>0</v>
      </c>
      <c r="D17" s="733">
        <v>47</v>
      </c>
      <c r="E17" s="733">
        <v>0</v>
      </c>
      <c r="F17" s="803" t="s">
        <v>562</v>
      </c>
      <c r="G17" s="733">
        <v>34.5</v>
      </c>
      <c r="H17" s="803">
        <v>0.73404255319148937</v>
      </c>
      <c r="I17" s="733">
        <v>0</v>
      </c>
      <c r="J17" s="803" t="s">
        <v>562</v>
      </c>
      <c r="K17" s="733">
        <v>12.5</v>
      </c>
      <c r="L17" s="803">
        <v>0.26595744680851063</v>
      </c>
      <c r="M17" s="733" t="s">
        <v>1</v>
      </c>
      <c r="N17" s="270"/>
    </row>
    <row r="18" spans="1:14" ht="14.4" customHeight="1" x14ac:dyDescent="0.3">
      <c r="A18" s="729" t="s">
        <v>2177</v>
      </c>
      <c r="B18" s="730" t="s">
        <v>2173</v>
      </c>
      <c r="C18" s="733">
        <v>14011.8</v>
      </c>
      <c r="D18" s="733">
        <v>6</v>
      </c>
      <c r="E18" s="733">
        <v>1800</v>
      </c>
      <c r="F18" s="803">
        <v>0.12846315248576201</v>
      </c>
      <c r="G18" s="733">
        <v>3</v>
      </c>
      <c r="H18" s="803">
        <v>0.5</v>
      </c>
      <c r="I18" s="733">
        <v>12211.8</v>
      </c>
      <c r="J18" s="803">
        <v>0.87153684751423799</v>
      </c>
      <c r="K18" s="733">
        <v>3</v>
      </c>
      <c r="L18" s="803">
        <v>0.5</v>
      </c>
      <c r="M18" s="733" t="s">
        <v>1</v>
      </c>
      <c r="N18" s="270"/>
    </row>
    <row r="19" spans="1:14" ht="14.4" customHeight="1" x14ac:dyDescent="0.3">
      <c r="A19" s="729" t="s">
        <v>2177</v>
      </c>
      <c r="B19" s="730" t="s">
        <v>2178</v>
      </c>
      <c r="C19" s="733">
        <v>5612968.2800000077</v>
      </c>
      <c r="D19" s="733">
        <v>4358</v>
      </c>
      <c r="E19" s="733">
        <v>3303497.010000003</v>
      </c>
      <c r="F19" s="803">
        <v>0.58854724366979649</v>
      </c>
      <c r="G19" s="733">
        <v>2239</v>
      </c>
      <c r="H19" s="803">
        <v>0.51376778338687468</v>
      </c>
      <c r="I19" s="733">
        <v>2309471.2700000042</v>
      </c>
      <c r="J19" s="803">
        <v>0.41145275633020345</v>
      </c>
      <c r="K19" s="733">
        <v>2119</v>
      </c>
      <c r="L19" s="803">
        <v>0.48623221661312527</v>
      </c>
      <c r="M19" s="733" t="s">
        <v>579</v>
      </c>
      <c r="N19" s="270"/>
    </row>
    <row r="20" spans="1:14" ht="14.4" customHeight="1" x14ac:dyDescent="0.3">
      <c r="A20" s="729" t="s">
        <v>562</v>
      </c>
      <c r="B20" s="730" t="s">
        <v>562</v>
      </c>
      <c r="C20" s="733" t="s">
        <v>562</v>
      </c>
      <c r="D20" s="733" t="s">
        <v>562</v>
      </c>
      <c r="E20" s="733" t="s">
        <v>562</v>
      </c>
      <c r="F20" s="803" t="s">
        <v>562</v>
      </c>
      <c r="G20" s="733" t="s">
        <v>562</v>
      </c>
      <c r="H20" s="803" t="s">
        <v>562</v>
      </c>
      <c r="I20" s="733" t="s">
        <v>562</v>
      </c>
      <c r="J20" s="803" t="s">
        <v>562</v>
      </c>
      <c r="K20" s="733" t="s">
        <v>562</v>
      </c>
      <c r="L20" s="803" t="s">
        <v>562</v>
      </c>
      <c r="M20" s="733" t="s">
        <v>580</v>
      </c>
      <c r="N20" s="270"/>
    </row>
    <row r="21" spans="1:14" ht="14.4" customHeight="1" x14ac:dyDescent="0.3">
      <c r="A21" s="729" t="s">
        <v>2179</v>
      </c>
      <c r="B21" s="730" t="s">
        <v>2171</v>
      </c>
      <c r="C21" s="733">
        <v>77473.290000000008</v>
      </c>
      <c r="D21" s="733">
        <v>74</v>
      </c>
      <c r="E21" s="733">
        <v>42334.220000000008</v>
      </c>
      <c r="F21" s="803">
        <v>0.54643632663592834</v>
      </c>
      <c r="G21" s="733">
        <v>31</v>
      </c>
      <c r="H21" s="803">
        <v>0.41891891891891891</v>
      </c>
      <c r="I21" s="733">
        <v>35139.069999999992</v>
      </c>
      <c r="J21" s="803">
        <v>0.45356367336407155</v>
      </c>
      <c r="K21" s="733">
        <v>43</v>
      </c>
      <c r="L21" s="803">
        <v>0.58108108108108103</v>
      </c>
      <c r="M21" s="733" t="s">
        <v>1</v>
      </c>
      <c r="N21" s="270"/>
    </row>
    <row r="22" spans="1:14" ht="14.4" customHeight="1" x14ac:dyDescent="0.3">
      <c r="A22" s="729" t="s">
        <v>2179</v>
      </c>
      <c r="B22" s="730" t="s">
        <v>2180</v>
      </c>
      <c r="C22" s="733">
        <v>77473.290000000008</v>
      </c>
      <c r="D22" s="733">
        <v>74</v>
      </c>
      <c r="E22" s="733">
        <v>42334.220000000008</v>
      </c>
      <c r="F22" s="803">
        <v>0.54643632663592834</v>
      </c>
      <c r="G22" s="733">
        <v>31</v>
      </c>
      <c r="H22" s="803">
        <v>0.41891891891891891</v>
      </c>
      <c r="I22" s="733">
        <v>35139.069999999992</v>
      </c>
      <c r="J22" s="803">
        <v>0.45356367336407155</v>
      </c>
      <c r="K22" s="733">
        <v>43</v>
      </c>
      <c r="L22" s="803">
        <v>0.58108108108108103</v>
      </c>
      <c r="M22" s="733" t="s">
        <v>579</v>
      </c>
      <c r="N22" s="270"/>
    </row>
    <row r="23" spans="1:14" ht="14.4" customHeight="1" x14ac:dyDescent="0.3">
      <c r="A23" s="729" t="s">
        <v>562</v>
      </c>
      <c r="B23" s="730" t="s">
        <v>562</v>
      </c>
      <c r="C23" s="733" t="s">
        <v>562</v>
      </c>
      <c r="D23" s="733" t="s">
        <v>562</v>
      </c>
      <c r="E23" s="733" t="s">
        <v>562</v>
      </c>
      <c r="F23" s="803" t="s">
        <v>562</v>
      </c>
      <c r="G23" s="733" t="s">
        <v>562</v>
      </c>
      <c r="H23" s="803" t="s">
        <v>562</v>
      </c>
      <c r="I23" s="733" t="s">
        <v>562</v>
      </c>
      <c r="J23" s="803" t="s">
        <v>562</v>
      </c>
      <c r="K23" s="733" t="s">
        <v>562</v>
      </c>
      <c r="L23" s="803" t="s">
        <v>562</v>
      </c>
      <c r="M23" s="733" t="s">
        <v>580</v>
      </c>
      <c r="N23" s="270"/>
    </row>
    <row r="24" spans="1:14" ht="14.4" customHeight="1" x14ac:dyDescent="0.3">
      <c r="A24" s="729" t="s">
        <v>2181</v>
      </c>
      <c r="B24" s="730" t="s">
        <v>2171</v>
      </c>
      <c r="C24" s="733">
        <v>1168513.7400000002</v>
      </c>
      <c r="D24" s="733">
        <v>878.5</v>
      </c>
      <c r="E24" s="733">
        <v>798140.1100000001</v>
      </c>
      <c r="F24" s="803">
        <v>0.68303870350724327</v>
      </c>
      <c r="G24" s="733">
        <v>559.5</v>
      </c>
      <c r="H24" s="803">
        <v>0.63688104723961303</v>
      </c>
      <c r="I24" s="733">
        <v>370373.63000000012</v>
      </c>
      <c r="J24" s="803">
        <v>0.31696129649275673</v>
      </c>
      <c r="K24" s="733">
        <v>319</v>
      </c>
      <c r="L24" s="803">
        <v>0.36311895276038703</v>
      </c>
      <c r="M24" s="733" t="s">
        <v>1</v>
      </c>
      <c r="N24" s="270"/>
    </row>
    <row r="25" spans="1:14" ht="14.4" customHeight="1" x14ac:dyDescent="0.3">
      <c r="A25" s="729" t="s">
        <v>2181</v>
      </c>
      <c r="B25" s="730" t="s">
        <v>2172</v>
      </c>
      <c r="C25" s="733">
        <v>0</v>
      </c>
      <c r="D25" s="733">
        <v>37.5</v>
      </c>
      <c r="E25" s="733">
        <v>0</v>
      </c>
      <c r="F25" s="803" t="s">
        <v>562</v>
      </c>
      <c r="G25" s="733">
        <v>33.5</v>
      </c>
      <c r="H25" s="803">
        <v>0.89333333333333331</v>
      </c>
      <c r="I25" s="733">
        <v>0</v>
      </c>
      <c r="J25" s="803" t="s">
        <v>562</v>
      </c>
      <c r="K25" s="733">
        <v>4</v>
      </c>
      <c r="L25" s="803">
        <v>0.10666666666666667</v>
      </c>
      <c r="M25" s="733" t="s">
        <v>1</v>
      </c>
      <c r="N25" s="270"/>
    </row>
    <row r="26" spans="1:14" ht="14.4" customHeight="1" x14ac:dyDescent="0.3">
      <c r="A26" s="729" t="s">
        <v>2181</v>
      </c>
      <c r="B26" s="730" t="s">
        <v>2182</v>
      </c>
      <c r="C26" s="733">
        <v>1168513.7400000002</v>
      </c>
      <c r="D26" s="733">
        <v>916</v>
      </c>
      <c r="E26" s="733">
        <v>798140.1100000001</v>
      </c>
      <c r="F26" s="803">
        <v>0.68303870350724327</v>
      </c>
      <c r="G26" s="733">
        <v>593</v>
      </c>
      <c r="H26" s="803">
        <v>0.6473799126637555</v>
      </c>
      <c r="I26" s="733">
        <v>370373.63000000012</v>
      </c>
      <c r="J26" s="803">
        <v>0.31696129649275673</v>
      </c>
      <c r="K26" s="733">
        <v>323</v>
      </c>
      <c r="L26" s="803">
        <v>0.35262008733624456</v>
      </c>
      <c r="M26" s="733" t="s">
        <v>579</v>
      </c>
      <c r="N26" s="270"/>
    </row>
    <row r="27" spans="1:14" ht="14.4" customHeight="1" x14ac:dyDescent="0.3">
      <c r="A27" s="729" t="s">
        <v>562</v>
      </c>
      <c r="B27" s="730" t="s">
        <v>562</v>
      </c>
      <c r="C27" s="733" t="s">
        <v>562</v>
      </c>
      <c r="D27" s="733" t="s">
        <v>562</v>
      </c>
      <c r="E27" s="733" t="s">
        <v>562</v>
      </c>
      <c r="F27" s="803" t="s">
        <v>562</v>
      </c>
      <c r="G27" s="733" t="s">
        <v>562</v>
      </c>
      <c r="H27" s="803" t="s">
        <v>562</v>
      </c>
      <c r="I27" s="733" t="s">
        <v>562</v>
      </c>
      <c r="J27" s="803" t="s">
        <v>562</v>
      </c>
      <c r="K27" s="733" t="s">
        <v>562</v>
      </c>
      <c r="L27" s="803" t="s">
        <v>562</v>
      </c>
      <c r="M27" s="733" t="s">
        <v>580</v>
      </c>
      <c r="N27" s="270"/>
    </row>
    <row r="28" spans="1:14" ht="14.4" customHeight="1" x14ac:dyDescent="0.3">
      <c r="A28" s="729" t="s">
        <v>2174</v>
      </c>
      <c r="B28" s="730" t="s">
        <v>2183</v>
      </c>
      <c r="C28" s="733">
        <v>6942114.1200000076</v>
      </c>
      <c r="D28" s="733">
        <v>5455</v>
      </c>
      <c r="E28" s="733">
        <v>4187726.0500000035</v>
      </c>
      <c r="F28" s="803">
        <v>0.603234976782548</v>
      </c>
      <c r="G28" s="733">
        <v>2897</v>
      </c>
      <c r="H28" s="803">
        <v>0.53107241063244726</v>
      </c>
      <c r="I28" s="733">
        <v>2754388.070000004</v>
      </c>
      <c r="J28" s="803">
        <v>0.39676502321745194</v>
      </c>
      <c r="K28" s="733">
        <v>2558</v>
      </c>
      <c r="L28" s="803">
        <v>0.46892758936755269</v>
      </c>
      <c r="M28" s="733" t="s">
        <v>575</v>
      </c>
      <c r="N28" s="270"/>
    </row>
    <row r="29" spans="1:14" ht="14.4" customHeight="1" x14ac:dyDescent="0.3">
      <c r="A29" s="804" t="s">
        <v>301</v>
      </c>
    </row>
    <row r="30" spans="1:14" ht="14.4" customHeight="1" x14ac:dyDescent="0.3">
      <c r="A30" s="805" t="s">
        <v>2184</v>
      </c>
    </row>
    <row r="31" spans="1:14" ht="14.4" customHeight="1" x14ac:dyDescent="0.3">
      <c r="A31" s="804" t="s">
        <v>2185</v>
      </c>
    </row>
  </sheetData>
  <autoFilter ref="A4:M4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8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2186</v>
      </c>
      <c r="B5" s="797">
        <v>915035.94000000018</v>
      </c>
      <c r="C5" s="741">
        <v>1</v>
      </c>
      <c r="D5" s="810">
        <v>659</v>
      </c>
      <c r="E5" s="813" t="s">
        <v>2186</v>
      </c>
      <c r="F5" s="797">
        <v>474788.11</v>
      </c>
      <c r="G5" s="765">
        <v>0.51887372861004766</v>
      </c>
      <c r="H5" s="745">
        <v>347</v>
      </c>
      <c r="I5" s="788">
        <v>0.5265553869499241</v>
      </c>
      <c r="J5" s="816">
        <v>440247.83000000019</v>
      </c>
      <c r="K5" s="765">
        <v>0.48112627138995229</v>
      </c>
      <c r="L5" s="745">
        <v>312</v>
      </c>
      <c r="M5" s="788">
        <v>0.47344461305007585</v>
      </c>
    </row>
    <row r="6" spans="1:13" ht="14.4" customHeight="1" x14ac:dyDescent="0.3">
      <c r="A6" s="807" t="s">
        <v>2187</v>
      </c>
      <c r="B6" s="798">
        <v>414834.86</v>
      </c>
      <c r="C6" s="748">
        <v>1</v>
      </c>
      <c r="D6" s="811">
        <v>516</v>
      </c>
      <c r="E6" s="814" t="s">
        <v>2187</v>
      </c>
      <c r="F6" s="798">
        <v>210233.17999999996</v>
      </c>
      <c r="G6" s="766">
        <v>0.50678764074938154</v>
      </c>
      <c r="H6" s="752">
        <v>285</v>
      </c>
      <c r="I6" s="789">
        <v>0.55232558139534882</v>
      </c>
      <c r="J6" s="817">
        <v>204601.68000000005</v>
      </c>
      <c r="K6" s="766">
        <v>0.49321235925061857</v>
      </c>
      <c r="L6" s="752">
        <v>231</v>
      </c>
      <c r="M6" s="789">
        <v>0.44767441860465118</v>
      </c>
    </row>
    <row r="7" spans="1:13" ht="14.4" customHeight="1" x14ac:dyDescent="0.3">
      <c r="A7" s="807" t="s">
        <v>2188</v>
      </c>
      <c r="B7" s="798">
        <v>702.02</v>
      </c>
      <c r="C7" s="748">
        <v>1</v>
      </c>
      <c r="D7" s="811">
        <v>2</v>
      </c>
      <c r="E7" s="814" t="s">
        <v>2188</v>
      </c>
      <c r="F7" s="798"/>
      <c r="G7" s="766">
        <v>0</v>
      </c>
      <c r="H7" s="752"/>
      <c r="I7" s="789">
        <v>0</v>
      </c>
      <c r="J7" s="817">
        <v>702.02</v>
      </c>
      <c r="K7" s="766">
        <v>1</v>
      </c>
      <c r="L7" s="752">
        <v>2</v>
      </c>
      <c r="M7" s="789">
        <v>1</v>
      </c>
    </row>
    <row r="8" spans="1:13" ht="14.4" customHeight="1" x14ac:dyDescent="0.3">
      <c r="A8" s="807" t="s">
        <v>2189</v>
      </c>
      <c r="B8" s="798">
        <v>1499.19</v>
      </c>
      <c r="C8" s="748">
        <v>1</v>
      </c>
      <c r="D8" s="811">
        <v>1</v>
      </c>
      <c r="E8" s="814" t="s">
        <v>2189</v>
      </c>
      <c r="F8" s="798"/>
      <c r="G8" s="766">
        <v>0</v>
      </c>
      <c r="H8" s="752"/>
      <c r="I8" s="789">
        <v>0</v>
      </c>
      <c r="J8" s="817">
        <v>1499.19</v>
      </c>
      <c r="K8" s="766">
        <v>1</v>
      </c>
      <c r="L8" s="752">
        <v>1</v>
      </c>
      <c r="M8" s="789">
        <v>1</v>
      </c>
    </row>
    <row r="9" spans="1:13" ht="14.4" customHeight="1" x14ac:dyDescent="0.3">
      <c r="A9" s="807" t="s">
        <v>2190</v>
      </c>
      <c r="B9" s="798">
        <v>238.72</v>
      </c>
      <c r="C9" s="748">
        <v>1</v>
      </c>
      <c r="D9" s="811">
        <v>3</v>
      </c>
      <c r="E9" s="814" t="s">
        <v>2190</v>
      </c>
      <c r="F9" s="798">
        <v>238.72</v>
      </c>
      <c r="G9" s="766">
        <v>1</v>
      </c>
      <c r="H9" s="752">
        <v>2</v>
      </c>
      <c r="I9" s="789">
        <v>0.66666666666666663</v>
      </c>
      <c r="J9" s="817">
        <v>0</v>
      </c>
      <c r="K9" s="766">
        <v>0</v>
      </c>
      <c r="L9" s="752">
        <v>1</v>
      </c>
      <c r="M9" s="789">
        <v>0.33333333333333331</v>
      </c>
    </row>
    <row r="10" spans="1:13" ht="14.4" customHeight="1" x14ac:dyDescent="0.3">
      <c r="A10" s="807" t="s">
        <v>2191</v>
      </c>
      <c r="B10" s="798">
        <v>195270.55999999994</v>
      </c>
      <c r="C10" s="748">
        <v>1</v>
      </c>
      <c r="D10" s="811">
        <v>206</v>
      </c>
      <c r="E10" s="814" t="s">
        <v>2191</v>
      </c>
      <c r="F10" s="798">
        <v>76972.11</v>
      </c>
      <c r="G10" s="766">
        <v>0.39418184697170955</v>
      </c>
      <c r="H10" s="752">
        <v>87</v>
      </c>
      <c r="I10" s="789">
        <v>0.42233009708737862</v>
      </c>
      <c r="J10" s="817">
        <v>118298.44999999995</v>
      </c>
      <c r="K10" s="766">
        <v>0.60581815302829056</v>
      </c>
      <c r="L10" s="752">
        <v>119</v>
      </c>
      <c r="M10" s="789">
        <v>0.57766990291262132</v>
      </c>
    </row>
    <row r="11" spans="1:13" ht="14.4" customHeight="1" x14ac:dyDescent="0.3">
      <c r="A11" s="807" t="s">
        <v>2192</v>
      </c>
      <c r="B11" s="798">
        <v>84.18</v>
      </c>
      <c r="C11" s="748">
        <v>1</v>
      </c>
      <c r="D11" s="811">
        <v>7</v>
      </c>
      <c r="E11" s="814" t="s">
        <v>2192</v>
      </c>
      <c r="F11" s="798"/>
      <c r="G11" s="766">
        <v>0</v>
      </c>
      <c r="H11" s="752"/>
      <c r="I11" s="789">
        <v>0</v>
      </c>
      <c r="J11" s="817">
        <v>84.18</v>
      </c>
      <c r="K11" s="766">
        <v>1</v>
      </c>
      <c r="L11" s="752">
        <v>7</v>
      </c>
      <c r="M11" s="789">
        <v>1</v>
      </c>
    </row>
    <row r="12" spans="1:13" ht="14.4" customHeight="1" x14ac:dyDescent="0.3">
      <c r="A12" s="807" t="s">
        <v>2193</v>
      </c>
      <c r="B12" s="798">
        <v>24.22</v>
      </c>
      <c r="C12" s="748">
        <v>1</v>
      </c>
      <c r="D12" s="811">
        <v>1</v>
      </c>
      <c r="E12" s="814" t="s">
        <v>2193</v>
      </c>
      <c r="F12" s="798"/>
      <c r="G12" s="766">
        <v>0</v>
      </c>
      <c r="H12" s="752"/>
      <c r="I12" s="789">
        <v>0</v>
      </c>
      <c r="J12" s="817">
        <v>24.22</v>
      </c>
      <c r="K12" s="766">
        <v>1</v>
      </c>
      <c r="L12" s="752">
        <v>1</v>
      </c>
      <c r="M12" s="789">
        <v>1</v>
      </c>
    </row>
    <row r="13" spans="1:13" ht="14.4" customHeight="1" x14ac:dyDescent="0.3">
      <c r="A13" s="807" t="s">
        <v>2194</v>
      </c>
      <c r="B13" s="798">
        <v>350045.35</v>
      </c>
      <c r="C13" s="748">
        <v>1</v>
      </c>
      <c r="D13" s="811">
        <v>419</v>
      </c>
      <c r="E13" s="814" t="s">
        <v>2194</v>
      </c>
      <c r="F13" s="798">
        <v>224200.39</v>
      </c>
      <c r="G13" s="766">
        <v>0.64048955371068361</v>
      </c>
      <c r="H13" s="752">
        <v>245</v>
      </c>
      <c r="I13" s="789">
        <v>0.58472553699284013</v>
      </c>
      <c r="J13" s="817">
        <v>125844.95999999999</v>
      </c>
      <c r="K13" s="766">
        <v>0.3595104462893165</v>
      </c>
      <c r="L13" s="752">
        <v>174</v>
      </c>
      <c r="M13" s="789">
        <v>0.41527446300715992</v>
      </c>
    </row>
    <row r="14" spans="1:13" ht="14.4" customHeight="1" x14ac:dyDescent="0.3">
      <c r="A14" s="807" t="s">
        <v>2195</v>
      </c>
      <c r="B14" s="798">
        <v>72.64</v>
      </c>
      <c r="C14" s="748">
        <v>1</v>
      </c>
      <c r="D14" s="811">
        <v>3</v>
      </c>
      <c r="E14" s="814" t="s">
        <v>2195</v>
      </c>
      <c r="F14" s="798"/>
      <c r="G14" s="766">
        <v>0</v>
      </c>
      <c r="H14" s="752"/>
      <c r="I14" s="789">
        <v>0</v>
      </c>
      <c r="J14" s="817">
        <v>72.64</v>
      </c>
      <c r="K14" s="766">
        <v>1</v>
      </c>
      <c r="L14" s="752">
        <v>3</v>
      </c>
      <c r="M14" s="789">
        <v>1</v>
      </c>
    </row>
    <row r="15" spans="1:13" ht="14.4" customHeight="1" x14ac:dyDescent="0.3">
      <c r="A15" s="807" t="s">
        <v>2196</v>
      </c>
      <c r="B15" s="798">
        <v>0</v>
      </c>
      <c r="C15" s="748"/>
      <c r="D15" s="811">
        <v>2</v>
      </c>
      <c r="E15" s="814" t="s">
        <v>2196</v>
      </c>
      <c r="F15" s="798"/>
      <c r="G15" s="766"/>
      <c r="H15" s="752"/>
      <c r="I15" s="789">
        <v>0</v>
      </c>
      <c r="J15" s="817">
        <v>0</v>
      </c>
      <c r="K15" s="766"/>
      <c r="L15" s="752">
        <v>2</v>
      </c>
      <c r="M15" s="789">
        <v>1</v>
      </c>
    </row>
    <row r="16" spans="1:13" ht="14.4" customHeight="1" x14ac:dyDescent="0.3">
      <c r="A16" s="807" t="s">
        <v>2197</v>
      </c>
      <c r="B16" s="798">
        <v>214.53</v>
      </c>
      <c r="C16" s="748">
        <v>1</v>
      </c>
      <c r="D16" s="811">
        <v>4</v>
      </c>
      <c r="E16" s="814" t="s">
        <v>2197</v>
      </c>
      <c r="F16" s="798"/>
      <c r="G16" s="766">
        <v>0</v>
      </c>
      <c r="H16" s="752"/>
      <c r="I16" s="789">
        <v>0</v>
      </c>
      <c r="J16" s="817">
        <v>214.53</v>
      </c>
      <c r="K16" s="766">
        <v>1</v>
      </c>
      <c r="L16" s="752">
        <v>4</v>
      </c>
      <c r="M16" s="789">
        <v>1</v>
      </c>
    </row>
    <row r="17" spans="1:13" ht="14.4" customHeight="1" x14ac:dyDescent="0.3">
      <c r="A17" s="807" t="s">
        <v>2198</v>
      </c>
      <c r="B17" s="798">
        <v>0</v>
      </c>
      <c r="C17" s="748"/>
      <c r="D17" s="811">
        <v>2</v>
      </c>
      <c r="E17" s="814" t="s">
        <v>2198</v>
      </c>
      <c r="F17" s="798"/>
      <c r="G17" s="766"/>
      <c r="H17" s="752"/>
      <c r="I17" s="789">
        <v>0</v>
      </c>
      <c r="J17" s="817">
        <v>0</v>
      </c>
      <c r="K17" s="766"/>
      <c r="L17" s="752">
        <v>2</v>
      </c>
      <c r="M17" s="789">
        <v>1</v>
      </c>
    </row>
    <row r="18" spans="1:13" ht="14.4" customHeight="1" x14ac:dyDescent="0.3">
      <c r="A18" s="807" t="s">
        <v>2199</v>
      </c>
      <c r="B18" s="798">
        <v>0</v>
      </c>
      <c r="C18" s="748"/>
      <c r="D18" s="811">
        <v>1</v>
      </c>
      <c r="E18" s="814" t="s">
        <v>2199</v>
      </c>
      <c r="F18" s="798"/>
      <c r="G18" s="766"/>
      <c r="H18" s="752"/>
      <c r="I18" s="789">
        <v>0</v>
      </c>
      <c r="J18" s="817">
        <v>0</v>
      </c>
      <c r="K18" s="766"/>
      <c r="L18" s="752">
        <v>1</v>
      </c>
      <c r="M18" s="789">
        <v>1</v>
      </c>
    </row>
    <row r="19" spans="1:13" ht="14.4" customHeight="1" x14ac:dyDescent="0.3">
      <c r="A19" s="807" t="s">
        <v>2200</v>
      </c>
      <c r="B19" s="798">
        <v>0</v>
      </c>
      <c r="C19" s="748"/>
      <c r="D19" s="811">
        <v>1</v>
      </c>
      <c r="E19" s="814" t="s">
        <v>2200</v>
      </c>
      <c r="F19" s="798"/>
      <c r="G19" s="766"/>
      <c r="H19" s="752"/>
      <c r="I19" s="789">
        <v>0</v>
      </c>
      <c r="J19" s="817">
        <v>0</v>
      </c>
      <c r="K19" s="766"/>
      <c r="L19" s="752">
        <v>1</v>
      </c>
      <c r="M19" s="789">
        <v>1</v>
      </c>
    </row>
    <row r="20" spans="1:13" ht="14.4" customHeight="1" x14ac:dyDescent="0.3">
      <c r="A20" s="807" t="s">
        <v>2201</v>
      </c>
      <c r="B20" s="798">
        <v>0</v>
      </c>
      <c r="C20" s="748"/>
      <c r="D20" s="811">
        <v>1</v>
      </c>
      <c r="E20" s="814" t="s">
        <v>2201</v>
      </c>
      <c r="F20" s="798"/>
      <c r="G20" s="766"/>
      <c r="H20" s="752"/>
      <c r="I20" s="789">
        <v>0</v>
      </c>
      <c r="J20" s="817">
        <v>0</v>
      </c>
      <c r="K20" s="766"/>
      <c r="L20" s="752">
        <v>1</v>
      </c>
      <c r="M20" s="789">
        <v>1</v>
      </c>
    </row>
    <row r="21" spans="1:13" ht="14.4" customHeight="1" x14ac:dyDescent="0.3">
      <c r="A21" s="807" t="s">
        <v>2202</v>
      </c>
      <c r="B21" s="798">
        <v>319293.21999999986</v>
      </c>
      <c r="C21" s="748">
        <v>1</v>
      </c>
      <c r="D21" s="811">
        <v>281</v>
      </c>
      <c r="E21" s="814" t="s">
        <v>2202</v>
      </c>
      <c r="F21" s="798">
        <v>171913.51999999993</v>
      </c>
      <c r="G21" s="766">
        <v>0.53841894920286759</v>
      </c>
      <c r="H21" s="752">
        <v>142</v>
      </c>
      <c r="I21" s="789">
        <v>0.50533807829181498</v>
      </c>
      <c r="J21" s="817">
        <v>147379.69999999995</v>
      </c>
      <c r="K21" s="766">
        <v>0.46158105079713257</v>
      </c>
      <c r="L21" s="752">
        <v>139</v>
      </c>
      <c r="M21" s="789">
        <v>0.49466192170818507</v>
      </c>
    </row>
    <row r="22" spans="1:13" ht="14.4" customHeight="1" x14ac:dyDescent="0.3">
      <c r="A22" s="807" t="s">
        <v>2203</v>
      </c>
      <c r="B22" s="798">
        <v>0</v>
      </c>
      <c r="C22" s="748"/>
      <c r="D22" s="811">
        <v>1</v>
      </c>
      <c r="E22" s="814" t="s">
        <v>2203</v>
      </c>
      <c r="F22" s="798"/>
      <c r="G22" s="766"/>
      <c r="H22" s="752"/>
      <c r="I22" s="789">
        <v>0</v>
      </c>
      <c r="J22" s="817">
        <v>0</v>
      </c>
      <c r="K22" s="766"/>
      <c r="L22" s="752">
        <v>1</v>
      </c>
      <c r="M22" s="789">
        <v>1</v>
      </c>
    </row>
    <row r="23" spans="1:13" ht="14.4" customHeight="1" x14ac:dyDescent="0.3">
      <c r="A23" s="807" t="s">
        <v>2204</v>
      </c>
      <c r="B23" s="798">
        <v>105.23</v>
      </c>
      <c r="C23" s="748">
        <v>1</v>
      </c>
      <c r="D23" s="811">
        <v>1</v>
      </c>
      <c r="E23" s="814" t="s">
        <v>2204</v>
      </c>
      <c r="F23" s="798"/>
      <c r="G23" s="766">
        <v>0</v>
      </c>
      <c r="H23" s="752"/>
      <c r="I23" s="789">
        <v>0</v>
      </c>
      <c r="J23" s="817">
        <v>105.23</v>
      </c>
      <c r="K23" s="766">
        <v>1</v>
      </c>
      <c r="L23" s="752">
        <v>1</v>
      </c>
      <c r="M23" s="789">
        <v>1</v>
      </c>
    </row>
    <row r="24" spans="1:13" ht="14.4" customHeight="1" x14ac:dyDescent="0.3">
      <c r="A24" s="807" t="s">
        <v>2205</v>
      </c>
      <c r="B24" s="798">
        <v>229.93</v>
      </c>
      <c r="C24" s="748">
        <v>1</v>
      </c>
      <c r="D24" s="811">
        <v>1</v>
      </c>
      <c r="E24" s="814" t="s">
        <v>2205</v>
      </c>
      <c r="F24" s="798"/>
      <c r="G24" s="766">
        <v>0</v>
      </c>
      <c r="H24" s="752"/>
      <c r="I24" s="789">
        <v>0</v>
      </c>
      <c r="J24" s="817">
        <v>229.93</v>
      </c>
      <c r="K24" s="766">
        <v>1</v>
      </c>
      <c r="L24" s="752">
        <v>1</v>
      </c>
      <c r="M24" s="789">
        <v>1</v>
      </c>
    </row>
    <row r="25" spans="1:13" ht="14.4" customHeight="1" x14ac:dyDescent="0.3">
      <c r="A25" s="807" t="s">
        <v>2206</v>
      </c>
      <c r="B25" s="798">
        <v>532.62</v>
      </c>
      <c r="C25" s="748">
        <v>1</v>
      </c>
      <c r="D25" s="811">
        <v>1</v>
      </c>
      <c r="E25" s="814" t="s">
        <v>2206</v>
      </c>
      <c r="F25" s="798"/>
      <c r="G25" s="766">
        <v>0</v>
      </c>
      <c r="H25" s="752"/>
      <c r="I25" s="789">
        <v>0</v>
      </c>
      <c r="J25" s="817">
        <v>532.62</v>
      </c>
      <c r="K25" s="766">
        <v>1</v>
      </c>
      <c r="L25" s="752">
        <v>1</v>
      </c>
      <c r="M25" s="789">
        <v>1</v>
      </c>
    </row>
    <row r="26" spans="1:13" ht="14.4" customHeight="1" x14ac:dyDescent="0.3">
      <c r="A26" s="807" t="s">
        <v>2207</v>
      </c>
      <c r="B26" s="798">
        <v>23.27</v>
      </c>
      <c r="C26" s="748">
        <v>1</v>
      </c>
      <c r="D26" s="811">
        <v>1</v>
      </c>
      <c r="E26" s="814" t="s">
        <v>2207</v>
      </c>
      <c r="F26" s="798"/>
      <c r="G26" s="766">
        <v>0</v>
      </c>
      <c r="H26" s="752"/>
      <c r="I26" s="789">
        <v>0</v>
      </c>
      <c r="J26" s="817">
        <v>23.27</v>
      </c>
      <c r="K26" s="766">
        <v>1</v>
      </c>
      <c r="L26" s="752">
        <v>1</v>
      </c>
      <c r="M26" s="789">
        <v>1</v>
      </c>
    </row>
    <row r="27" spans="1:13" ht="14.4" customHeight="1" x14ac:dyDescent="0.3">
      <c r="A27" s="807" t="s">
        <v>2208</v>
      </c>
      <c r="B27" s="798">
        <v>142558.97</v>
      </c>
      <c r="C27" s="748">
        <v>1</v>
      </c>
      <c r="D27" s="811">
        <v>181</v>
      </c>
      <c r="E27" s="814" t="s">
        <v>2208</v>
      </c>
      <c r="F27" s="798">
        <v>70874.329999999987</v>
      </c>
      <c r="G27" s="766">
        <v>0.49715798311393516</v>
      </c>
      <c r="H27" s="752">
        <v>83</v>
      </c>
      <c r="I27" s="789">
        <v>0.4585635359116022</v>
      </c>
      <c r="J27" s="817">
        <v>71684.640000000014</v>
      </c>
      <c r="K27" s="766">
        <v>0.50284201688606489</v>
      </c>
      <c r="L27" s="752">
        <v>98</v>
      </c>
      <c r="M27" s="789">
        <v>0.54143646408839774</v>
      </c>
    </row>
    <row r="28" spans="1:13" ht="14.4" customHeight="1" x14ac:dyDescent="0.3">
      <c r="A28" s="807" t="s">
        <v>2209</v>
      </c>
      <c r="B28" s="798">
        <v>28662.35</v>
      </c>
      <c r="C28" s="748">
        <v>1</v>
      </c>
      <c r="D28" s="811">
        <v>48</v>
      </c>
      <c r="E28" s="814" t="s">
        <v>2209</v>
      </c>
      <c r="F28" s="798">
        <v>20432.789999999997</v>
      </c>
      <c r="G28" s="766">
        <v>0.71287909051421106</v>
      </c>
      <c r="H28" s="752">
        <v>33</v>
      </c>
      <c r="I28" s="789">
        <v>0.6875</v>
      </c>
      <c r="J28" s="817">
        <v>8229.5600000000013</v>
      </c>
      <c r="K28" s="766">
        <v>0.28712090948578889</v>
      </c>
      <c r="L28" s="752">
        <v>15</v>
      </c>
      <c r="M28" s="789">
        <v>0.3125</v>
      </c>
    </row>
    <row r="29" spans="1:13" ht="14.4" customHeight="1" x14ac:dyDescent="0.3">
      <c r="A29" s="807" t="s">
        <v>2210</v>
      </c>
      <c r="B29" s="798">
        <v>36.270000000000003</v>
      </c>
      <c r="C29" s="748">
        <v>1</v>
      </c>
      <c r="D29" s="811">
        <v>1</v>
      </c>
      <c r="E29" s="814" t="s">
        <v>2210</v>
      </c>
      <c r="F29" s="798"/>
      <c r="G29" s="766">
        <v>0</v>
      </c>
      <c r="H29" s="752"/>
      <c r="I29" s="789">
        <v>0</v>
      </c>
      <c r="J29" s="817">
        <v>36.270000000000003</v>
      </c>
      <c r="K29" s="766">
        <v>1</v>
      </c>
      <c r="L29" s="752">
        <v>1</v>
      </c>
      <c r="M29" s="789">
        <v>1</v>
      </c>
    </row>
    <row r="30" spans="1:13" ht="14.4" customHeight="1" x14ac:dyDescent="0.3">
      <c r="A30" s="807" t="s">
        <v>2211</v>
      </c>
      <c r="B30" s="798">
        <v>24.22</v>
      </c>
      <c r="C30" s="748">
        <v>1</v>
      </c>
      <c r="D30" s="811">
        <v>1</v>
      </c>
      <c r="E30" s="814" t="s">
        <v>2211</v>
      </c>
      <c r="F30" s="798"/>
      <c r="G30" s="766">
        <v>0</v>
      </c>
      <c r="H30" s="752"/>
      <c r="I30" s="789">
        <v>0</v>
      </c>
      <c r="J30" s="817">
        <v>24.22</v>
      </c>
      <c r="K30" s="766">
        <v>1</v>
      </c>
      <c r="L30" s="752">
        <v>1</v>
      </c>
      <c r="M30" s="789">
        <v>1</v>
      </c>
    </row>
    <row r="31" spans="1:13" ht="14.4" customHeight="1" x14ac:dyDescent="0.3">
      <c r="A31" s="807" t="s">
        <v>2212</v>
      </c>
      <c r="B31" s="798">
        <v>11.73</v>
      </c>
      <c r="C31" s="748">
        <v>1</v>
      </c>
      <c r="D31" s="811">
        <v>1</v>
      </c>
      <c r="E31" s="814" t="s">
        <v>2212</v>
      </c>
      <c r="F31" s="798"/>
      <c r="G31" s="766">
        <v>0</v>
      </c>
      <c r="H31" s="752"/>
      <c r="I31" s="789">
        <v>0</v>
      </c>
      <c r="J31" s="817">
        <v>11.73</v>
      </c>
      <c r="K31" s="766">
        <v>1</v>
      </c>
      <c r="L31" s="752">
        <v>1</v>
      </c>
      <c r="M31" s="789">
        <v>1</v>
      </c>
    </row>
    <row r="32" spans="1:13" ht="14.4" customHeight="1" x14ac:dyDescent="0.3">
      <c r="A32" s="807" t="s">
        <v>2213</v>
      </c>
      <c r="B32" s="798">
        <v>0</v>
      </c>
      <c r="C32" s="748"/>
      <c r="D32" s="811">
        <v>1</v>
      </c>
      <c r="E32" s="814" t="s">
        <v>2213</v>
      </c>
      <c r="F32" s="798"/>
      <c r="G32" s="766"/>
      <c r="H32" s="752"/>
      <c r="I32" s="789">
        <v>0</v>
      </c>
      <c r="J32" s="817">
        <v>0</v>
      </c>
      <c r="K32" s="766"/>
      <c r="L32" s="752">
        <v>1</v>
      </c>
      <c r="M32" s="789">
        <v>1</v>
      </c>
    </row>
    <row r="33" spans="1:13" ht="14.4" customHeight="1" x14ac:dyDescent="0.3">
      <c r="A33" s="807" t="s">
        <v>2214</v>
      </c>
      <c r="B33" s="798">
        <v>89.91</v>
      </c>
      <c r="C33" s="748">
        <v>1</v>
      </c>
      <c r="D33" s="811">
        <v>1</v>
      </c>
      <c r="E33" s="814" t="s">
        <v>2214</v>
      </c>
      <c r="F33" s="798"/>
      <c r="G33" s="766">
        <v>0</v>
      </c>
      <c r="H33" s="752"/>
      <c r="I33" s="789">
        <v>0</v>
      </c>
      <c r="J33" s="817">
        <v>89.91</v>
      </c>
      <c r="K33" s="766">
        <v>1</v>
      </c>
      <c r="L33" s="752">
        <v>1</v>
      </c>
      <c r="M33" s="789">
        <v>1</v>
      </c>
    </row>
    <row r="34" spans="1:13" ht="14.4" customHeight="1" x14ac:dyDescent="0.3">
      <c r="A34" s="807" t="s">
        <v>2215</v>
      </c>
      <c r="B34" s="798">
        <v>0</v>
      </c>
      <c r="C34" s="748"/>
      <c r="D34" s="811">
        <v>1</v>
      </c>
      <c r="E34" s="814" t="s">
        <v>2215</v>
      </c>
      <c r="F34" s="798"/>
      <c r="G34" s="766"/>
      <c r="H34" s="752"/>
      <c r="I34" s="789">
        <v>0</v>
      </c>
      <c r="J34" s="817">
        <v>0</v>
      </c>
      <c r="K34" s="766"/>
      <c r="L34" s="752">
        <v>1</v>
      </c>
      <c r="M34" s="789">
        <v>1</v>
      </c>
    </row>
    <row r="35" spans="1:13" ht="14.4" customHeight="1" x14ac:dyDescent="0.3">
      <c r="A35" s="807" t="s">
        <v>2216</v>
      </c>
      <c r="B35" s="798">
        <v>0</v>
      </c>
      <c r="C35" s="748"/>
      <c r="D35" s="811">
        <v>1</v>
      </c>
      <c r="E35" s="814" t="s">
        <v>2216</v>
      </c>
      <c r="F35" s="798"/>
      <c r="G35" s="766"/>
      <c r="H35" s="752"/>
      <c r="I35" s="789">
        <v>0</v>
      </c>
      <c r="J35" s="817">
        <v>0</v>
      </c>
      <c r="K35" s="766"/>
      <c r="L35" s="752">
        <v>1</v>
      </c>
      <c r="M35" s="789">
        <v>1</v>
      </c>
    </row>
    <row r="36" spans="1:13" ht="14.4" customHeight="1" x14ac:dyDescent="0.3">
      <c r="A36" s="807" t="s">
        <v>2217</v>
      </c>
      <c r="B36" s="798">
        <v>173.31</v>
      </c>
      <c r="C36" s="748">
        <v>1</v>
      </c>
      <c r="D36" s="811">
        <v>1</v>
      </c>
      <c r="E36" s="814" t="s">
        <v>2217</v>
      </c>
      <c r="F36" s="798"/>
      <c r="G36" s="766">
        <v>0</v>
      </c>
      <c r="H36" s="752"/>
      <c r="I36" s="789">
        <v>0</v>
      </c>
      <c r="J36" s="817">
        <v>173.31</v>
      </c>
      <c r="K36" s="766">
        <v>1</v>
      </c>
      <c r="L36" s="752">
        <v>1</v>
      </c>
      <c r="M36" s="789">
        <v>1</v>
      </c>
    </row>
    <row r="37" spans="1:13" ht="14.4" customHeight="1" x14ac:dyDescent="0.3">
      <c r="A37" s="807" t="s">
        <v>2218</v>
      </c>
      <c r="B37" s="798">
        <v>33676.44</v>
      </c>
      <c r="C37" s="748">
        <v>1</v>
      </c>
      <c r="D37" s="811">
        <v>66</v>
      </c>
      <c r="E37" s="814" t="s">
        <v>2218</v>
      </c>
      <c r="F37" s="798">
        <v>7543.1200000000008</v>
      </c>
      <c r="G37" s="766">
        <v>0.22398804624241755</v>
      </c>
      <c r="H37" s="752">
        <v>22</v>
      </c>
      <c r="I37" s="789">
        <v>0.33333333333333331</v>
      </c>
      <c r="J37" s="817">
        <v>26133.320000000003</v>
      </c>
      <c r="K37" s="766">
        <v>0.77601195375758247</v>
      </c>
      <c r="L37" s="752">
        <v>44</v>
      </c>
      <c r="M37" s="789">
        <v>0.66666666666666663</v>
      </c>
    </row>
    <row r="38" spans="1:13" ht="14.4" customHeight="1" x14ac:dyDescent="0.3">
      <c r="A38" s="807" t="s">
        <v>2219</v>
      </c>
      <c r="B38" s="798">
        <v>38.5</v>
      </c>
      <c r="C38" s="748">
        <v>1</v>
      </c>
      <c r="D38" s="811"/>
      <c r="E38" s="814" t="s">
        <v>2219</v>
      </c>
      <c r="F38" s="798">
        <v>38.5</v>
      </c>
      <c r="G38" s="766">
        <v>1</v>
      </c>
      <c r="H38" s="752"/>
      <c r="I38" s="789"/>
      <c r="J38" s="817"/>
      <c r="K38" s="766">
        <v>0</v>
      </c>
      <c r="L38" s="752"/>
      <c r="M38" s="789"/>
    </row>
    <row r="39" spans="1:13" ht="14.4" customHeight="1" x14ac:dyDescent="0.3">
      <c r="A39" s="807" t="s">
        <v>2220</v>
      </c>
      <c r="B39" s="798">
        <v>117475.93000000001</v>
      </c>
      <c r="C39" s="748">
        <v>1</v>
      </c>
      <c r="D39" s="811">
        <v>130</v>
      </c>
      <c r="E39" s="814" t="s">
        <v>2220</v>
      </c>
      <c r="F39" s="798">
        <v>57069.390000000014</v>
      </c>
      <c r="G39" s="766">
        <v>0.48579645209022826</v>
      </c>
      <c r="H39" s="752">
        <v>76</v>
      </c>
      <c r="I39" s="789">
        <v>0.58461538461538465</v>
      </c>
      <c r="J39" s="817">
        <v>60406.539999999994</v>
      </c>
      <c r="K39" s="766">
        <v>0.51420354790977174</v>
      </c>
      <c r="L39" s="752">
        <v>54</v>
      </c>
      <c r="M39" s="789">
        <v>0.41538461538461541</v>
      </c>
    </row>
    <row r="40" spans="1:13" ht="14.4" customHeight="1" x14ac:dyDescent="0.3">
      <c r="A40" s="807" t="s">
        <v>2221</v>
      </c>
      <c r="B40" s="798">
        <v>24.05</v>
      </c>
      <c r="C40" s="748">
        <v>1</v>
      </c>
      <c r="D40" s="811">
        <v>1</v>
      </c>
      <c r="E40" s="814" t="s">
        <v>2221</v>
      </c>
      <c r="F40" s="798"/>
      <c r="G40" s="766">
        <v>0</v>
      </c>
      <c r="H40" s="752"/>
      <c r="I40" s="789">
        <v>0</v>
      </c>
      <c r="J40" s="817">
        <v>24.05</v>
      </c>
      <c r="K40" s="766">
        <v>1</v>
      </c>
      <c r="L40" s="752">
        <v>1</v>
      </c>
      <c r="M40" s="789">
        <v>1</v>
      </c>
    </row>
    <row r="41" spans="1:13" ht="14.4" customHeight="1" x14ac:dyDescent="0.3">
      <c r="A41" s="807" t="s">
        <v>2222</v>
      </c>
      <c r="B41" s="798">
        <v>143.54999999999998</v>
      </c>
      <c r="C41" s="748">
        <v>1</v>
      </c>
      <c r="D41" s="811">
        <v>5</v>
      </c>
      <c r="E41" s="814" t="s">
        <v>2222</v>
      </c>
      <c r="F41" s="798"/>
      <c r="G41" s="766">
        <v>0</v>
      </c>
      <c r="H41" s="752"/>
      <c r="I41" s="789">
        <v>0</v>
      </c>
      <c r="J41" s="817">
        <v>143.54999999999998</v>
      </c>
      <c r="K41" s="766">
        <v>1</v>
      </c>
      <c r="L41" s="752">
        <v>5</v>
      </c>
      <c r="M41" s="789">
        <v>1</v>
      </c>
    </row>
    <row r="42" spans="1:13" ht="14.4" customHeight="1" x14ac:dyDescent="0.3">
      <c r="A42" s="807" t="s">
        <v>2223</v>
      </c>
      <c r="B42" s="798">
        <v>339.64</v>
      </c>
      <c r="C42" s="748">
        <v>1</v>
      </c>
      <c r="D42" s="811">
        <v>5</v>
      </c>
      <c r="E42" s="814" t="s">
        <v>2223</v>
      </c>
      <c r="F42" s="798"/>
      <c r="G42" s="766">
        <v>0</v>
      </c>
      <c r="H42" s="752"/>
      <c r="I42" s="789">
        <v>0</v>
      </c>
      <c r="J42" s="817">
        <v>339.64</v>
      </c>
      <c r="K42" s="766">
        <v>1</v>
      </c>
      <c r="L42" s="752">
        <v>5</v>
      </c>
      <c r="M42" s="789">
        <v>1</v>
      </c>
    </row>
    <row r="43" spans="1:13" ht="14.4" customHeight="1" x14ac:dyDescent="0.3">
      <c r="A43" s="807" t="s">
        <v>2224</v>
      </c>
      <c r="B43" s="798">
        <v>84.1</v>
      </c>
      <c r="C43" s="748">
        <v>1</v>
      </c>
      <c r="D43" s="811">
        <v>2</v>
      </c>
      <c r="E43" s="814" t="s">
        <v>2224</v>
      </c>
      <c r="F43" s="798"/>
      <c r="G43" s="766">
        <v>0</v>
      </c>
      <c r="H43" s="752"/>
      <c r="I43" s="789">
        <v>0</v>
      </c>
      <c r="J43" s="817">
        <v>84.1</v>
      </c>
      <c r="K43" s="766">
        <v>1</v>
      </c>
      <c r="L43" s="752">
        <v>2</v>
      </c>
      <c r="M43" s="789">
        <v>1</v>
      </c>
    </row>
    <row r="44" spans="1:13" ht="14.4" customHeight="1" x14ac:dyDescent="0.3">
      <c r="A44" s="807" t="s">
        <v>2225</v>
      </c>
      <c r="B44" s="798">
        <v>93.98</v>
      </c>
      <c r="C44" s="748">
        <v>1</v>
      </c>
      <c r="D44" s="811">
        <v>1</v>
      </c>
      <c r="E44" s="814" t="s">
        <v>2225</v>
      </c>
      <c r="F44" s="798"/>
      <c r="G44" s="766">
        <v>0</v>
      </c>
      <c r="H44" s="752"/>
      <c r="I44" s="789">
        <v>0</v>
      </c>
      <c r="J44" s="817">
        <v>93.98</v>
      </c>
      <c r="K44" s="766">
        <v>1</v>
      </c>
      <c r="L44" s="752">
        <v>1</v>
      </c>
      <c r="M44" s="789">
        <v>1</v>
      </c>
    </row>
    <row r="45" spans="1:13" ht="14.4" customHeight="1" x14ac:dyDescent="0.3">
      <c r="A45" s="807" t="s">
        <v>2226</v>
      </c>
      <c r="B45" s="798">
        <v>88751.16</v>
      </c>
      <c r="C45" s="748">
        <v>1</v>
      </c>
      <c r="D45" s="811">
        <v>3</v>
      </c>
      <c r="E45" s="814" t="s">
        <v>2226</v>
      </c>
      <c r="F45" s="798"/>
      <c r="G45" s="766">
        <v>0</v>
      </c>
      <c r="H45" s="752"/>
      <c r="I45" s="789">
        <v>0</v>
      </c>
      <c r="J45" s="817">
        <v>88751.16</v>
      </c>
      <c r="K45" s="766">
        <v>1</v>
      </c>
      <c r="L45" s="752">
        <v>3</v>
      </c>
      <c r="M45" s="789">
        <v>1</v>
      </c>
    </row>
    <row r="46" spans="1:13" ht="14.4" customHeight="1" x14ac:dyDescent="0.3">
      <c r="A46" s="807" t="s">
        <v>2227</v>
      </c>
      <c r="B46" s="798">
        <v>0</v>
      </c>
      <c r="C46" s="748"/>
      <c r="D46" s="811">
        <v>4</v>
      </c>
      <c r="E46" s="814" t="s">
        <v>2227</v>
      </c>
      <c r="F46" s="798"/>
      <c r="G46" s="766"/>
      <c r="H46" s="752"/>
      <c r="I46" s="789">
        <v>0</v>
      </c>
      <c r="J46" s="817">
        <v>0</v>
      </c>
      <c r="K46" s="766"/>
      <c r="L46" s="752">
        <v>4</v>
      </c>
      <c r="M46" s="789">
        <v>1</v>
      </c>
    </row>
    <row r="47" spans="1:13" ht="14.4" customHeight="1" x14ac:dyDescent="0.3">
      <c r="A47" s="807" t="s">
        <v>2228</v>
      </c>
      <c r="B47" s="798">
        <v>186.5</v>
      </c>
      <c r="C47" s="748">
        <v>1</v>
      </c>
      <c r="D47" s="811">
        <v>2</v>
      </c>
      <c r="E47" s="814" t="s">
        <v>2228</v>
      </c>
      <c r="F47" s="798"/>
      <c r="G47" s="766">
        <v>0</v>
      </c>
      <c r="H47" s="752"/>
      <c r="I47" s="789">
        <v>0</v>
      </c>
      <c r="J47" s="817">
        <v>186.5</v>
      </c>
      <c r="K47" s="766">
        <v>1</v>
      </c>
      <c r="L47" s="752">
        <v>2</v>
      </c>
      <c r="M47" s="789">
        <v>1</v>
      </c>
    </row>
    <row r="48" spans="1:13" ht="14.4" customHeight="1" x14ac:dyDescent="0.3">
      <c r="A48" s="807" t="s">
        <v>2229</v>
      </c>
      <c r="B48" s="798">
        <v>48.44</v>
      </c>
      <c r="C48" s="748">
        <v>1</v>
      </c>
      <c r="D48" s="811">
        <v>2</v>
      </c>
      <c r="E48" s="814" t="s">
        <v>2229</v>
      </c>
      <c r="F48" s="798"/>
      <c r="G48" s="766">
        <v>0</v>
      </c>
      <c r="H48" s="752"/>
      <c r="I48" s="789">
        <v>0</v>
      </c>
      <c r="J48" s="817">
        <v>48.44</v>
      </c>
      <c r="K48" s="766">
        <v>1</v>
      </c>
      <c r="L48" s="752">
        <v>2</v>
      </c>
      <c r="M48" s="789">
        <v>1</v>
      </c>
    </row>
    <row r="49" spans="1:13" ht="14.4" customHeight="1" x14ac:dyDescent="0.3">
      <c r="A49" s="807" t="s">
        <v>2230</v>
      </c>
      <c r="B49" s="798">
        <v>432.87</v>
      </c>
      <c r="C49" s="748">
        <v>1</v>
      </c>
      <c r="D49" s="811">
        <v>2</v>
      </c>
      <c r="E49" s="814" t="s">
        <v>2230</v>
      </c>
      <c r="F49" s="798"/>
      <c r="G49" s="766">
        <v>0</v>
      </c>
      <c r="H49" s="752"/>
      <c r="I49" s="789">
        <v>0</v>
      </c>
      <c r="J49" s="817">
        <v>432.87</v>
      </c>
      <c r="K49" s="766">
        <v>1</v>
      </c>
      <c r="L49" s="752">
        <v>2</v>
      </c>
      <c r="M49" s="789">
        <v>1</v>
      </c>
    </row>
    <row r="50" spans="1:13" ht="14.4" customHeight="1" x14ac:dyDescent="0.3">
      <c r="A50" s="807" t="s">
        <v>2231</v>
      </c>
      <c r="B50" s="798">
        <v>117.15</v>
      </c>
      <c r="C50" s="748">
        <v>1</v>
      </c>
      <c r="D50" s="811">
        <v>3</v>
      </c>
      <c r="E50" s="814" t="s">
        <v>2231</v>
      </c>
      <c r="F50" s="798"/>
      <c r="G50" s="766">
        <v>0</v>
      </c>
      <c r="H50" s="752"/>
      <c r="I50" s="789">
        <v>0</v>
      </c>
      <c r="J50" s="817">
        <v>117.15</v>
      </c>
      <c r="K50" s="766">
        <v>1</v>
      </c>
      <c r="L50" s="752">
        <v>3</v>
      </c>
      <c r="M50" s="789">
        <v>1</v>
      </c>
    </row>
    <row r="51" spans="1:13" ht="14.4" customHeight="1" x14ac:dyDescent="0.3">
      <c r="A51" s="807" t="s">
        <v>2232</v>
      </c>
      <c r="B51" s="798">
        <v>0</v>
      </c>
      <c r="C51" s="748"/>
      <c r="D51" s="811">
        <v>1</v>
      </c>
      <c r="E51" s="814" t="s">
        <v>2232</v>
      </c>
      <c r="F51" s="798"/>
      <c r="G51" s="766"/>
      <c r="H51" s="752"/>
      <c r="I51" s="789">
        <v>0</v>
      </c>
      <c r="J51" s="817">
        <v>0</v>
      </c>
      <c r="K51" s="766"/>
      <c r="L51" s="752">
        <v>1</v>
      </c>
      <c r="M51" s="789">
        <v>1</v>
      </c>
    </row>
    <row r="52" spans="1:13" ht="14.4" customHeight="1" x14ac:dyDescent="0.3">
      <c r="A52" s="807" t="s">
        <v>2233</v>
      </c>
      <c r="B52" s="798">
        <v>38.56</v>
      </c>
      <c r="C52" s="748">
        <v>1</v>
      </c>
      <c r="D52" s="811">
        <v>1</v>
      </c>
      <c r="E52" s="814" t="s">
        <v>2233</v>
      </c>
      <c r="F52" s="798"/>
      <c r="G52" s="766">
        <v>0</v>
      </c>
      <c r="H52" s="752"/>
      <c r="I52" s="789">
        <v>0</v>
      </c>
      <c r="J52" s="817">
        <v>38.56</v>
      </c>
      <c r="K52" s="766">
        <v>1</v>
      </c>
      <c r="L52" s="752">
        <v>1</v>
      </c>
      <c r="M52" s="789">
        <v>1</v>
      </c>
    </row>
    <row r="53" spans="1:13" ht="14.4" customHeight="1" x14ac:dyDescent="0.3">
      <c r="A53" s="807" t="s">
        <v>2234</v>
      </c>
      <c r="B53" s="798">
        <v>50.32</v>
      </c>
      <c r="C53" s="748">
        <v>1</v>
      </c>
      <c r="D53" s="811">
        <v>1</v>
      </c>
      <c r="E53" s="814" t="s">
        <v>2234</v>
      </c>
      <c r="F53" s="798"/>
      <c r="G53" s="766">
        <v>0</v>
      </c>
      <c r="H53" s="752"/>
      <c r="I53" s="789">
        <v>0</v>
      </c>
      <c r="J53" s="817">
        <v>50.32</v>
      </c>
      <c r="K53" s="766">
        <v>1</v>
      </c>
      <c r="L53" s="752">
        <v>1</v>
      </c>
      <c r="M53" s="789">
        <v>1</v>
      </c>
    </row>
    <row r="54" spans="1:13" ht="14.4" customHeight="1" x14ac:dyDescent="0.3">
      <c r="A54" s="807" t="s">
        <v>2235</v>
      </c>
      <c r="B54" s="798">
        <v>929.21</v>
      </c>
      <c r="C54" s="748">
        <v>1</v>
      </c>
      <c r="D54" s="811">
        <v>5</v>
      </c>
      <c r="E54" s="814" t="s">
        <v>2235</v>
      </c>
      <c r="F54" s="798"/>
      <c r="G54" s="766">
        <v>0</v>
      </c>
      <c r="H54" s="752"/>
      <c r="I54" s="789">
        <v>0</v>
      </c>
      <c r="J54" s="817">
        <v>929.21</v>
      </c>
      <c r="K54" s="766">
        <v>1</v>
      </c>
      <c r="L54" s="752">
        <v>5</v>
      </c>
      <c r="M54" s="789">
        <v>1</v>
      </c>
    </row>
    <row r="55" spans="1:13" ht="14.4" customHeight="1" x14ac:dyDescent="0.3">
      <c r="A55" s="807" t="s">
        <v>2236</v>
      </c>
      <c r="B55" s="798">
        <v>0</v>
      </c>
      <c r="C55" s="748"/>
      <c r="D55" s="811">
        <v>1</v>
      </c>
      <c r="E55" s="814" t="s">
        <v>2236</v>
      </c>
      <c r="F55" s="798"/>
      <c r="G55" s="766"/>
      <c r="H55" s="752"/>
      <c r="I55" s="789">
        <v>0</v>
      </c>
      <c r="J55" s="817">
        <v>0</v>
      </c>
      <c r="K55" s="766"/>
      <c r="L55" s="752">
        <v>1</v>
      </c>
      <c r="M55" s="789">
        <v>1</v>
      </c>
    </row>
    <row r="56" spans="1:13" ht="14.4" customHeight="1" x14ac:dyDescent="0.3">
      <c r="A56" s="807" t="s">
        <v>2237</v>
      </c>
      <c r="B56" s="798">
        <v>0</v>
      </c>
      <c r="C56" s="748"/>
      <c r="D56" s="811">
        <v>3</v>
      </c>
      <c r="E56" s="814" t="s">
        <v>2237</v>
      </c>
      <c r="F56" s="798"/>
      <c r="G56" s="766"/>
      <c r="H56" s="752"/>
      <c r="I56" s="789">
        <v>0</v>
      </c>
      <c r="J56" s="817">
        <v>0</v>
      </c>
      <c r="K56" s="766"/>
      <c r="L56" s="752">
        <v>3</v>
      </c>
      <c r="M56" s="789">
        <v>1</v>
      </c>
    </row>
    <row r="57" spans="1:13" ht="14.4" customHeight="1" x14ac:dyDescent="0.3">
      <c r="A57" s="807" t="s">
        <v>2238</v>
      </c>
      <c r="B57" s="798">
        <v>105.22</v>
      </c>
      <c r="C57" s="748">
        <v>1</v>
      </c>
      <c r="D57" s="811">
        <v>5</v>
      </c>
      <c r="E57" s="814" t="s">
        <v>2238</v>
      </c>
      <c r="F57" s="798"/>
      <c r="G57" s="766">
        <v>0</v>
      </c>
      <c r="H57" s="752"/>
      <c r="I57" s="789">
        <v>0</v>
      </c>
      <c r="J57" s="817">
        <v>105.22</v>
      </c>
      <c r="K57" s="766">
        <v>1</v>
      </c>
      <c r="L57" s="752">
        <v>5</v>
      </c>
      <c r="M57" s="789">
        <v>1</v>
      </c>
    </row>
    <row r="58" spans="1:13" ht="14.4" customHeight="1" x14ac:dyDescent="0.3">
      <c r="A58" s="807" t="s">
        <v>2239</v>
      </c>
      <c r="B58" s="798">
        <v>1171.22</v>
      </c>
      <c r="C58" s="748">
        <v>1</v>
      </c>
      <c r="D58" s="811">
        <v>2</v>
      </c>
      <c r="E58" s="814" t="s">
        <v>2239</v>
      </c>
      <c r="F58" s="798"/>
      <c r="G58" s="766">
        <v>0</v>
      </c>
      <c r="H58" s="752"/>
      <c r="I58" s="789">
        <v>0</v>
      </c>
      <c r="J58" s="817">
        <v>1171.22</v>
      </c>
      <c r="K58" s="766">
        <v>1</v>
      </c>
      <c r="L58" s="752">
        <v>2</v>
      </c>
      <c r="M58" s="789">
        <v>1</v>
      </c>
    </row>
    <row r="59" spans="1:13" ht="14.4" customHeight="1" x14ac:dyDescent="0.3">
      <c r="A59" s="807" t="s">
        <v>2240</v>
      </c>
      <c r="B59" s="798">
        <v>124.36</v>
      </c>
      <c r="C59" s="748">
        <v>1</v>
      </c>
      <c r="D59" s="811">
        <v>6</v>
      </c>
      <c r="E59" s="814" t="s">
        <v>2240</v>
      </c>
      <c r="F59" s="798"/>
      <c r="G59" s="766">
        <v>0</v>
      </c>
      <c r="H59" s="752"/>
      <c r="I59" s="789">
        <v>0</v>
      </c>
      <c r="J59" s="817">
        <v>124.36</v>
      </c>
      <c r="K59" s="766">
        <v>1</v>
      </c>
      <c r="L59" s="752">
        <v>6</v>
      </c>
      <c r="M59" s="789">
        <v>1</v>
      </c>
    </row>
    <row r="60" spans="1:13" ht="14.4" customHeight="1" x14ac:dyDescent="0.3">
      <c r="A60" s="807" t="s">
        <v>2241</v>
      </c>
      <c r="B60" s="798">
        <v>107.14</v>
      </c>
      <c r="C60" s="748">
        <v>1</v>
      </c>
      <c r="D60" s="811">
        <v>2</v>
      </c>
      <c r="E60" s="814" t="s">
        <v>2241</v>
      </c>
      <c r="F60" s="798"/>
      <c r="G60" s="766">
        <v>0</v>
      </c>
      <c r="H60" s="752"/>
      <c r="I60" s="789">
        <v>0</v>
      </c>
      <c r="J60" s="817">
        <v>107.14</v>
      </c>
      <c r="K60" s="766">
        <v>1</v>
      </c>
      <c r="L60" s="752">
        <v>2</v>
      </c>
      <c r="M60" s="789">
        <v>1</v>
      </c>
    </row>
    <row r="61" spans="1:13" ht="14.4" customHeight="1" x14ac:dyDescent="0.3">
      <c r="A61" s="807" t="s">
        <v>2242</v>
      </c>
      <c r="B61" s="798">
        <v>280.29000000000002</v>
      </c>
      <c r="C61" s="748">
        <v>1</v>
      </c>
      <c r="D61" s="811">
        <v>3</v>
      </c>
      <c r="E61" s="814" t="s">
        <v>2242</v>
      </c>
      <c r="F61" s="798"/>
      <c r="G61" s="766">
        <v>0</v>
      </c>
      <c r="H61" s="752"/>
      <c r="I61" s="789">
        <v>0</v>
      </c>
      <c r="J61" s="817">
        <v>280.29000000000002</v>
      </c>
      <c r="K61" s="766">
        <v>1</v>
      </c>
      <c r="L61" s="752">
        <v>3</v>
      </c>
      <c r="M61" s="789">
        <v>1</v>
      </c>
    </row>
    <row r="62" spans="1:13" ht="14.4" customHeight="1" x14ac:dyDescent="0.3">
      <c r="A62" s="807" t="s">
        <v>2243</v>
      </c>
      <c r="B62" s="798">
        <v>282.5</v>
      </c>
      <c r="C62" s="748">
        <v>1</v>
      </c>
      <c r="D62" s="811">
        <v>2</v>
      </c>
      <c r="E62" s="814" t="s">
        <v>2243</v>
      </c>
      <c r="F62" s="798"/>
      <c r="G62" s="766">
        <v>0</v>
      </c>
      <c r="H62" s="752"/>
      <c r="I62" s="789">
        <v>0</v>
      </c>
      <c r="J62" s="817">
        <v>282.5</v>
      </c>
      <c r="K62" s="766">
        <v>1</v>
      </c>
      <c r="L62" s="752">
        <v>2</v>
      </c>
      <c r="M62" s="789">
        <v>1</v>
      </c>
    </row>
    <row r="63" spans="1:13" ht="14.4" customHeight="1" x14ac:dyDescent="0.3">
      <c r="A63" s="807" t="s">
        <v>2244</v>
      </c>
      <c r="B63" s="798">
        <v>62003.77</v>
      </c>
      <c r="C63" s="748">
        <v>1</v>
      </c>
      <c r="D63" s="811">
        <v>38</v>
      </c>
      <c r="E63" s="814" t="s">
        <v>2244</v>
      </c>
      <c r="F63" s="798">
        <v>3512.1</v>
      </c>
      <c r="G63" s="766">
        <v>5.6643329913648802E-2</v>
      </c>
      <c r="H63" s="752">
        <v>4</v>
      </c>
      <c r="I63" s="789">
        <v>0.10526315789473684</v>
      </c>
      <c r="J63" s="817">
        <v>58491.67</v>
      </c>
      <c r="K63" s="766">
        <v>0.94335667008635127</v>
      </c>
      <c r="L63" s="752">
        <v>34</v>
      </c>
      <c r="M63" s="789">
        <v>0.89473684210526316</v>
      </c>
    </row>
    <row r="64" spans="1:13" ht="14.4" customHeight="1" x14ac:dyDescent="0.3">
      <c r="A64" s="807" t="s">
        <v>2245</v>
      </c>
      <c r="B64" s="798">
        <v>36218.44</v>
      </c>
      <c r="C64" s="748">
        <v>1</v>
      </c>
      <c r="D64" s="811">
        <v>28</v>
      </c>
      <c r="E64" s="814" t="s">
        <v>2245</v>
      </c>
      <c r="F64" s="798">
        <v>25738.28</v>
      </c>
      <c r="G64" s="766">
        <v>0.71064021531573407</v>
      </c>
      <c r="H64" s="752">
        <v>16</v>
      </c>
      <c r="I64" s="789">
        <v>0.5714285714285714</v>
      </c>
      <c r="J64" s="817">
        <v>10480.160000000002</v>
      </c>
      <c r="K64" s="766">
        <v>0.28935978468426582</v>
      </c>
      <c r="L64" s="752">
        <v>12</v>
      </c>
      <c r="M64" s="789">
        <v>0.42857142857142855</v>
      </c>
    </row>
    <row r="65" spans="1:13" ht="14.4" customHeight="1" x14ac:dyDescent="0.3">
      <c r="A65" s="807" t="s">
        <v>2246</v>
      </c>
      <c r="B65" s="798">
        <v>42.05</v>
      </c>
      <c r="C65" s="748">
        <v>1</v>
      </c>
      <c r="D65" s="811">
        <v>1</v>
      </c>
      <c r="E65" s="814" t="s">
        <v>2246</v>
      </c>
      <c r="F65" s="798"/>
      <c r="G65" s="766">
        <v>0</v>
      </c>
      <c r="H65" s="752"/>
      <c r="I65" s="789">
        <v>0</v>
      </c>
      <c r="J65" s="817">
        <v>42.05</v>
      </c>
      <c r="K65" s="766">
        <v>1</v>
      </c>
      <c r="L65" s="752">
        <v>1</v>
      </c>
      <c r="M65" s="789">
        <v>1</v>
      </c>
    </row>
    <row r="66" spans="1:13" ht="14.4" customHeight="1" x14ac:dyDescent="0.3">
      <c r="A66" s="807" t="s">
        <v>2247</v>
      </c>
      <c r="B66" s="798">
        <v>24.22</v>
      </c>
      <c r="C66" s="748">
        <v>1</v>
      </c>
      <c r="D66" s="811">
        <v>1</v>
      </c>
      <c r="E66" s="814" t="s">
        <v>2247</v>
      </c>
      <c r="F66" s="798"/>
      <c r="G66" s="766">
        <v>0</v>
      </c>
      <c r="H66" s="752"/>
      <c r="I66" s="789">
        <v>0</v>
      </c>
      <c r="J66" s="817">
        <v>24.22</v>
      </c>
      <c r="K66" s="766">
        <v>1</v>
      </c>
      <c r="L66" s="752">
        <v>1</v>
      </c>
      <c r="M66" s="789">
        <v>1</v>
      </c>
    </row>
    <row r="67" spans="1:13" ht="14.4" customHeight="1" x14ac:dyDescent="0.3">
      <c r="A67" s="807" t="s">
        <v>2248</v>
      </c>
      <c r="B67" s="798">
        <v>405.36</v>
      </c>
      <c r="C67" s="748">
        <v>1</v>
      </c>
      <c r="D67" s="811">
        <v>5</v>
      </c>
      <c r="E67" s="814" t="s">
        <v>2248</v>
      </c>
      <c r="F67" s="798"/>
      <c r="G67" s="766">
        <v>0</v>
      </c>
      <c r="H67" s="752"/>
      <c r="I67" s="789">
        <v>0</v>
      </c>
      <c r="J67" s="817">
        <v>405.36</v>
      </c>
      <c r="K67" s="766">
        <v>1</v>
      </c>
      <c r="L67" s="752">
        <v>5</v>
      </c>
      <c r="M67" s="789">
        <v>1</v>
      </c>
    </row>
    <row r="68" spans="1:13" ht="14.4" customHeight="1" x14ac:dyDescent="0.3">
      <c r="A68" s="807" t="s">
        <v>2249</v>
      </c>
      <c r="B68" s="798">
        <v>74.539999999999992</v>
      </c>
      <c r="C68" s="748">
        <v>1</v>
      </c>
      <c r="D68" s="811">
        <v>2</v>
      </c>
      <c r="E68" s="814" t="s">
        <v>2249</v>
      </c>
      <c r="F68" s="798"/>
      <c r="G68" s="766">
        <v>0</v>
      </c>
      <c r="H68" s="752"/>
      <c r="I68" s="789">
        <v>0</v>
      </c>
      <c r="J68" s="817">
        <v>74.539999999999992</v>
      </c>
      <c r="K68" s="766">
        <v>1</v>
      </c>
      <c r="L68" s="752">
        <v>2</v>
      </c>
      <c r="M68" s="789">
        <v>1</v>
      </c>
    </row>
    <row r="69" spans="1:13" ht="14.4" customHeight="1" x14ac:dyDescent="0.3">
      <c r="A69" s="807" t="s">
        <v>2250</v>
      </c>
      <c r="B69" s="798">
        <v>11.73</v>
      </c>
      <c r="C69" s="748">
        <v>1</v>
      </c>
      <c r="D69" s="811">
        <v>1</v>
      </c>
      <c r="E69" s="814" t="s">
        <v>2250</v>
      </c>
      <c r="F69" s="798"/>
      <c r="G69" s="766">
        <v>0</v>
      </c>
      <c r="H69" s="752"/>
      <c r="I69" s="789">
        <v>0</v>
      </c>
      <c r="J69" s="817">
        <v>11.73</v>
      </c>
      <c r="K69" s="766">
        <v>1</v>
      </c>
      <c r="L69" s="752">
        <v>1</v>
      </c>
      <c r="M69" s="789">
        <v>1</v>
      </c>
    </row>
    <row r="70" spans="1:13" ht="14.4" customHeight="1" x14ac:dyDescent="0.3">
      <c r="A70" s="807" t="s">
        <v>2251</v>
      </c>
      <c r="B70" s="798">
        <v>0</v>
      </c>
      <c r="C70" s="748"/>
      <c r="D70" s="811">
        <v>1</v>
      </c>
      <c r="E70" s="814" t="s">
        <v>2251</v>
      </c>
      <c r="F70" s="798"/>
      <c r="G70" s="766"/>
      <c r="H70" s="752"/>
      <c r="I70" s="789">
        <v>0</v>
      </c>
      <c r="J70" s="817">
        <v>0</v>
      </c>
      <c r="K70" s="766"/>
      <c r="L70" s="752">
        <v>1</v>
      </c>
      <c r="M70" s="789">
        <v>1</v>
      </c>
    </row>
    <row r="71" spans="1:13" ht="14.4" customHeight="1" x14ac:dyDescent="0.3">
      <c r="A71" s="807" t="s">
        <v>2252</v>
      </c>
      <c r="B71" s="798">
        <v>0</v>
      </c>
      <c r="C71" s="748"/>
      <c r="D71" s="811">
        <v>1</v>
      </c>
      <c r="E71" s="814" t="s">
        <v>2252</v>
      </c>
      <c r="F71" s="798"/>
      <c r="G71" s="766"/>
      <c r="H71" s="752"/>
      <c r="I71" s="789">
        <v>0</v>
      </c>
      <c r="J71" s="817">
        <v>0</v>
      </c>
      <c r="K71" s="766"/>
      <c r="L71" s="752">
        <v>1</v>
      </c>
      <c r="M71" s="789">
        <v>1</v>
      </c>
    </row>
    <row r="72" spans="1:13" ht="14.4" customHeight="1" x14ac:dyDescent="0.3">
      <c r="A72" s="807" t="s">
        <v>2253</v>
      </c>
      <c r="B72" s="798">
        <v>0</v>
      </c>
      <c r="C72" s="748"/>
      <c r="D72" s="811">
        <v>1</v>
      </c>
      <c r="E72" s="814" t="s">
        <v>2253</v>
      </c>
      <c r="F72" s="798"/>
      <c r="G72" s="766"/>
      <c r="H72" s="752"/>
      <c r="I72" s="789">
        <v>0</v>
      </c>
      <c r="J72" s="817">
        <v>0</v>
      </c>
      <c r="K72" s="766"/>
      <c r="L72" s="752">
        <v>1</v>
      </c>
      <c r="M72" s="789">
        <v>1</v>
      </c>
    </row>
    <row r="73" spans="1:13" ht="14.4" customHeight="1" x14ac:dyDescent="0.3">
      <c r="A73" s="807" t="s">
        <v>2254</v>
      </c>
      <c r="B73" s="798">
        <v>355.07</v>
      </c>
      <c r="C73" s="748">
        <v>1</v>
      </c>
      <c r="D73" s="811">
        <v>3</v>
      </c>
      <c r="E73" s="814" t="s">
        <v>2254</v>
      </c>
      <c r="F73" s="798"/>
      <c r="G73" s="766">
        <v>0</v>
      </c>
      <c r="H73" s="752"/>
      <c r="I73" s="789">
        <v>0</v>
      </c>
      <c r="J73" s="817">
        <v>355.07</v>
      </c>
      <c r="K73" s="766">
        <v>1</v>
      </c>
      <c r="L73" s="752">
        <v>3</v>
      </c>
      <c r="M73" s="789">
        <v>1</v>
      </c>
    </row>
    <row r="74" spans="1:13" ht="14.4" customHeight="1" x14ac:dyDescent="0.3">
      <c r="A74" s="807" t="s">
        <v>2255</v>
      </c>
      <c r="B74" s="798">
        <v>777.8</v>
      </c>
      <c r="C74" s="748">
        <v>1</v>
      </c>
      <c r="D74" s="811">
        <v>2</v>
      </c>
      <c r="E74" s="814" t="s">
        <v>2255</v>
      </c>
      <c r="F74" s="798"/>
      <c r="G74" s="766">
        <v>0</v>
      </c>
      <c r="H74" s="752"/>
      <c r="I74" s="789">
        <v>0</v>
      </c>
      <c r="J74" s="817">
        <v>777.8</v>
      </c>
      <c r="K74" s="766">
        <v>1</v>
      </c>
      <c r="L74" s="752">
        <v>2</v>
      </c>
      <c r="M74" s="789">
        <v>1</v>
      </c>
    </row>
    <row r="75" spans="1:13" ht="14.4" customHeight="1" x14ac:dyDescent="0.3">
      <c r="A75" s="807" t="s">
        <v>2256</v>
      </c>
      <c r="B75" s="798">
        <v>90.95</v>
      </c>
      <c r="C75" s="748">
        <v>1</v>
      </c>
      <c r="D75" s="811">
        <v>1</v>
      </c>
      <c r="E75" s="814" t="s">
        <v>2256</v>
      </c>
      <c r="F75" s="798"/>
      <c r="G75" s="766">
        <v>0</v>
      </c>
      <c r="H75" s="752"/>
      <c r="I75" s="789">
        <v>0</v>
      </c>
      <c r="J75" s="817">
        <v>90.95</v>
      </c>
      <c r="K75" s="766">
        <v>1</v>
      </c>
      <c r="L75" s="752">
        <v>1</v>
      </c>
      <c r="M75" s="789">
        <v>1</v>
      </c>
    </row>
    <row r="76" spans="1:13" ht="14.4" customHeight="1" x14ac:dyDescent="0.3">
      <c r="A76" s="807" t="s">
        <v>2257</v>
      </c>
      <c r="B76" s="798">
        <v>188.51000000000002</v>
      </c>
      <c r="C76" s="748">
        <v>1</v>
      </c>
      <c r="D76" s="811">
        <v>2</v>
      </c>
      <c r="E76" s="814" t="s">
        <v>2257</v>
      </c>
      <c r="F76" s="798"/>
      <c r="G76" s="766">
        <v>0</v>
      </c>
      <c r="H76" s="752"/>
      <c r="I76" s="789">
        <v>0</v>
      </c>
      <c r="J76" s="817">
        <v>188.51000000000002</v>
      </c>
      <c r="K76" s="766">
        <v>1</v>
      </c>
      <c r="L76" s="752">
        <v>2</v>
      </c>
      <c r="M76" s="789">
        <v>1</v>
      </c>
    </row>
    <row r="77" spans="1:13" ht="14.4" customHeight="1" x14ac:dyDescent="0.3">
      <c r="A77" s="807" t="s">
        <v>2258</v>
      </c>
      <c r="B77" s="798">
        <v>617.44000000000005</v>
      </c>
      <c r="C77" s="748">
        <v>1</v>
      </c>
      <c r="D77" s="811">
        <v>4</v>
      </c>
      <c r="E77" s="814" t="s">
        <v>2258</v>
      </c>
      <c r="F77" s="798"/>
      <c r="G77" s="766">
        <v>0</v>
      </c>
      <c r="H77" s="752"/>
      <c r="I77" s="789">
        <v>0</v>
      </c>
      <c r="J77" s="817">
        <v>617.44000000000005</v>
      </c>
      <c r="K77" s="766">
        <v>1</v>
      </c>
      <c r="L77" s="752">
        <v>4</v>
      </c>
      <c r="M77" s="789">
        <v>1</v>
      </c>
    </row>
    <row r="78" spans="1:13" ht="14.4" customHeight="1" x14ac:dyDescent="0.3">
      <c r="A78" s="807" t="s">
        <v>2259</v>
      </c>
      <c r="B78" s="798">
        <v>70.23</v>
      </c>
      <c r="C78" s="748">
        <v>1</v>
      </c>
      <c r="D78" s="811">
        <v>1</v>
      </c>
      <c r="E78" s="814" t="s">
        <v>2259</v>
      </c>
      <c r="F78" s="798"/>
      <c r="G78" s="766">
        <v>0</v>
      </c>
      <c r="H78" s="752"/>
      <c r="I78" s="789">
        <v>0</v>
      </c>
      <c r="J78" s="817">
        <v>70.23</v>
      </c>
      <c r="K78" s="766">
        <v>1</v>
      </c>
      <c r="L78" s="752">
        <v>1</v>
      </c>
      <c r="M78" s="789">
        <v>1</v>
      </c>
    </row>
    <row r="79" spans="1:13" ht="14.4" customHeight="1" x14ac:dyDescent="0.3">
      <c r="A79" s="807" t="s">
        <v>2260</v>
      </c>
      <c r="B79" s="798">
        <v>488984.6399999999</v>
      </c>
      <c r="C79" s="748">
        <v>1</v>
      </c>
      <c r="D79" s="811">
        <v>336</v>
      </c>
      <c r="E79" s="814" t="s">
        <v>2260</v>
      </c>
      <c r="F79" s="798">
        <v>321887.93999999989</v>
      </c>
      <c r="G79" s="766">
        <v>0.65827822321780893</v>
      </c>
      <c r="H79" s="752">
        <v>211</v>
      </c>
      <c r="I79" s="789">
        <v>0.62797619047619047</v>
      </c>
      <c r="J79" s="817">
        <v>167096.70000000001</v>
      </c>
      <c r="K79" s="766">
        <v>0.34172177678219107</v>
      </c>
      <c r="L79" s="752">
        <v>125</v>
      </c>
      <c r="M79" s="789">
        <v>0.37202380952380953</v>
      </c>
    </row>
    <row r="80" spans="1:13" ht="14.4" customHeight="1" x14ac:dyDescent="0.3">
      <c r="A80" s="807" t="s">
        <v>2261</v>
      </c>
      <c r="B80" s="798">
        <v>0</v>
      </c>
      <c r="C80" s="748"/>
      <c r="D80" s="811">
        <v>2</v>
      </c>
      <c r="E80" s="814" t="s">
        <v>2261</v>
      </c>
      <c r="F80" s="798"/>
      <c r="G80" s="766"/>
      <c r="H80" s="752"/>
      <c r="I80" s="789">
        <v>0</v>
      </c>
      <c r="J80" s="817">
        <v>0</v>
      </c>
      <c r="K80" s="766"/>
      <c r="L80" s="752">
        <v>2</v>
      </c>
      <c r="M80" s="789">
        <v>1</v>
      </c>
    </row>
    <row r="81" spans="1:13" ht="14.4" customHeight="1" x14ac:dyDescent="0.3">
      <c r="A81" s="807" t="s">
        <v>2262</v>
      </c>
      <c r="B81" s="798">
        <v>52.61</v>
      </c>
      <c r="C81" s="748">
        <v>1</v>
      </c>
      <c r="D81" s="811">
        <v>2</v>
      </c>
      <c r="E81" s="814" t="s">
        <v>2262</v>
      </c>
      <c r="F81" s="798"/>
      <c r="G81" s="766">
        <v>0</v>
      </c>
      <c r="H81" s="752"/>
      <c r="I81" s="789">
        <v>0</v>
      </c>
      <c r="J81" s="817">
        <v>52.61</v>
      </c>
      <c r="K81" s="766">
        <v>1</v>
      </c>
      <c r="L81" s="752">
        <v>2</v>
      </c>
      <c r="M81" s="789">
        <v>1</v>
      </c>
    </row>
    <row r="82" spans="1:13" ht="14.4" customHeight="1" x14ac:dyDescent="0.3">
      <c r="A82" s="807" t="s">
        <v>2263</v>
      </c>
      <c r="B82" s="798">
        <v>0</v>
      </c>
      <c r="C82" s="748"/>
      <c r="D82" s="811">
        <v>1</v>
      </c>
      <c r="E82" s="814" t="s">
        <v>2263</v>
      </c>
      <c r="F82" s="798"/>
      <c r="G82" s="766"/>
      <c r="H82" s="752"/>
      <c r="I82" s="789">
        <v>0</v>
      </c>
      <c r="J82" s="817">
        <v>0</v>
      </c>
      <c r="K82" s="766"/>
      <c r="L82" s="752">
        <v>1</v>
      </c>
      <c r="M82" s="789">
        <v>1</v>
      </c>
    </row>
    <row r="83" spans="1:13" ht="14.4" customHeight="1" x14ac:dyDescent="0.3">
      <c r="A83" s="807" t="s">
        <v>2264</v>
      </c>
      <c r="B83" s="798">
        <v>48.42</v>
      </c>
      <c r="C83" s="748">
        <v>1</v>
      </c>
      <c r="D83" s="811">
        <v>1</v>
      </c>
      <c r="E83" s="814" t="s">
        <v>2264</v>
      </c>
      <c r="F83" s="798"/>
      <c r="G83" s="766">
        <v>0</v>
      </c>
      <c r="H83" s="752"/>
      <c r="I83" s="789">
        <v>0</v>
      </c>
      <c r="J83" s="817">
        <v>48.42</v>
      </c>
      <c r="K83" s="766">
        <v>1</v>
      </c>
      <c r="L83" s="752">
        <v>1</v>
      </c>
      <c r="M83" s="789">
        <v>1</v>
      </c>
    </row>
    <row r="84" spans="1:13" ht="14.4" customHeight="1" x14ac:dyDescent="0.3">
      <c r="A84" s="807" t="s">
        <v>2265</v>
      </c>
      <c r="B84" s="798">
        <v>184.53</v>
      </c>
      <c r="C84" s="748">
        <v>1</v>
      </c>
      <c r="D84" s="811">
        <v>5</v>
      </c>
      <c r="E84" s="814" t="s">
        <v>2265</v>
      </c>
      <c r="F84" s="798"/>
      <c r="G84" s="766">
        <v>0</v>
      </c>
      <c r="H84" s="752"/>
      <c r="I84" s="789">
        <v>0</v>
      </c>
      <c r="J84" s="817">
        <v>184.53</v>
      </c>
      <c r="K84" s="766">
        <v>1</v>
      </c>
      <c r="L84" s="752">
        <v>5</v>
      </c>
      <c r="M84" s="789">
        <v>1</v>
      </c>
    </row>
    <row r="85" spans="1:13" ht="14.4" customHeight="1" x14ac:dyDescent="0.3">
      <c r="A85" s="807" t="s">
        <v>2266</v>
      </c>
      <c r="B85" s="798">
        <v>0</v>
      </c>
      <c r="C85" s="748"/>
      <c r="D85" s="811">
        <v>2</v>
      </c>
      <c r="E85" s="814" t="s">
        <v>2266</v>
      </c>
      <c r="F85" s="798"/>
      <c r="G85" s="766"/>
      <c r="H85" s="752"/>
      <c r="I85" s="789">
        <v>0</v>
      </c>
      <c r="J85" s="817">
        <v>0</v>
      </c>
      <c r="K85" s="766"/>
      <c r="L85" s="752">
        <v>2</v>
      </c>
      <c r="M85" s="789">
        <v>1</v>
      </c>
    </row>
    <row r="86" spans="1:13" ht="14.4" customHeight="1" x14ac:dyDescent="0.3">
      <c r="A86" s="807" t="s">
        <v>2267</v>
      </c>
      <c r="B86" s="798">
        <v>0</v>
      </c>
      <c r="C86" s="748"/>
      <c r="D86" s="811">
        <v>1</v>
      </c>
      <c r="E86" s="814" t="s">
        <v>2267</v>
      </c>
      <c r="F86" s="798"/>
      <c r="G86" s="766"/>
      <c r="H86" s="752"/>
      <c r="I86" s="789">
        <v>0</v>
      </c>
      <c r="J86" s="817">
        <v>0</v>
      </c>
      <c r="K86" s="766"/>
      <c r="L86" s="752">
        <v>1</v>
      </c>
      <c r="M86" s="789">
        <v>1</v>
      </c>
    </row>
    <row r="87" spans="1:13" ht="14.4" customHeight="1" x14ac:dyDescent="0.3">
      <c r="A87" s="807" t="s">
        <v>2268</v>
      </c>
      <c r="B87" s="798">
        <v>0</v>
      </c>
      <c r="C87" s="748"/>
      <c r="D87" s="811">
        <v>4</v>
      </c>
      <c r="E87" s="814" t="s">
        <v>2268</v>
      </c>
      <c r="F87" s="798"/>
      <c r="G87" s="766"/>
      <c r="H87" s="752"/>
      <c r="I87" s="789">
        <v>0</v>
      </c>
      <c r="J87" s="817">
        <v>0</v>
      </c>
      <c r="K87" s="766"/>
      <c r="L87" s="752">
        <v>4</v>
      </c>
      <c r="M87" s="789">
        <v>1</v>
      </c>
    </row>
    <row r="88" spans="1:13" ht="14.4" customHeight="1" x14ac:dyDescent="0.3">
      <c r="A88" s="807" t="s">
        <v>2269</v>
      </c>
      <c r="B88" s="798">
        <v>58.62</v>
      </c>
      <c r="C88" s="748">
        <v>1</v>
      </c>
      <c r="D88" s="811">
        <v>2</v>
      </c>
      <c r="E88" s="814" t="s">
        <v>2269</v>
      </c>
      <c r="F88" s="798"/>
      <c r="G88" s="766">
        <v>0</v>
      </c>
      <c r="H88" s="752"/>
      <c r="I88" s="789">
        <v>0</v>
      </c>
      <c r="J88" s="817">
        <v>58.62</v>
      </c>
      <c r="K88" s="766">
        <v>1</v>
      </c>
      <c r="L88" s="752">
        <v>2</v>
      </c>
      <c r="M88" s="789">
        <v>1</v>
      </c>
    </row>
    <row r="89" spans="1:13" ht="14.4" customHeight="1" x14ac:dyDescent="0.3">
      <c r="A89" s="807" t="s">
        <v>2270</v>
      </c>
      <c r="B89" s="798">
        <v>97.96</v>
      </c>
      <c r="C89" s="748">
        <v>1</v>
      </c>
      <c r="D89" s="811">
        <v>2</v>
      </c>
      <c r="E89" s="814" t="s">
        <v>2270</v>
      </c>
      <c r="F89" s="798"/>
      <c r="G89" s="766">
        <v>0</v>
      </c>
      <c r="H89" s="752"/>
      <c r="I89" s="789">
        <v>0</v>
      </c>
      <c r="J89" s="817">
        <v>97.96</v>
      </c>
      <c r="K89" s="766">
        <v>1</v>
      </c>
      <c r="L89" s="752">
        <v>2</v>
      </c>
      <c r="M89" s="789">
        <v>1</v>
      </c>
    </row>
    <row r="90" spans="1:13" ht="14.4" customHeight="1" x14ac:dyDescent="0.3">
      <c r="A90" s="807" t="s">
        <v>2271</v>
      </c>
      <c r="B90" s="798">
        <v>19.59</v>
      </c>
      <c r="C90" s="748">
        <v>1</v>
      </c>
      <c r="D90" s="811">
        <v>1</v>
      </c>
      <c r="E90" s="814" t="s">
        <v>2271</v>
      </c>
      <c r="F90" s="798"/>
      <c r="G90" s="766">
        <v>0</v>
      </c>
      <c r="H90" s="752"/>
      <c r="I90" s="789">
        <v>0</v>
      </c>
      <c r="J90" s="817">
        <v>19.59</v>
      </c>
      <c r="K90" s="766">
        <v>1</v>
      </c>
      <c r="L90" s="752">
        <v>1</v>
      </c>
      <c r="M90" s="789">
        <v>1</v>
      </c>
    </row>
    <row r="91" spans="1:13" ht="14.4" customHeight="1" x14ac:dyDescent="0.3">
      <c r="A91" s="807" t="s">
        <v>2272</v>
      </c>
      <c r="B91" s="798">
        <v>6806.5599999999995</v>
      </c>
      <c r="C91" s="748">
        <v>1</v>
      </c>
      <c r="D91" s="811">
        <v>2</v>
      </c>
      <c r="E91" s="814" t="s">
        <v>2272</v>
      </c>
      <c r="F91" s="798">
        <v>6806.5599999999995</v>
      </c>
      <c r="G91" s="766">
        <v>1</v>
      </c>
      <c r="H91" s="752">
        <v>2</v>
      </c>
      <c r="I91" s="789">
        <v>1</v>
      </c>
      <c r="J91" s="817"/>
      <c r="K91" s="766">
        <v>0</v>
      </c>
      <c r="L91" s="752"/>
      <c r="M91" s="789">
        <v>0</v>
      </c>
    </row>
    <row r="92" spans="1:13" ht="14.4" customHeight="1" x14ac:dyDescent="0.3">
      <c r="A92" s="807" t="s">
        <v>2273</v>
      </c>
      <c r="B92" s="798">
        <v>23.72</v>
      </c>
      <c r="C92" s="748">
        <v>1</v>
      </c>
      <c r="D92" s="811">
        <v>1</v>
      </c>
      <c r="E92" s="814" t="s">
        <v>2273</v>
      </c>
      <c r="F92" s="798"/>
      <c r="G92" s="766">
        <v>0</v>
      </c>
      <c r="H92" s="752"/>
      <c r="I92" s="789">
        <v>0</v>
      </c>
      <c r="J92" s="817">
        <v>23.72</v>
      </c>
      <c r="K92" s="766">
        <v>1</v>
      </c>
      <c r="L92" s="752">
        <v>1</v>
      </c>
      <c r="M92" s="789">
        <v>1</v>
      </c>
    </row>
    <row r="93" spans="1:13" ht="14.4" customHeight="1" x14ac:dyDescent="0.3">
      <c r="A93" s="807" t="s">
        <v>2274</v>
      </c>
      <c r="B93" s="798">
        <v>97.96</v>
      </c>
      <c r="C93" s="748">
        <v>1</v>
      </c>
      <c r="D93" s="811">
        <v>1</v>
      </c>
      <c r="E93" s="814" t="s">
        <v>2274</v>
      </c>
      <c r="F93" s="798"/>
      <c r="G93" s="766">
        <v>0</v>
      </c>
      <c r="H93" s="752"/>
      <c r="I93" s="789">
        <v>0</v>
      </c>
      <c r="J93" s="817">
        <v>97.96</v>
      </c>
      <c r="K93" s="766">
        <v>1</v>
      </c>
      <c r="L93" s="752">
        <v>1</v>
      </c>
      <c r="M93" s="789">
        <v>1</v>
      </c>
    </row>
    <row r="94" spans="1:13" ht="14.4" customHeight="1" x14ac:dyDescent="0.3">
      <c r="A94" s="807" t="s">
        <v>2275</v>
      </c>
      <c r="B94" s="798">
        <v>705.28</v>
      </c>
      <c r="C94" s="748">
        <v>1</v>
      </c>
      <c r="D94" s="811">
        <v>4</v>
      </c>
      <c r="E94" s="814" t="s">
        <v>2275</v>
      </c>
      <c r="F94" s="798"/>
      <c r="G94" s="766">
        <v>0</v>
      </c>
      <c r="H94" s="752"/>
      <c r="I94" s="789">
        <v>0</v>
      </c>
      <c r="J94" s="817">
        <v>705.28</v>
      </c>
      <c r="K94" s="766">
        <v>1</v>
      </c>
      <c r="L94" s="752">
        <v>4</v>
      </c>
      <c r="M94" s="789">
        <v>1</v>
      </c>
    </row>
    <row r="95" spans="1:13" ht="14.4" customHeight="1" x14ac:dyDescent="0.3">
      <c r="A95" s="807" t="s">
        <v>2276</v>
      </c>
      <c r="B95" s="798">
        <v>24.22</v>
      </c>
      <c r="C95" s="748">
        <v>1</v>
      </c>
      <c r="D95" s="811">
        <v>1</v>
      </c>
      <c r="E95" s="814" t="s">
        <v>2276</v>
      </c>
      <c r="F95" s="798"/>
      <c r="G95" s="766">
        <v>0</v>
      </c>
      <c r="H95" s="752"/>
      <c r="I95" s="789">
        <v>0</v>
      </c>
      <c r="J95" s="817">
        <v>24.22</v>
      </c>
      <c r="K95" s="766">
        <v>1</v>
      </c>
      <c r="L95" s="752">
        <v>1</v>
      </c>
      <c r="M95" s="789">
        <v>1</v>
      </c>
    </row>
    <row r="96" spans="1:13" ht="14.4" customHeight="1" x14ac:dyDescent="0.3">
      <c r="A96" s="807" t="s">
        <v>2277</v>
      </c>
      <c r="B96" s="798">
        <v>0</v>
      </c>
      <c r="C96" s="748"/>
      <c r="D96" s="811">
        <v>1</v>
      </c>
      <c r="E96" s="814" t="s">
        <v>2277</v>
      </c>
      <c r="F96" s="798"/>
      <c r="G96" s="766"/>
      <c r="H96" s="752"/>
      <c r="I96" s="789">
        <v>0</v>
      </c>
      <c r="J96" s="817">
        <v>0</v>
      </c>
      <c r="K96" s="766"/>
      <c r="L96" s="752">
        <v>1</v>
      </c>
      <c r="M96" s="789">
        <v>1</v>
      </c>
    </row>
    <row r="97" spans="1:13" ht="14.4" customHeight="1" x14ac:dyDescent="0.3">
      <c r="A97" s="807" t="s">
        <v>2278</v>
      </c>
      <c r="B97" s="798">
        <v>0</v>
      </c>
      <c r="C97" s="748"/>
      <c r="D97" s="811">
        <v>1</v>
      </c>
      <c r="E97" s="814" t="s">
        <v>2278</v>
      </c>
      <c r="F97" s="798"/>
      <c r="G97" s="766"/>
      <c r="H97" s="752"/>
      <c r="I97" s="789">
        <v>0</v>
      </c>
      <c r="J97" s="817">
        <v>0</v>
      </c>
      <c r="K97" s="766"/>
      <c r="L97" s="752">
        <v>1</v>
      </c>
      <c r="M97" s="789">
        <v>1</v>
      </c>
    </row>
    <row r="98" spans="1:13" ht="14.4" customHeight="1" x14ac:dyDescent="0.3">
      <c r="A98" s="807" t="s">
        <v>2279</v>
      </c>
      <c r="B98" s="798">
        <v>685.31</v>
      </c>
      <c r="C98" s="748">
        <v>1</v>
      </c>
      <c r="D98" s="811">
        <v>6</v>
      </c>
      <c r="E98" s="814" t="s">
        <v>2279</v>
      </c>
      <c r="F98" s="798"/>
      <c r="G98" s="766">
        <v>0</v>
      </c>
      <c r="H98" s="752"/>
      <c r="I98" s="789">
        <v>0</v>
      </c>
      <c r="J98" s="817">
        <v>685.31</v>
      </c>
      <c r="K98" s="766">
        <v>1</v>
      </c>
      <c r="L98" s="752">
        <v>6</v>
      </c>
      <c r="M98" s="789">
        <v>1</v>
      </c>
    </row>
    <row r="99" spans="1:13" ht="14.4" customHeight="1" x14ac:dyDescent="0.3">
      <c r="A99" s="807" t="s">
        <v>2280</v>
      </c>
      <c r="B99" s="798">
        <v>60.9</v>
      </c>
      <c r="C99" s="748">
        <v>1</v>
      </c>
      <c r="D99" s="811">
        <v>2</v>
      </c>
      <c r="E99" s="814" t="s">
        <v>2280</v>
      </c>
      <c r="F99" s="798"/>
      <c r="G99" s="766">
        <v>0</v>
      </c>
      <c r="H99" s="752"/>
      <c r="I99" s="789">
        <v>0</v>
      </c>
      <c r="J99" s="817">
        <v>60.9</v>
      </c>
      <c r="K99" s="766">
        <v>1</v>
      </c>
      <c r="L99" s="752">
        <v>2</v>
      </c>
      <c r="M99" s="789">
        <v>1</v>
      </c>
    </row>
    <row r="100" spans="1:13" ht="14.4" customHeight="1" x14ac:dyDescent="0.3">
      <c r="A100" s="807" t="s">
        <v>2281</v>
      </c>
      <c r="B100" s="798">
        <v>0</v>
      </c>
      <c r="C100" s="748"/>
      <c r="D100" s="811">
        <v>3</v>
      </c>
      <c r="E100" s="814" t="s">
        <v>2281</v>
      </c>
      <c r="F100" s="798"/>
      <c r="G100" s="766"/>
      <c r="H100" s="752"/>
      <c r="I100" s="789">
        <v>0</v>
      </c>
      <c r="J100" s="817">
        <v>0</v>
      </c>
      <c r="K100" s="766"/>
      <c r="L100" s="752">
        <v>3</v>
      </c>
      <c r="M100" s="789">
        <v>1</v>
      </c>
    </row>
    <row r="101" spans="1:13" ht="14.4" customHeight="1" x14ac:dyDescent="0.3">
      <c r="A101" s="807" t="s">
        <v>2282</v>
      </c>
      <c r="B101" s="798">
        <v>0</v>
      </c>
      <c r="C101" s="748"/>
      <c r="D101" s="811">
        <v>1</v>
      </c>
      <c r="E101" s="814" t="s">
        <v>2282</v>
      </c>
      <c r="F101" s="798"/>
      <c r="G101" s="766"/>
      <c r="H101" s="752"/>
      <c r="I101" s="789">
        <v>0</v>
      </c>
      <c r="J101" s="817">
        <v>0</v>
      </c>
      <c r="K101" s="766"/>
      <c r="L101" s="752">
        <v>1</v>
      </c>
      <c r="M101" s="789">
        <v>1</v>
      </c>
    </row>
    <row r="102" spans="1:13" ht="14.4" customHeight="1" x14ac:dyDescent="0.3">
      <c r="A102" s="807" t="s">
        <v>2283</v>
      </c>
      <c r="B102" s="798">
        <v>0</v>
      </c>
      <c r="C102" s="748"/>
      <c r="D102" s="811">
        <v>1</v>
      </c>
      <c r="E102" s="814" t="s">
        <v>2283</v>
      </c>
      <c r="F102" s="798"/>
      <c r="G102" s="766"/>
      <c r="H102" s="752"/>
      <c r="I102" s="789">
        <v>0</v>
      </c>
      <c r="J102" s="817">
        <v>0</v>
      </c>
      <c r="K102" s="766"/>
      <c r="L102" s="752">
        <v>1</v>
      </c>
      <c r="M102" s="789">
        <v>1</v>
      </c>
    </row>
    <row r="103" spans="1:13" ht="14.4" customHeight="1" x14ac:dyDescent="0.3">
      <c r="A103" s="807" t="s">
        <v>2284</v>
      </c>
      <c r="B103" s="798">
        <v>0</v>
      </c>
      <c r="C103" s="748"/>
      <c r="D103" s="811">
        <v>1</v>
      </c>
      <c r="E103" s="814" t="s">
        <v>2284</v>
      </c>
      <c r="F103" s="798"/>
      <c r="G103" s="766"/>
      <c r="H103" s="752"/>
      <c r="I103" s="789">
        <v>0</v>
      </c>
      <c r="J103" s="817">
        <v>0</v>
      </c>
      <c r="K103" s="766"/>
      <c r="L103" s="752">
        <v>1</v>
      </c>
      <c r="M103" s="789">
        <v>1</v>
      </c>
    </row>
    <row r="104" spans="1:13" ht="14.4" customHeight="1" x14ac:dyDescent="0.3">
      <c r="A104" s="807" t="s">
        <v>2285</v>
      </c>
      <c r="B104" s="798">
        <v>352.37</v>
      </c>
      <c r="C104" s="748">
        <v>1</v>
      </c>
      <c r="D104" s="811">
        <v>1</v>
      </c>
      <c r="E104" s="814" t="s">
        <v>2285</v>
      </c>
      <c r="F104" s="798"/>
      <c r="G104" s="766">
        <v>0</v>
      </c>
      <c r="H104" s="752"/>
      <c r="I104" s="789">
        <v>0</v>
      </c>
      <c r="J104" s="817">
        <v>352.37</v>
      </c>
      <c r="K104" s="766">
        <v>1</v>
      </c>
      <c r="L104" s="752">
        <v>1</v>
      </c>
      <c r="M104" s="789">
        <v>1</v>
      </c>
    </row>
    <row r="105" spans="1:13" ht="14.4" customHeight="1" x14ac:dyDescent="0.3">
      <c r="A105" s="807" t="s">
        <v>2286</v>
      </c>
      <c r="B105" s="798">
        <v>386.98</v>
      </c>
      <c r="C105" s="748">
        <v>1</v>
      </c>
      <c r="D105" s="811">
        <v>1</v>
      </c>
      <c r="E105" s="814" t="s">
        <v>2286</v>
      </c>
      <c r="F105" s="798"/>
      <c r="G105" s="766">
        <v>0</v>
      </c>
      <c r="H105" s="752"/>
      <c r="I105" s="789">
        <v>0</v>
      </c>
      <c r="J105" s="817">
        <v>386.98</v>
      </c>
      <c r="K105" s="766">
        <v>1</v>
      </c>
      <c r="L105" s="752">
        <v>1</v>
      </c>
      <c r="M105" s="789">
        <v>1</v>
      </c>
    </row>
    <row r="106" spans="1:13" ht="14.4" customHeight="1" x14ac:dyDescent="0.3">
      <c r="A106" s="807" t="s">
        <v>2287</v>
      </c>
      <c r="B106" s="798">
        <v>624.56000000000006</v>
      </c>
      <c r="C106" s="748">
        <v>1</v>
      </c>
      <c r="D106" s="811">
        <v>3</v>
      </c>
      <c r="E106" s="814" t="s">
        <v>2287</v>
      </c>
      <c r="F106" s="798"/>
      <c r="G106" s="766">
        <v>0</v>
      </c>
      <c r="H106" s="752"/>
      <c r="I106" s="789">
        <v>0</v>
      </c>
      <c r="J106" s="817">
        <v>624.56000000000006</v>
      </c>
      <c r="K106" s="766">
        <v>1</v>
      </c>
      <c r="L106" s="752">
        <v>3</v>
      </c>
      <c r="M106" s="789">
        <v>1</v>
      </c>
    </row>
    <row r="107" spans="1:13" ht="14.4" customHeight="1" x14ac:dyDescent="0.3">
      <c r="A107" s="807" t="s">
        <v>2288</v>
      </c>
      <c r="B107" s="798">
        <v>0</v>
      </c>
      <c r="C107" s="748"/>
      <c r="D107" s="811">
        <v>1</v>
      </c>
      <c r="E107" s="814" t="s">
        <v>2288</v>
      </c>
      <c r="F107" s="798"/>
      <c r="G107" s="766"/>
      <c r="H107" s="752"/>
      <c r="I107" s="789">
        <v>0</v>
      </c>
      <c r="J107" s="817">
        <v>0</v>
      </c>
      <c r="K107" s="766"/>
      <c r="L107" s="752">
        <v>1</v>
      </c>
      <c r="M107" s="789">
        <v>1</v>
      </c>
    </row>
    <row r="108" spans="1:13" ht="14.4" customHeight="1" x14ac:dyDescent="0.3">
      <c r="A108" s="807" t="s">
        <v>2289</v>
      </c>
      <c r="B108" s="798">
        <v>105.23</v>
      </c>
      <c r="C108" s="748">
        <v>1</v>
      </c>
      <c r="D108" s="811">
        <v>6</v>
      </c>
      <c r="E108" s="814" t="s">
        <v>2289</v>
      </c>
      <c r="F108" s="798"/>
      <c r="G108" s="766">
        <v>0</v>
      </c>
      <c r="H108" s="752"/>
      <c r="I108" s="789">
        <v>0</v>
      </c>
      <c r="J108" s="817">
        <v>105.23</v>
      </c>
      <c r="K108" s="766">
        <v>1</v>
      </c>
      <c r="L108" s="752">
        <v>6</v>
      </c>
      <c r="M108" s="789">
        <v>1</v>
      </c>
    </row>
    <row r="109" spans="1:13" ht="14.4" customHeight="1" x14ac:dyDescent="0.3">
      <c r="A109" s="807" t="s">
        <v>2290</v>
      </c>
      <c r="B109" s="798">
        <v>3074.55</v>
      </c>
      <c r="C109" s="748">
        <v>1</v>
      </c>
      <c r="D109" s="811">
        <v>4</v>
      </c>
      <c r="E109" s="814" t="s">
        <v>2290</v>
      </c>
      <c r="F109" s="798"/>
      <c r="G109" s="766">
        <v>0</v>
      </c>
      <c r="H109" s="752"/>
      <c r="I109" s="789">
        <v>0</v>
      </c>
      <c r="J109" s="817">
        <v>3074.55</v>
      </c>
      <c r="K109" s="766">
        <v>1</v>
      </c>
      <c r="L109" s="752">
        <v>4</v>
      </c>
      <c r="M109" s="789">
        <v>1</v>
      </c>
    </row>
    <row r="110" spans="1:13" ht="14.4" customHeight="1" x14ac:dyDescent="0.3">
      <c r="A110" s="807" t="s">
        <v>2291</v>
      </c>
      <c r="B110" s="798">
        <v>0</v>
      </c>
      <c r="C110" s="748"/>
      <c r="D110" s="811">
        <v>1</v>
      </c>
      <c r="E110" s="814" t="s">
        <v>2291</v>
      </c>
      <c r="F110" s="798"/>
      <c r="G110" s="766"/>
      <c r="H110" s="752"/>
      <c r="I110" s="789">
        <v>0</v>
      </c>
      <c r="J110" s="817">
        <v>0</v>
      </c>
      <c r="K110" s="766"/>
      <c r="L110" s="752">
        <v>1</v>
      </c>
      <c r="M110" s="789">
        <v>1</v>
      </c>
    </row>
    <row r="111" spans="1:13" ht="14.4" customHeight="1" x14ac:dyDescent="0.3">
      <c r="A111" s="807" t="s">
        <v>2292</v>
      </c>
      <c r="B111" s="798">
        <v>216.88</v>
      </c>
      <c r="C111" s="748">
        <v>1</v>
      </c>
      <c r="D111" s="811">
        <v>2</v>
      </c>
      <c r="E111" s="814" t="s">
        <v>2292</v>
      </c>
      <c r="F111" s="798"/>
      <c r="G111" s="766">
        <v>0</v>
      </c>
      <c r="H111" s="752"/>
      <c r="I111" s="789">
        <v>0</v>
      </c>
      <c r="J111" s="817">
        <v>216.88</v>
      </c>
      <c r="K111" s="766">
        <v>1</v>
      </c>
      <c r="L111" s="752">
        <v>2</v>
      </c>
      <c r="M111" s="789">
        <v>1</v>
      </c>
    </row>
    <row r="112" spans="1:13" ht="14.4" customHeight="1" x14ac:dyDescent="0.3">
      <c r="A112" s="807" t="s">
        <v>2293</v>
      </c>
      <c r="B112" s="798">
        <v>24.22</v>
      </c>
      <c r="C112" s="748">
        <v>1</v>
      </c>
      <c r="D112" s="811">
        <v>2</v>
      </c>
      <c r="E112" s="814" t="s">
        <v>2293</v>
      </c>
      <c r="F112" s="798"/>
      <c r="G112" s="766">
        <v>0</v>
      </c>
      <c r="H112" s="752"/>
      <c r="I112" s="789">
        <v>0</v>
      </c>
      <c r="J112" s="817">
        <v>24.22</v>
      </c>
      <c r="K112" s="766">
        <v>1</v>
      </c>
      <c r="L112" s="752">
        <v>2</v>
      </c>
      <c r="M112" s="789">
        <v>1</v>
      </c>
    </row>
    <row r="113" spans="1:13" ht="14.4" customHeight="1" x14ac:dyDescent="0.3">
      <c r="A113" s="807" t="s">
        <v>2294</v>
      </c>
      <c r="B113" s="798">
        <v>94.03</v>
      </c>
      <c r="C113" s="748">
        <v>1</v>
      </c>
      <c r="D113" s="811">
        <v>4</v>
      </c>
      <c r="E113" s="814" t="s">
        <v>2294</v>
      </c>
      <c r="F113" s="798"/>
      <c r="G113" s="766">
        <v>0</v>
      </c>
      <c r="H113" s="752"/>
      <c r="I113" s="789">
        <v>0</v>
      </c>
      <c r="J113" s="817">
        <v>94.03</v>
      </c>
      <c r="K113" s="766">
        <v>1</v>
      </c>
      <c r="L113" s="752">
        <v>4</v>
      </c>
      <c r="M113" s="789">
        <v>1</v>
      </c>
    </row>
    <row r="114" spans="1:13" ht="14.4" customHeight="1" x14ac:dyDescent="0.3">
      <c r="A114" s="807" t="s">
        <v>2295</v>
      </c>
      <c r="B114" s="798">
        <v>1139305.8699999999</v>
      </c>
      <c r="C114" s="748">
        <v>1</v>
      </c>
      <c r="D114" s="811">
        <v>745</v>
      </c>
      <c r="E114" s="814" t="s">
        <v>2295</v>
      </c>
      <c r="F114" s="798">
        <v>751197.32999999984</v>
      </c>
      <c r="G114" s="766">
        <v>0.65934649314147742</v>
      </c>
      <c r="H114" s="752">
        <v>463</v>
      </c>
      <c r="I114" s="789">
        <v>0.62147651006711413</v>
      </c>
      <c r="J114" s="817">
        <v>388108.5400000001</v>
      </c>
      <c r="K114" s="766">
        <v>0.34065350685852269</v>
      </c>
      <c r="L114" s="752">
        <v>282</v>
      </c>
      <c r="M114" s="789">
        <v>0.37852348993288593</v>
      </c>
    </row>
    <row r="115" spans="1:13" ht="14.4" customHeight="1" x14ac:dyDescent="0.3">
      <c r="A115" s="807" t="s">
        <v>2296</v>
      </c>
      <c r="B115" s="798">
        <v>0</v>
      </c>
      <c r="C115" s="748"/>
      <c r="D115" s="811">
        <v>1</v>
      </c>
      <c r="E115" s="814" t="s">
        <v>2296</v>
      </c>
      <c r="F115" s="798"/>
      <c r="G115" s="766"/>
      <c r="H115" s="752"/>
      <c r="I115" s="789">
        <v>0</v>
      </c>
      <c r="J115" s="817">
        <v>0</v>
      </c>
      <c r="K115" s="766"/>
      <c r="L115" s="752">
        <v>1</v>
      </c>
      <c r="M115" s="789">
        <v>1</v>
      </c>
    </row>
    <row r="116" spans="1:13" ht="14.4" customHeight="1" x14ac:dyDescent="0.3">
      <c r="A116" s="807" t="s">
        <v>2297</v>
      </c>
      <c r="B116" s="798">
        <v>0</v>
      </c>
      <c r="C116" s="748"/>
      <c r="D116" s="811">
        <v>1</v>
      </c>
      <c r="E116" s="814" t="s">
        <v>2297</v>
      </c>
      <c r="F116" s="798"/>
      <c r="G116" s="766"/>
      <c r="H116" s="752"/>
      <c r="I116" s="789">
        <v>0</v>
      </c>
      <c r="J116" s="817">
        <v>0</v>
      </c>
      <c r="K116" s="766"/>
      <c r="L116" s="752">
        <v>1</v>
      </c>
      <c r="M116" s="789">
        <v>1</v>
      </c>
    </row>
    <row r="117" spans="1:13" ht="14.4" customHeight="1" x14ac:dyDescent="0.3">
      <c r="A117" s="807" t="s">
        <v>2298</v>
      </c>
      <c r="B117" s="798">
        <v>107.27</v>
      </c>
      <c r="C117" s="748">
        <v>1</v>
      </c>
      <c r="D117" s="811">
        <v>1</v>
      </c>
      <c r="E117" s="814" t="s">
        <v>2298</v>
      </c>
      <c r="F117" s="798"/>
      <c r="G117" s="766">
        <v>0</v>
      </c>
      <c r="H117" s="752"/>
      <c r="I117" s="789">
        <v>0</v>
      </c>
      <c r="J117" s="817">
        <v>107.27</v>
      </c>
      <c r="K117" s="766">
        <v>1</v>
      </c>
      <c r="L117" s="752">
        <v>1</v>
      </c>
      <c r="M117" s="789">
        <v>1</v>
      </c>
    </row>
    <row r="118" spans="1:13" ht="14.4" customHeight="1" x14ac:dyDescent="0.3">
      <c r="A118" s="807" t="s">
        <v>2299</v>
      </c>
      <c r="B118" s="798">
        <v>24.22</v>
      </c>
      <c r="C118" s="748">
        <v>1</v>
      </c>
      <c r="D118" s="811">
        <v>1</v>
      </c>
      <c r="E118" s="814" t="s">
        <v>2299</v>
      </c>
      <c r="F118" s="798"/>
      <c r="G118" s="766">
        <v>0</v>
      </c>
      <c r="H118" s="752"/>
      <c r="I118" s="789">
        <v>0</v>
      </c>
      <c r="J118" s="817">
        <v>24.22</v>
      </c>
      <c r="K118" s="766">
        <v>1</v>
      </c>
      <c r="L118" s="752">
        <v>1</v>
      </c>
      <c r="M118" s="789">
        <v>1</v>
      </c>
    </row>
    <row r="119" spans="1:13" ht="14.4" customHeight="1" x14ac:dyDescent="0.3">
      <c r="A119" s="807" t="s">
        <v>2300</v>
      </c>
      <c r="B119" s="798">
        <v>23.72</v>
      </c>
      <c r="C119" s="748">
        <v>1</v>
      </c>
      <c r="D119" s="811">
        <v>2</v>
      </c>
      <c r="E119" s="814" t="s">
        <v>2300</v>
      </c>
      <c r="F119" s="798"/>
      <c r="G119" s="766">
        <v>0</v>
      </c>
      <c r="H119" s="752"/>
      <c r="I119" s="789">
        <v>0</v>
      </c>
      <c r="J119" s="817">
        <v>23.72</v>
      </c>
      <c r="K119" s="766">
        <v>1</v>
      </c>
      <c r="L119" s="752">
        <v>2</v>
      </c>
      <c r="M119" s="789">
        <v>1</v>
      </c>
    </row>
    <row r="120" spans="1:13" ht="14.4" customHeight="1" x14ac:dyDescent="0.3">
      <c r="A120" s="807" t="s">
        <v>2301</v>
      </c>
      <c r="B120" s="798">
        <v>0</v>
      </c>
      <c r="C120" s="748"/>
      <c r="D120" s="811">
        <v>1</v>
      </c>
      <c r="E120" s="814" t="s">
        <v>2301</v>
      </c>
      <c r="F120" s="798"/>
      <c r="G120" s="766"/>
      <c r="H120" s="752"/>
      <c r="I120" s="789">
        <v>0</v>
      </c>
      <c r="J120" s="817">
        <v>0</v>
      </c>
      <c r="K120" s="766"/>
      <c r="L120" s="752">
        <v>1</v>
      </c>
      <c r="M120" s="789">
        <v>1</v>
      </c>
    </row>
    <row r="121" spans="1:13" ht="14.4" customHeight="1" x14ac:dyDescent="0.3">
      <c r="A121" s="807" t="s">
        <v>2302</v>
      </c>
      <c r="B121" s="798">
        <v>0</v>
      </c>
      <c r="C121" s="748"/>
      <c r="D121" s="811">
        <v>1</v>
      </c>
      <c r="E121" s="814" t="s">
        <v>2302</v>
      </c>
      <c r="F121" s="798"/>
      <c r="G121" s="766"/>
      <c r="H121" s="752"/>
      <c r="I121" s="789">
        <v>0</v>
      </c>
      <c r="J121" s="817">
        <v>0</v>
      </c>
      <c r="K121" s="766"/>
      <c r="L121" s="752">
        <v>1</v>
      </c>
      <c r="M121" s="789">
        <v>1</v>
      </c>
    </row>
    <row r="122" spans="1:13" ht="14.4" customHeight="1" x14ac:dyDescent="0.3">
      <c r="A122" s="807" t="s">
        <v>2303</v>
      </c>
      <c r="B122" s="798">
        <v>0</v>
      </c>
      <c r="C122" s="748"/>
      <c r="D122" s="811">
        <v>1</v>
      </c>
      <c r="E122" s="814" t="s">
        <v>2303</v>
      </c>
      <c r="F122" s="798"/>
      <c r="G122" s="766"/>
      <c r="H122" s="752"/>
      <c r="I122" s="789">
        <v>0</v>
      </c>
      <c r="J122" s="817">
        <v>0</v>
      </c>
      <c r="K122" s="766"/>
      <c r="L122" s="752">
        <v>1</v>
      </c>
      <c r="M122" s="789">
        <v>1</v>
      </c>
    </row>
    <row r="123" spans="1:13" ht="14.4" customHeight="1" x14ac:dyDescent="0.3">
      <c r="A123" s="807" t="s">
        <v>2304</v>
      </c>
      <c r="B123" s="798">
        <v>35.18</v>
      </c>
      <c r="C123" s="748">
        <v>1</v>
      </c>
      <c r="D123" s="811">
        <v>1</v>
      </c>
      <c r="E123" s="814" t="s">
        <v>2304</v>
      </c>
      <c r="F123" s="798"/>
      <c r="G123" s="766">
        <v>0</v>
      </c>
      <c r="H123" s="752"/>
      <c r="I123" s="789">
        <v>0</v>
      </c>
      <c r="J123" s="817">
        <v>35.18</v>
      </c>
      <c r="K123" s="766">
        <v>1</v>
      </c>
      <c r="L123" s="752">
        <v>1</v>
      </c>
      <c r="M123" s="789">
        <v>1</v>
      </c>
    </row>
    <row r="124" spans="1:13" ht="14.4" customHeight="1" x14ac:dyDescent="0.3">
      <c r="A124" s="807" t="s">
        <v>2305</v>
      </c>
      <c r="B124" s="798">
        <v>124.89</v>
      </c>
      <c r="C124" s="748">
        <v>1</v>
      </c>
      <c r="D124" s="811">
        <v>1</v>
      </c>
      <c r="E124" s="814" t="s">
        <v>2305</v>
      </c>
      <c r="F124" s="798"/>
      <c r="G124" s="766">
        <v>0</v>
      </c>
      <c r="H124" s="752"/>
      <c r="I124" s="789">
        <v>0</v>
      </c>
      <c r="J124" s="817">
        <v>124.89</v>
      </c>
      <c r="K124" s="766">
        <v>1</v>
      </c>
      <c r="L124" s="752">
        <v>1</v>
      </c>
      <c r="M124" s="789">
        <v>1</v>
      </c>
    </row>
    <row r="125" spans="1:13" ht="14.4" customHeight="1" x14ac:dyDescent="0.3">
      <c r="A125" s="807" t="s">
        <v>2306</v>
      </c>
      <c r="B125" s="798">
        <v>46811.65</v>
      </c>
      <c r="C125" s="748">
        <v>1</v>
      </c>
      <c r="D125" s="811">
        <v>64</v>
      </c>
      <c r="E125" s="814" t="s">
        <v>2306</v>
      </c>
      <c r="F125" s="798">
        <v>41177.370000000003</v>
      </c>
      <c r="G125" s="766">
        <v>0.87963936327815839</v>
      </c>
      <c r="H125" s="752">
        <v>54</v>
      </c>
      <c r="I125" s="789">
        <v>0.84375</v>
      </c>
      <c r="J125" s="817">
        <v>5634.2800000000007</v>
      </c>
      <c r="K125" s="766">
        <v>0.12036063672184169</v>
      </c>
      <c r="L125" s="752">
        <v>10</v>
      </c>
      <c r="M125" s="789">
        <v>0.15625</v>
      </c>
    </row>
    <row r="126" spans="1:13" ht="14.4" customHeight="1" x14ac:dyDescent="0.3">
      <c r="A126" s="807" t="s">
        <v>2307</v>
      </c>
      <c r="B126" s="798">
        <v>0</v>
      </c>
      <c r="C126" s="748"/>
      <c r="D126" s="811">
        <v>1</v>
      </c>
      <c r="E126" s="814" t="s">
        <v>2307</v>
      </c>
      <c r="F126" s="798"/>
      <c r="G126" s="766"/>
      <c r="H126" s="752"/>
      <c r="I126" s="789">
        <v>0</v>
      </c>
      <c r="J126" s="817">
        <v>0</v>
      </c>
      <c r="K126" s="766"/>
      <c r="L126" s="752">
        <v>1</v>
      </c>
      <c r="M126" s="789">
        <v>1</v>
      </c>
    </row>
    <row r="127" spans="1:13" ht="14.4" customHeight="1" x14ac:dyDescent="0.3">
      <c r="A127" s="807" t="s">
        <v>2308</v>
      </c>
      <c r="B127" s="798">
        <v>39.17</v>
      </c>
      <c r="C127" s="748">
        <v>1</v>
      </c>
      <c r="D127" s="811">
        <v>2</v>
      </c>
      <c r="E127" s="814" t="s">
        <v>2308</v>
      </c>
      <c r="F127" s="798"/>
      <c r="G127" s="766">
        <v>0</v>
      </c>
      <c r="H127" s="752"/>
      <c r="I127" s="789">
        <v>0</v>
      </c>
      <c r="J127" s="817">
        <v>39.17</v>
      </c>
      <c r="K127" s="766">
        <v>1</v>
      </c>
      <c r="L127" s="752">
        <v>2</v>
      </c>
      <c r="M127" s="789">
        <v>1</v>
      </c>
    </row>
    <row r="128" spans="1:13" ht="14.4" customHeight="1" x14ac:dyDescent="0.3">
      <c r="A128" s="807" t="s">
        <v>2309</v>
      </c>
      <c r="B128" s="798">
        <v>0</v>
      </c>
      <c r="C128" s="748"/>
      <c r="D128" s="811">
        <v>1</v>
      </c>
      <c r="E128" s="814" t="s">
        <v>2309</v>
      </c>
      <c r="F128" s="798"/>
      <c r="G128" s="766"/>
      <c r="H128" s="752"/>
      <c r="I128" s="789">
        <v>0</v>
      </c>
      <c r="J128" s="817">
        <v>0</v>
      </c>
      <c r="K128" s="766"/>
      <c r="L128" s="752">
        <v>1</v>
      </c>
      <c r="M128" s="789">
        <v>1</v>
      </c>
    </row>
    <row r="129" spans="1:13" ht="14.4" customHeight="1" x14ac:dyDescent="0.3">
      <c r="A129" s="807" t="s">
        <v>2310</v>
      </c>
      <c r="B129" s="798">
        <v>0</v>
      </c>
      <c r="C129" s="748"/>
      <c r="D129" s="811">
        <v>1</v>
      </c>
      <c r="E129" s="814" t="s">
        <v>2310</v>
      </c>
      <c r="F129" s="798"/>
      <c r="G129" s="766"/>
      <c r="H129" s="752"/>
      <c r="I129" s="789">
        <v>0</v>
      </c>
      <c r="J129" s="817">
        <v>0</v>
      </c>
      <c r="K129" s="766"/>
      <c r="L129" s="752">
        <v>1</v>
      </c>
      <c r="M129" s="789">
        <v>1</v>
      </c>
    </row>
    <row r="130" spans="1:13" ht="14.4" customHeight="1" x14ac:dyDescent="0.3">
      <c r="A130" s="807" t="s">
        <v>2311</v>
      </c>
      <c r="B130" s="798">
        <v>105.22</v>
      </c>
      <c r="C130" s="748">
        <v>1</v>
      </c>
      <c r="D130" s="811">
        <v>2</v>
      </c>
      <c r="E130" s="814" t="s">
        <v>2311</v>
      </c>
      <c r="F130" s="798"/>
      <c r="G130" s="766">
        <v>0</v>
      </c>
      <c r="H130" s="752"/>
      <c r="I130" s="789">
        <v>0</v>
      </c>
      <c r="J130" s="817">
        <v>105.22</v>
      </c>
      <c r="K130" s="766">
        <v>1</v>
      </c>
      <c r="L130" s="752">
        <v>2</v>
      </c>
      <c r="M130" s="789">
        <v>1</v>
      </c>
    </row>
    <row r="131" spans="1:13" ht="14.4" customHeight="1" x14ac:dyDescent="0.3">
      <c r="A131" s="807" t="s">
        <v>2312</v>
      </c>
      <c r="B131" s="798">
        <v>24.22</v>
      </c>
      <c r="C131" s="748">
        <v>1</v>
      </c>
      <c r="D131" s="811">
        <v>2</v>
      </c>
      <c r="E131" s="814" t="s">
        <v>2312</v>
      </c>
      <c r="F131" s="798"/>
      <c r="G131" s="766">
        <v>0</v>
      </c>
      <c r="H131" s="752"/>
      <c r="I131" s="789">
        <v>0</v>
      </c>
      <c r="J131" s="817">
        <v>24.22</v>
      </c>
      <c r="K131" s="766">
        <v>1</v>
      </c>
      <c r="L131" s="752">
        <v>2</v>
      </c>
      <c r="M131" s="789">
        <v>1</v>
      </c>
    </row>
    <row r="132" spans="1:13" ht="14.4" customHeight="1" x14ac:dyDescent="0.3">
      <c r="A132" s="807" t="s">
        <v>2313</v>
      </c>
      <c r="B132" s="798">
        <v>973.26</v>
      </c>
      <c r="C132" s="748">
        <v>1</v>
      </c>
      <c r="D132" s="811">
        <v>1</v>
      </c>
      <c r="E132" s="814" t="s">
        <v>2313</v>
      </c>
      <c r="F132" s="798"/>
      <c r="G132" s="766">
        <v>0</v>
      </c>
      <c r="H132" s="752"/>
      <c r="I132" s="789">
        <v>0</v>
      </c>
      <c r="J132" s="817">
        <v>973.26</v>
      </c>
      <c r="K132" s="766">
        <v>1</v>
      </c>
      <c r="L132" s="752">
        <v>1</v>
      </c>
      <c r="M132" s="789">
        <v>1</v>
      </c>
    </row>
    <row r="133" spans="1:13" ht="14.4" customHeight="1" x14ac:dyDescent="0.3">
      <c r="A133" s="807" t="s">
        <v>2314</v>
      </c>
      <c r="B133" s="798">
        <v>154.36000000000001</v>
      </c>
      <c r="C133" s="748">
        <v>1</v>
      </c>
      <c r="D133" s="811">
        <v>1</v>
      </c>
      <c r="E133" s="814" t="s">
        <v>2314</v>
      </c>
      <c r="F133" s="798"/>
      <c r="G133" s="766">
        <v>0</v>
      </c>
      <c r="H133" s="752"/>
      <c r="I133" s="789">
        <v>0</v>
      </c>
      <c r="J133" s="817">
        <v>154.36000000000001</v>
      </c>
      <c r="K133" s="766">
        <v>1</v>
      </c>
      <c r="L133" s="752">
        <v>1</v>
      </c>
      <c r="M133" s="789">
        <v>1</v>
      </c>
    </row>
    <row r="134" spans="1:13" ht="14.4" customHeight="1" x14ac:dyDescent="0.3">
      <c r="A134" s="807" t="s">
        <v>2315</v>
      </c>
      <c r="B134" s="798">
        <v>61194.020000000004</v>
      </c>
      <c r="C134" s="748">
        <v>1</v>
      </c>
      <c r="D134" s="811">
        <v>71</v>
      </c>
      <c r="E134" s="814" t="s">
        <v>2315</v>
      </c>
      <c r="F134" s="798">
        <v>24551.910000000007</v>
      </c>
      <c r="G134" s="766">
        <v>0.40121420361009141</v>
      </c>
      <c r="H134" s="752">
        <v>19</v>
      </c>
      <c r="I134" s="789">
        <v>0.26760563380281688</v>
      </c>
      <c r="J134" s="817">
        <v>36642.11</v>
      </c>
      <c r="K134" s="766">
        <v>0.5987857963899087</v>
      </c>
      <c r="L134" s="752">
        <v>52</v>
      </c>
      <c r="M134" s="789">
        <v>0.73239436619718312</v>
      </c>
    </row>
    <row r="135" spans="1:13" ht="14.4" customHeight="1" x14ac:dyDescent="0.3">
      <c r="A135" s="807" t="s">
        <v>2316</v>
      </c>
      <c r="B135" s="798">
        <v>453.79</v>
      </c>
      <c r="C135" s="748">
        <v>1</v>
      </c>
      <c r="D135" s="811">
        <v>1</v>
      </c>
      <c r="E135" s="814" t="s">
        <v>2316</v>
      </c>
      <c r="F135" s="798"/>
      <c r="G135" s="766">
        <v>0</v>
      </c>
      <c r="H135" s="752"/>
      <c r="I135" s="789">
        <v>0</v>
      </c>
      <c r="J135" s="817">
        <v>453.79</v>
      </c>
      <c r="K135" s="766">
        <v>1</v>
      </c>
      <c r="L135" s="752">
        <v>1</v>
      </c>
      <c r="M135" s="789">
        <v>1</v>
      </c>
    </row>
    <row r="136" spans="1:13" ht="14.4" customHeight="1" x14ac:dyDescent="0.3">
      <c r="A136" s="807" t="s">
        <v>2317</v>
      </c>
      <c r="B136" s="798">
        <v>32451.199999999997</v>
      </c>
      <c r="C136" s="748">
        <v>1</v>
      </c>
      <c r="D136" s="811">
        <v>14</v>
      </c>
      <c r="E136" s="814" t="s">
        <v>2317</v>
      </c>
      <c r="F136" s="798">
        <v>32276.119999999995</v>
      </c>
      <c r="G136" s="766">
        <v>0.99460482200966371</v>
      </c>
      <c r="H136" s="752">
        <v>9</v>
      </c>
      <c r="I136" s="789">
        <v>0.6428571428571429</v>
      </c>
      <c r="J136" s="817">
        <v>175.07999999999998</v>
      </c>
      <c r="K136" s="766">
        <v>5.3951779903362584E-3</v>
      </c>
      <c r="L136" s="752">
        <v>5</v>
      </c>
      <c r="M136" s="789">
        <v>0.35714285714285715</v>
      </c>
    </row>
    <row r="137" spans="1:13" ht="14.4" customHeight="1" x14ac:dyDescent="0.3">
      <c r="A137" s="807" t="s">
        <v>2318</v>
      </c>
      <c r="B137" s="798">
        <v>0</v>
      </c>
      <c r="C137" s="748"/>
      <c r="D137" s="811">
        <v>1</v>
      </c>
      <c r="E137" s="814" t="s">
        <v>2318</v>
      </c>
      <c r="F137" s="798"/>
      <c r="G137" s="766"/>
      <c r="H137" s="752"/>
      <c r="I137" s="789">
        <v>0</v>
      </c>
      <c r="J137" s="817">
        <v>0</v>
      </c>
      <c r="K137" s="766"/>
      <c r="L137" s="752">
        <v>1</v>
      </c>
      <c r="M137" s="789">
        <v>1</v>
      </c>
    </row>
    <row r="138" spans="1:13" ht="14.4" customHeight="1" x14ac:dyDescent="0.3">
      <c r="A138" s="807" t="s">
        <v>2319</v>
      </c>
      <c r="B138" s="798">
        <v>0</v>
      </c>
      <c r="C138" s="748"/>
      <c r="D138" s="811">
        <v>1</v>
      </c>
      <c r="E138" s="814" t="s">
        <v>2319</v>
      </c>
      <c r="F138" s="798"/>
      <c r="G138" s="766"/>
      <c r="H138" s="752"/>
      <c r="I138" s="789">
        <v>0</v>
      </c>
      <c r="J138" s="817">
        <v>0</v>
      </c>
      <c r="K138" s="766"/>
      <c r="L138" s="752">
        <v>1</v>
      </c>
      <c r="M138" s="789">
        <v>1</v>
      </c>
    </row>
    <row r="139" spans="1:13" ht="14.4" customHeight="1" x14ac:dyDescent="0.3">
      <c r="A139" s="807" t="s">
        <v>2320</v>
      </c>
      <c r="B139" s="798">
        <v>305.60000000000002</v>
      </c>
      <c r="C139" s="748">
        <v>1</v>
      </c>
      <c r="D139" s="811">
        <v>3</v>
      </c>
      <c r="E139" s="814" t="s">
        <v>2320</v>
      </c>
      <c r="F139" s="798"/>
      <c r="G139" s="766">
        <v>0</v>
      </c>
      <c r="H139" s="752"/>
      <c r="I139" s="789">
        <v>0</v>
      </c>
      <c r="J139" s="817">
        <v>305.60000000000002</v>
      </c>
      <c r="K139" s="766">
        <v>1</v>
      </c>
      <c r="L139" s="752">
        <v>3</v>
      </c>
      <c r="M139" s="789">
        <v>1</v>
      </c>
    </row>
    <row r="140" spans="1:13" ht="14.4" customHeight="1" x14ac:dyDescent="0.3">
      <c r="A140" s="807" t="s">
        <v>2321</v>
      </c>
      <c r="B140" s="798">
        <v>301785.59999999998</v>
      </c>
      <c r="C140" s="748">
        <v>1</v>
      </c>
      <c r="D140" s="811">
        <v>204</v>
      </c>
      <c r="E140" s="814" t="s">
        <v>2321</v>
      </c>
      <c r="F140" s="798">
        <v>220241.57999999996</v>
      </c>
      <c r="G140" s="766">
        <v>0.72979486098740287</v>
      </c>
      <c r="H140" s="752">
        <v>141</v>
      </c>
      <c r="I140" s="789">
        <v>0.69117647058823528</v>
      </c>
      <c r="J140" s="817">
        <v>81544.01999999999</v>
      </c>
      <c r="K140" s="766">
        <v>0.27020513901259702</v>
      </c>
      <c r="L140" s="752">
        <v>63</v>
      </c>
      <c r="M140" s="789">
        <v>0.30882352941176472</v>
      </c>
    </row>
    <row r="141" spans="1:13" ht="14.4" customHeight="1" x14ac:dyDescent="0.3">
      <c r="A141" s="807" t="s">
        <v>2322</v>
      </c>
      <c r="B141" s="798">
        <v>21.79</v>
      </c>
      <c r="C141" s="748">
        <v>1</v>
      </c>
      <c r="D141" s="811">
        <v>1</v>
      </c>
      <c r="E141" s="814" t="s">
        <v>2322</v>
      </c>
      <c r="F141" s="798"/>
      <c r="G141" s="766">
        <v>0</v>
      </c>
      <c r="H141" s="752"/>
      <c r="I141" s="789">
        <v>0</v>
      </c>
      <c r="J141" s="817">
        <v>21.79</v>
      </c>
      <c r="K141" s="766">
        <v>1</v>
      </c>
      <c r="L141" s="752">
        <v>1</v>
      </c>
      <c r="M141" s="789">
        <v>1</v>
      </c>
    </row>
    <row r="142" spans="1:13" ht="14.4" customHeight="1" x14ac:dyDescent="0.3">
      <c r="A142" s="807" t="s">
        <v>2323</v>
      </c>
      <c r="B142" s="798">
        <v>0</v>
      </c>
      <c r="C142" s="748"/>
      <c r="D142" s="811">
        <v>1</v>
      </c>
      <c r="E142" s="814" t="s">
        <v>2323</v>
      </c>
      <c r="F142" s="798"/>
      <c r="G142" s="766"/>
      <c r="H142" s="752"/>
      <c r="I142" s="789">
        <v>0</v>
      </c>
      <c r="J142" s="817">
        <v>0</v>
      </c>
      <c r="K142" s="766"/>
      <c r="L142" s="752">
        <v>1</v>
      </c>
      <c r="M142" s="789">
        <v>1</v>
      </c>
    </row>
    <row r="143" spans="1:13" ht="14.4" customHeight="1" x14ac:dyDescent="0.3">
      <c r="A143" s="807" t="s">
        <v>2324</v>
      </c>
      <c r="B143" s="798">
        <v>193.9</v>
      </c>
      <c r="C143" s="748">
        <v>1</v>
      </c>
      <c r="D143" s="811">
        <v>3</v>
      </c>
      <c r="E143" s="814" t="s">
        <v>2324</v>
      </c>
      <c r="F143" s="798"/>
      <c r="G143" s="766">
        <v>0</v>
      </c>
      <c r="H143" s="752"/>
      <c r="I143" s="789">
        <v>0</v>
      </c>
      <c r="J143" s="817">
        <v>193.9</v>
      </c>
      <c r="K143" s="766">
        <v>1</v>
      </c>
      <c r="L143" s="752">
        <v>3</v>
      </c>
      <c r="M143" s="789">
        <v>1</v>
      </c>
    </row>
    <row r="144" spans="1:13" ht="14.4" customHeight="1" x14ac:dyDescent="0.3">
      <c r="A144" s="807" t="s">
        <v>2325</v>
      </c>
      <c r="B144" s="798">
        <v>0</v>
      </c>
      <c r="C144" s="748"/>
      <c r="D144" s="811">
        <v>1</v>
      </c>
      <c r="E144" s="814" t="s">
        <v>2325</v>
      </c>
      <c r="F144" s="798"/>
      <c r="G144" s="766"/>
      <c r="H144" s="752"/>
      <c r="I144" s="789">
        <v>0</v>
      </c>
      <c r="J144" s="817">
        <v>0</v>
      </c>
      <c r="K144" s="766"/>
      <c r="L144" s="752">
        <v>1</v>
      </c>
      <c r="M144" s="789">
        <v>1</v>
      </c>
    </row>
    <row r="145" spans="1:13" ht="14.4" customHeight="1" x14ac:dyDescent="0.3">
      <c r="A145" s="807" t="s">
        <v>2326</v>
      </c>
      <c r="B145" s="798">
        <v>24.35</v>
      </c>
      <c r="C145" s="748">
        <v>1</v>
      </c>
      <c r="D145" s="811">
        <v>1</v>
      </c>
      <c r="E145" s="814" t="s">
        <v>2326</v>
      </c>
      <c r="F145" s="798"/>
      <c r="G145" s="766">
        <v>0</v>
      </c>
      <c r="H145" s="752"/>
      <c r="I145" s="789">
        <v>0</v>
      </c>
      <c r="J145" s="817">
        <v>24.35</v>
      </c>
      <c r="K145" s="766">
        <v>1</v>
      </c>
      <c r="L145" s="752">
        <v>1</v>
      </c>
      <c r="M145" s="789">
        <v>1</v>
      </c>
    </row>
    <row r="146" spans="1:13" ht="14.4" customHeight="1" x14ac:dyDescent="0.3">
      <c r="A146" s="807" t="s">
        <v>2327</v>
      </c>
      <c r="B146" s="798">
        <v>39.18</v>
      </c>
      <c r="C146" s="748">
        <v>1</v>
      </c>
      <c r="D146" s="811">
        <v>2</v>
      </c>
      <c r="E146" s="814" t="s">
        <v>2327</v>
      </c>
      <c r="F146" s="798"/>
      <c r="G146" s="766">
        <v>0</v>
      </c>
      <c r="H146" s="752"/>
      <c r="I146" s="789">
        <v>0</v>
      </c>
      <c r="J146" s="817">
        <v>39.18</v>
      </c>
      <c r="K146" s="766">
        <v>1</v>
      </c>
      <c r="L146" s="752">
        <v>2</v>
      </c>
      <c r="M146" s="789">
        <v>1</v>
      </c>
    </row>
    <row r="147" spans="1:13" ht="14.4" customHeight="1" x14ac:dyDescent="0.3">
      <c r="A147" s="807" t="s">
        <v>2328</v>
      </c>
      <c r="B147" s="798">
        <v>255.89</v>
      </c>
      <c r="C147" s="748">
        <v>1</v>
      </c>
      <c r="D147" s="811">
        <v>2</v>
      </c>
      <c r="E147" s="814" t="s">
        <v>2328</v>
      </c>
      <c r="F147" s="798"/>
      <c r="G147" s="766">
        <v>0</v>
      </c>
      <c r="H147" s="752"/>
      <c r="I147" s="789">
        <v>0</v>
      </c>
      <c r="J147" s="817">
        <v>255.89</v>
      </c>
      <c r="K147" s="766">
        <v>1</v>
      </c>
      <c r="L147" s="752">
        <v>2</v>
      </c>
      <c r="M147" s="789">
        <v>1</v>
      </c>
    </row>
    <row r="148" spans="1:13" ht="14.4" customHeight="1" x14ac:dyDescent="0.3">
      <c r="A148" s="807" t="s">
        <v>2329</v>
      </c>
      <c r="B148" s="798">
        <v>136.61000000000001</v>
      </c>
      <c r="C148" s="748">
        <v>1</v>
      </c>
      <c r="D148" s="811">
        <v>2</v>
      </c>
      <c r="E148" s="814" t="s">
        <v>2329</v>
      </c>
      <c r="F148" s="798"/>
      <c r="G148" s="766">
        <v>0</v>
      </c>
      <c r="H148" s="752"/>
      <c r="I148" s="789">
        <v>0</v>
      </c>
      <c r="J148" s="817">
        <v>136.61000000000001</v>
      </c>
      <c r="K148" s="766">
        <v>1</v>
      </c>
      <c r="L148" s="752">
        <v>2</v>
      </c>
      <c r="M148" s="789">
        <v>1</v>
      </c>
    </row>
    <row r="149" spans="1:13" ht="14.4" customHeight="1" x14ac:dyDescent="0.3">
      <c r="A149" s="807" t="s">
        <v>2330</v>
      </c>
      <c r="B149" s="798">
        <v>0</v>
      </c>
      <c r="C149" s="748"/>
      <c r="D149" s="811">
        <v>1</v>
      </c>
      <c r="E149" s="814" t="s">
        <v>2330</v>
      </c>
      <c r="F149" s="798"/>
      <c r="G149" s="766"/>
      <c r="H149" s="752"/>
      <c r="I149" s="789">
        <v>0</v>
      </c>
      <c r="J149" s="817">
        <v>0</v>
      </c>
      <c r="K149" s="766"/>
      <c r="L149" s="752">
        <v>1</v>
      </c>
      <c r="M149" s="789">
        <v>1</v>
      </c>
    </row>
    <row r="150" spans="1:13" ht="14.4" customHeight="1" x14ac:dyDescent="0.3">
      <c r="A150" s="807" t="s">
        <v>2331</v>
      </c>
      <c r="B150" s="798">
        <v>104.02</v>
      </c>
      <c r="C150" s="748">
        <v>1</v>
      </c>
      <c r="D150" s="811">
        <v>3</v>
      </c>
      <c r="E150" s="814" t="s">
        <v>2331</v>
      </c>
      <c r="F150" s="798"/>
      <c r="G150" s="766">
        <v>0</v>
      </c>
      <c r="H150" s="752"/>
      <c r="I150" s="789">
        <v>0</v>
      </c>
      <c r="J150" s="817">
        <v>104.02</v>
      </c>
      <c r="K150" s="766">
        <v>1</v>
      </c>
      <c r="L150" s="752">
        <v>3</v>
      </c>
      <c r="M150" s="789">
        <v>1</v>
      </c>
    </row>
    <row r="151" spans="1:13" ht="14.4" customHeight="1" x14ac:dyDescent="0.3">
      <c r="A151" s="807" t="s">
        <v>2332</v>
      </c>
      <c r="B151" s="798">
        <v>7549.8</v>
      </c>
      <c r="C151" s="748">
        <v>1</v>
      </c>
      <c r="D151" s="811">
        <v>12</v>
      </c>
      <c r="E151" s="814" t="s">
        <v>2332</v>
      </c>
      <c r="F151" s="798">
        <v>3680.96</v>
      </c>
      <c r="G151" s="766">
        <v>0.48755728628572942</v>
      </c>
      <c r="H151" s="752">
        <v>5</v>
      </c>
      <c r="I151" s="789">
        <v>0.41666666666666669</v>
      </c>
      <c r="J151" s="817">
        <v>3868.84</v>
      </c>
      <c r="K151" s="766">
        <v>0.51244271371427064</v>
      </c>
      <c r="L151" s="752">
        <v>7</v>
      </c>
      <c r="M151" s="789">
        <v>0.58333333333333337</v>
      </c>
    </row>
    <row r="152" spans="1:13" ht="14.4" customHeight="1" x14ac:dyDescent="0.3">
      <c r="A152" s="807" t="s">
        <v>2333</v>
      </c>
      <c r="B152" s="798">
        <v>220.95000000000002</v>
      </c>
      <c r="C152" s="748">
        <v>1</v>
      </c>
      <c r="D152" s="811">
        <v>2</v>
      </c>
      <c r="E152" s="814" t="s">
        <v>2333</v>
      </c>
      <c r="F152" s="798"/>
      <c r="G152" s="766">
        <v>0</v>
      </c>
      <c r="H152" s="752"/>
      <c r="I152" s="789">
        <v>0</v>
      </c>
      <c r="J152" s="817">
        <v>220.95000000000002</v>
      </c>
      <c r="K152" s="766">
        <v>1</v>
      </c>
      <c r="L152" s="752">
        <v>2</v>
      </c>
      <c r="M152" s="789">
        <v>1</v>
      </c>
    </row>
    <row r="153" spans="1:13" ht="14.4" customHeight="1" x14ac:dyDescent="0.3">
      <c r="A153" s="807" t="s">
        <v>2334</v>
      </c>
      <c r="B153" s="798">
        <v>244.61</v>
      </c>
      <c r="C153" s="748">
        <v>1</v>
      </c>
      <c r="D153" s="811">
        <v>7</v>
      </c>
      <c r="E153" s="814" t="s">
        <v>2334</v>
      </c>
      <c r="F153" s="798"/>
      <c r="G153" s="766">
        <v>0</v>
      </c>
      <c r="H153" s="752"/>
      <c r="I153" s="789">
        <v>0</v>
      </c>
      <c r="J153" s="817">
        <v>244.61</v>
      </c>
      <c r="K153" s="766">
        <v>1</v>
      </c>
      <c r="L153" s="752">
        <v>7</v>
      </c>
      <c r="M153" s="789">
        <v>1</v>
      </c>
    </row>
    <row r="154" spans="1:13" ht="14.4" customHeight="1" x14ac:dyDescent="0.3">
      <c r="A154" s="807" t="s">
        <v>2335</v>
      </c>
      <c r="B154" s="798">
        <v>48.42</v>
      </c>
      <c r="C154" s="748">
        <v>1</v>
      </c>
      <c r="D154" s="811">
        <v>1</v>
      </c>
      <c r="E154" s="814" t="s">
        <v>2335</v>
      </c>
      <c r="F154" s="798"/>
      <c r="G154" s="766">
        <v>0</v>
      </c>
      <c r="H154" s="752"/>
      <c r="I154" s="789">
        <v>0</v>
      </c>
      <c r="J154" s="817">
        <v>48.42</v>
      </c>
      <c r="K154" s="766">
        <v>1</v>
      </c>
      <c r="L154" s="752">
        <v>1</v>
      </c>
      <c r="M154" s="789">
        <v>1</v>
      </c>
    </row>
    <row r="155" spans="1:13" ht="14.4" customHeight="1" x14ac:dyDescent="0.3">
      <c r="A155" s="807" t="s">
        <v>2336</v>
      </c>
      <c r="B155" s="798">
        <v>386459.86999999994</v>
      </c>
      <c r="C155" s="748">
        <v>1</v>
      </c>
      <c r="D155" s="811">
        <v>467</v>
      </c>
      <c r="E155" s="814" t="s">
        <v>2336</v>
      </c>
      <c r="F155" s="798">
        <v>258500.84999999989</v>
      </c>
      <c r="G155" s="766">
        <v>0.66889441845540121</v>
      </c>
      <c r="H155" s="752">
        <v>259</v>
      </c>
      <c r="I155" s="789">
        <v>0.5546038543897216</v>
      </c>
      <c r="J155" s="817">
        <v>127959.02000000006</v>
      </c>
      <c r="K155" s="766">
        <v>0.3311055815445989</v>
      </c>
      <c r="L155" s="752">
        <v>208</v>
      </c>
      <c r="M155" s="789">
        <v>0.44539614561027835</v>
      </c>
    </row>
    <row r="156" spans="1:13" ht="14.4" customHeight="1" x14ac:dyDescent="0.3">
      <c r="A156" s="807" t="s">
        <v>2337</v>
      </c>
      <c r="B156" s="798">
        <v>1927.21</v>
      </c>
      <c r="C156" s="748">
        <v>1</v>
      </c>
      <c r="D156" s="811">
        <v>3</v>
      </c>
      <c r="E156" s="814" t="s">
        <v>2337</v>
      </c>
      <c r="F156" s="798"/>
      <c r="G156" s="766">
        <v>0</v>
      </c>
      <c r="H156" s="752"/>
      <c r="I156" s="789">
        <v>0</v>
      </c>
      <c r="J156" s="817">
        <v>1927.21</v>
      </c>
      <c r="K156" s="766">
        <v>1</v>
      </c>
      <c r="L156" s="752">
        <v>3</v>
      </c>
      <c r="M156" s="789">
        <v>1</v>
      </c>
    </row>
    <row r="157" spans="1:13" ht="14.4" customHeight="1" x14ac:dyDescent="0.3">
      <c r="A157" s="807" t="s">
        <v>2338</v>
      </c>
      <c r="B157" s="798">
        <v>23.27</v>
      </c>
      <c r="C157" s="748">
        <v>1</v>
      </c>
      <c r="D157" s="811">
        <v>1</v>
      </c>
      <c r="E157" s="814" t="s">
        <v>2338</v>
      </c>
      <c r="F157" s="798"/>
      <c r="G157" s="766">
        <v>0</v>
      </c>
      <c r="H157" s="752"/>
      <c r="I157" s="789">
        <v>0</v>
      </c>
      <c r="J157" s="817">
        <v>23.27</v>
      </c>
      <c r="K157" s="766">
        <v>1</v>
      </c>
      <c r="L157" s="752">
        <v>1</v>
      </c>
      <c r="M157" s="789">
        <v>1</v>
      </c>
    </row>
    <row r="158" spans="1:13" ht="14.4" customHeight="1" x14ac:dyDescent="0.3">
      <c r="A158" s="807" t="s">
        <v>2339</v>
      </c>
      <c r="B158" s="798">
        <v>154.66</v>
      </c>
      <c r="C158" s="748">
        <v>1</v>
      </c>
      <c r="D158" s="811">
        <v>4</v>
      </c>
      <c r="E158" s="814" t="s">
        <v>2339</v>
      </c>
      <c r="F158" s="798"/>
      <c r="G158" s="766">
        <v>0</v>
      </c>
      <c r="H158" s="752"/>
      <c r="I158" s="789">
        <v>0</v>
      </c>
      <c r="J158" s="817">
        <v>154.66</v>
      </c>
      <c r="K158" s="766">
        <v>1</v>
      </c>
      <c r="L158" s="752">
        <v>4</v>
      </c>
      <c r="M158" s="789">
        <v>1</v>
      </c>
    </row>
    <row r="159" spans="1:13" ht="14.4" customHeight="1" x14ac:dyDescent="0.3">
      <c r="A159" s="807" t="s">
        <v>2340</v>
      </c>
      <c r="B159" s="798">
        <v>58.77</v>
      </c>
      <c r="C159" s="748">
        <v>1</v>
      </c>
      <c r="D159" s="811">
        <v>1</v>
      </c>
      <c r="E159" s="814" t="s">
        <v>2340</v>
      </c>
      <c r="F159" s="798"/>
      <c r="G159" s="766">
        <v>0</v>
      </c>
      <c r="H159" s="752"/>
      <c r="I159" s="789">
        <v>0</v>
      </c>
      <c r="J159" s="817">
        <v>58.77</v>
      </c>
      <c r="K159" s="766">
        <v>1</v>
      </c>
      <c r="L159" s="752">
        <v>1</v>
      </c>
      <c r="M159" s="789">
        <v>1</v>
      </c>
    </row>
    <row r="160" spans="1:13" ht="14.4" customHeight="1" x14ac:dyDescent="0.3">
      <c r="A160" s="807" t="s">
        <v>2341</v>
      </c>
      <c r="B160" s="798">
        <v>383.3</v>
      </c>
      <c r="C160" s="748">
        <v>1</v>
      </c>
      <c r="D160" s="811">
        <v>4</v>
      </c>
      <c r="E160" s="814" t="s">
        <v>2341</v>
      </c>
      <c r="F160" s="798"/>
      <c r="G160" s="766">
        <v>0</v>
      </c>
      <c r="H160" s="752"/>
      <c r="I160" s="789">
        <v>0</v>
      </c>
      <c r="J160" s="817">
        <v>383.3</v>
      </c>
      <c r="K160" s="766">
        <v>1</v>
      </c>
      <c r="L160" s="752">
        <v>4</v>
      </c>
      <c r="M160" s="789">
        <v>1</v>
      </c>
    </row>
    <row r="161" spans="1:13" ht="14.4" customHeight="1" x14ac:dyDescent="0.3">
      <c r="A161" s="807" t="s">
        <v>2342</v>
      </c>
      <c r="B161" s="798">
        <v>0</v>
      </c>
      <c r="C161" s="748"/>
      <c r="D161" s="811">
        <v>1</v>
      </c>
      <c r="E161" s="814" t="s">
        <v>2342</v>
      </c>
      <c r="F161" s="798"/>
      <c r="G161" s="766"/>
      <c r="H161" s="752"/>
      <c r="I161" s="789">
        <v>0</v>
      </c>
      <c r="J161" s="817">
        <v>0</v>
      </c>
      <c r="K161" s="766"/>
      <c r="L161" s="752">
        <v>1</v>
      </c>
      <c r="M161" s="789">
        <v>1</v>
      </c>
    </row>
    <row r="162" spans="1:13" ht="14.4" customHeight="1" x14ac:dyDescent="0.3">
      <c r="A162" s="807" t="s">
        <v>2343</v>
      </c>
      <c r="B162" s="798">
        <v>0</v>
      </c>
      <c r="C162" s="748"/>
      <c r="D162" s="811">
        <v>1</v>
      </c>
      <c r="E162" s="814" t="s">
        <v>2343</v>
      </c>
      <c r="F162" s="798"/>
      <c r="G162" s="766"/>
      <c r="H162" s="752"/>
      <c r="I162" s="789">
        <v>0</v>
      </c>
      <c r="J162" s="817">
        <v>0</v>
      </c>
      <c r="K162" s="766"/>
      <c r="L162" s="752">
        <v>1</v>
      </c>
      <c r="M162" s="789">
        <v>1</v>
      </c>
    </row>
    <row r="163" spans="1:13" ht="14.4" customHeight="1" x14ac:dyDescent="0.3">
      <c r="A163" s="807" t="s">
        <v>2344</v>
      </c>
      <c r="B163" s="798">
        <v>0</v>
      </c>
      <c r="C163" s="748"/>
      <c r="D163" s="811">
        <v>1</v>
      </c>
      <c r="E163" s="814" t="s">
        <v>2344</v>
      </c>
      <c r="F163" s="798"/>
      <c r="G163" s="766"/>
      <c r="H163" s="752"/>
      <c r="I163" s="789">
        <v>0</v>
      </c>
      <c r="J163" s="817">
        <v>0</v>
      </c>
      <c r="K163" s="766"/>
      <c r="L163" s="752">
        <v>1</v>
      </c>
      <c r="M163" s="789">
        <v>1</v>
      </c>
    </row>
    <row r="164" spans="1:13" ht="14.4" customHeight="1" x14ac:dyDescent="0.3">
      <c r="A164" s="807" t="s">
        <v>2345</v>
      </c>
      <c r="B164" s="798">
        <v>288.84000000000003</v>
      </c>
      <c r="C164" s="748">
        <v>1</v>
      </c>
      <c r="D164" s="811">
        <v>5</v>
      </c>
      <c r="E164" s="814" t="s">
        <v>2345</v>
      </c>
      <c r="F164" s="798"/>
      <c r="G164" s="766">
        <v>0</v>
      </c>
      <c r="H164" s="752"/>
      <c r="I164" s="789">
        <v>0</v>
      </c>
      <c r="J164" s="817">
        <v>288.84000000000003</v>
      </c>
      <c r="K164" s="766">
        <v>1</v>
      </c>
      <c r="L164" s="752">
        <v>5</v>
      </c>
      <c r="M164" s="789">
        <v>1</v>
      </c>
    </row>
    <row r="165" spans="1:13" ht="14.4" customHeight="1" x14ac:dyDescent="0.3">
      <c r="A165" s="807" t="s">
        <v>2346</v>
      </c>
      <c r="B165" s="798">
        <v>0</v>
      </c>
      <c r="C165" s="748"/>
      <c r="D165" s="811">
        <v>4</v>
      </c>
      <c r="E165" s="814" t="s">
        <v>2346</v>
      </c>
      <c r="F165" s="798"/>
      <c r="G165" s="766"/>
      <c r="H165" s="752"/>
      <c r="I165" s="789">
        <v>0</v>
      </c>
      <c r="J165" s="817">
        <v>0</v>
      </c>
      <c r="K165" s="766"/>
      <c r="L165" s="752">
        <v>4</v>
      </c>
      <c r="M165" s="789">
        <v>1</v>
      </c>
    </row>
    <row r="166" spans="1:13" ht="14.4" customHeight="1" x14ac:dyDescent="0.3">
      <c r="A166" s="807" t="s">
        <v>2347</v>
      </c>
      <c r="B166" s="798">
        <v>432.87</v>
      </c>
      <c r="C166" s="748">
        <v>1</v>
      </c>
      <c r="D166" s="811">
        <v>2</v>
      </c>
      <c r="E166" s="814" t="s">
        <v>2347</v>
      </c>
      <c r="F166" s="798"/>
      <c r="G166" s="766">
        <v>0</v>
      </c>
      <c r="H166" s="752"/>
      <c r="I166" s="789">
        <v>0</v>
      </c>
      <c r="J166" s="817">
        <v>432.87</v>
      </c>
      <c r="K166" s="766">
        <v>1</v>
      </c>
      <c r="L166" s="752">
        <v>2</v>
      </c>
      <c r="M166" s="789">
        <v>1</v>
      </c>
    </row>
    <row r="167" spans="1:13" ht="14.4" customHeight="1" x14ac:dyDescent="0.3">
      <c r="A167" s="807" t="s">
        <v>2348</v>
      </c>
      <c r="B167" s="798">
        <v>0</v>
      </c>
      <c r="C167" s="748"/>
      <c r="D167" s="811">
        <v>1</v>
      </c>
      <c r="E167" s="814" t="s">
        <v>2348</v>
      </c>
      <c r="F167" s="798"/>
      <c r="G167" s="766"/>
      <c r="H167" s="752"/>
      <c r="I167" s="789">
        <v>0</v>
      </c>
      <c r="J167" s="817">
        <v>0</v>
      </c>
      <c r="K167" s="766"/>
      <c r="L167" s="752">
        <v>1</v>
      </c>
      <c r="M167" s="789">
        <v>1</v>
      </c>
    </row>
    <row r="168" spans="1:13" ht="14.4" customHeight="1" x14ac:dyDescent="0.3">
      <c r="A168" s="807" t="s">
        <v>2349</v>
      </c>
      <c r="B168" s="798">
        <v>42.54</v>
      </c>
      <c r="C168" s="748">
        <v>1</v>
      </c>
      <c r="D168" s="811">
        <v>1</v>
      </c>
      <c r="E168" s="814" t="s">
        <v>2349</v>
      </c>
      <c r="F168" s="798"/>
      <c r="G168" s="766">
        <v>0</v>
      </c>
      <c r="H168" s="752"/>
      <c r="I168" s="789">
        <v>0</v>
      </c>
      <c r="J168" s="817">
        <v>42.54</v>
      </c>
      <c r="K168" s="766">
        <v>1</v>
      </c>
      <c r="L168" s="752">
        <v>1</v>
      </c>
      <c r="M168" s="789">
        <v>1</v>
      </c>
    </row>
    <row r="169" spans="1:13" ht="14.4" customHeight="1" x14ac:dyDescent="0.3">
      <c r="A169" s="807" t="s">
        <v>2350</v>
      </c>
      <c r="B169" s="798">
        <v>206.91</v>
      </c>
      <c r="C169" s="748">
        <v>1</v>
      </c>
      <c r="D169" s="811">
        <v>4</v>
      </c>
      <c r="E169" s="814" t="s">
        <v>2350</v>
      </c>
      <c r="F169" s="798"/>
      <c r="G169" s="766">
        <v>0</v>
      </c>
      <c r="H169" s="752"/>
      <c r="I169" s="789">
        <v>0</v>
      </c>
      <c r="J169" s="817">
        <v>206.91</v>
      </c>
      <c r="K169" s="766">
        <v>1</v>
      </c>
      <c r="L169" s="752">
        <v>4</v>
      </c>
      <c r="M169" s="789">
        <v>1</v>
      </c>
    </row>
    <row r="170" spans="1:13" ht="14.4" customHeight="1" x14ac:dyDescent="0.3">
      <c r="A170" s="807" t="s">
        <v>2351</v>
      </c>
      <c r="B170" s="798">
        <v>79.069999999999993</v>
      </c>
      <c r="C170" s="748">
        <v>1</v>
      </c>
      <c r="D170" s="811">
        <v>1</v>
      </c>
      <c r="E170" s="814" t="s">
        <v>2351</v>
      </c>
      <c r="F170" s="798"/>
      <c r="G170" s="766">
        <v>0</v>
      </c>
      <c r="H170" s="752"/>
      <c r="I170" s="789">
        <v>0</v>
      </c>
      <c r="J170" s="817">
        <v>79.069999999999993</v>
      </c>
      <c r="K170" s="766">
        <v>1</v>
      </c>
      <c r="L170" s="752">
        <v>1</v>
      </c>
      <c r="M170" s="789">
        <v>1</v>
      </c>
    </row>
    <row r="171" spans="1:13" ht="14.4" customHeight="1" x14ac:dyDescent="0.3">
      <c r="A171" s="807" t="s">
        <v>2352</v>
      </c>
      <c r="B171" s="798">
        <v>277.67</v>
      </c>
      <c r="C171" s="748">
        <v>1</v>
      </c>
      <c r="D171" s="811">
        <v>4</v>
      </c>
      <c r="E171" s="814" t="s">
        <v>2352</v>
      </c>
      <c r="F171" s="798"/>
      <c r="G171" s="766">
        <v>0</v>
      </c>
      <c r="H171" s="752"/>
      <c r="I171" s="789">
        <v>0</v>
      </c>
      <c r="J171" s="817">
        <v>277.67</v>
      </c>
      <c r="K171" s="766">
        <v>1</v>
      </c>
      <c r="L171" s="752">
        <v>4</v>
      </c>
      <c r="M171" s="789">
        <v>1</v>
      </c>
    </row>
    <row r="172" spans="1:13" ht="14.4" customHeight="1" x14ac:dyDescent="0.3">
      <c r="A172" s="807" t="s">
        <v>2353</v>
      </c>
      <c r="B172" s="798">
        <v>70.23</v>
      </c>
      <c r="C172" s="748">
        <v>1</v>
      </c>
      <c r="D172" s="811">
        <v>1</v>
      </c>
      <c r="E172" s="814" t="s">
        <v>2353</v>
      </c>
      <c r="F172" s="798"/>
      <c r="G172" s="766">
        <v>0</v>
      </c>
      <c r="H172" s="752"/>
      <c r="I172" s="789">
        <v>0</v>
      </c>
      <c r="J172" s="817">
        <v>70.23</v>
      </c>
      <c r="K172" s="766">
        <v>1</v>
      </c>
      <c r="L172" s="752">
        <v>1</v>
      </c>
      <c r="M172" s="789">
        <v>1</v>
      </c>
    </row>
    <row r="173" spans="1:13" ht="14.4" customHeight="1" x14ac:dyDescent="0.3">
      <c r="A173" s="807" t="s">
        <v>2354</v>
      </c>
      <c r="B173" s="798">
        <v>1516683.27</v>
      </c>
      <c r="C173" s="748">
        <v>1</v>
      </c>
      <c r="D173" s="811">
        <v>423</v>
      </c>
      <c r="E173" s="814" t="s">
        <v>2354</v>
      </c>
      <c r="F173" s="798">
        <v>1038456.4300000002</v>
      </c>
      <c r="G173" s="766">
        <v>0.68468905178864414</v>
      </c>
      <c r="H173" s="752">
        <v>267</v>
      </c>
      <c r="I173" s="789">
        <v>0.63120567375886527</v>
      </c>
      <c r="J173" s="817">
        <v>478226.83999999991</v>
      </c>
      <c r="K173" s="766">
        <v>0.31531094821135591</v>
      </c>
      <c r="L173" s="752">
        <v>156</v>
      </c>
      <c r="M173" s="789">
        <v>0.36879432624113473</v>
      </c>
    </row>
    <row r="174" spans="1:13" ht="14.4" customHeight="1" x14ac:dyDescent="0.3">
      <c r="A174" s="807" t="s">
        <v>2355</v>
      </c>
      <c r="B174" s="798">
        <v>129</v>
      </c>
      <c r="C174" s="748">
        <v>1</v>
      </c>
      <c r="D174" s="811">
        <v>2</v>
      </c>
      <c r="E174" s="814" t="s">
        <v>2355</v>
      </c>
      <c r="F174" s="798"/>
      <c r="G174" s="766">
        <v>0</v>
      </c>
      <c r="H174" s="752"/>
      <c r="I174" s="789">
        <v>0</v>
      </c>
      <c r="J174" s="817">
        <v>129</v>
      </c>
      <c r="K174" s="766">
        <v>1</v>
      </c>
      <c r="L174" s="752">
        <v>2</v>
      </c>
      <c r="M174" s="789">
        <v>1</v>
      </c>
    </row>
    <row r="175" spans="1:13" ht="14.4" customHeight="1" x14ac:dyDescent="0.3">
      <c r="A175" s="807" t="s">
        <v>2356</v>
      </c>
      <c r="B175" s="798">
        <v>193.6</v>
      </c>
      <c r="C175" s="748">
        <v>1</v>
      </c>
      <c r="D175" s="811">
        <v>2</v>
      </c>
      <c r="E175" s="814" t="s">
        <v>2356</v>
      </c>
      <c r="F175" s="798"/>
      <c r="G175" s="766">
        <v>0</v>
      </c>
      <c r="H175" s="752"/>
      <c r="I175" s="789">
        <v>0</v>
      </c>
      <c r="J175" s="817">
        <v>193.6</v>
      </c>
      <c r="K175" s="766">
        <v>1</v>
      </c>
      <c r="L175" s="752">
        <v>2</v>
      </c>
      <c r="M175" s="789">
        <v>1</v>
      </c>
    </row>
    <row r="176" spans="1:13" ht="14.4" customHeight="1" x14ac:dyDescent="0.3">
      <c r="A176" s="807" t="s">
        <v>2357</v>
      </c>
      <c r="B176" s="798">
        <v>0</v>
      </c>
      <c r="C176" s="748"/>
      <c r="D176" s="811">
        <v>1</v>
      </c>
      <c r="E176" s="814" t="s">
        <v>2357</v>
      </c>
      <c r="F176" s="798"/>
      <c r="G176" s="766"/>
      <c r="H176" s="752"/>
      <c r="I176" s="789">
        <v>0</v>
      </c>
      <c r="J176" s="817">
        <v>0</v>
      </c>
      <c r="K176" s="766"/>
      <c r="L176" s="752">
        <v>1</v>
      </c>
      <c r="M176" s="789">
        <v>1</v>
      </c>
    </row>
    <row r="177" spans="1:13" ht="14.4" customHeight="1" x14ac:dyDescent="0.3">
      <c r="A177" s="807" t="s">
        <v>2358</v>
      </c>
      <c r="B177" s="798">
        <v>154.36000000000001</v>
      </c>
      <c r="C177" s="748">
        <v>1</v>
      </c>
      <c r="D177" s="811">
        <v>1</v>
      </c>
      <c r="E177" s="814" t="s">
        <v>2358</v>
      </c>
      <c r="F177" s="798"/>
      <c r="G177" s="766">
        <v>0</v>
      </c>
      <c r="H177" s="752"/>
      <c r="I177" s="789">
        <v>0</v>
      </c>
      <c r="J177" s="817">
        <v>154.36000000000001</v>
      </c>
      <c r="K177" s="766">
        <v>1</v>
      </c>
      <c r="L177" s="752">
        <v>1</v>
      </c>
      <c r="M177" s="789">
        <v>1</v>
      </c>
    </row>
    <row r="178" spans="1:13" ht="14.4" customHeight="1" x14ac:dyDescent="0.3">
      <c r="A178" s="807" t="s">
        <v>2359</v>
      </c>
      <c r="B178" s="798">
        <v>223068.01</v>
      </c>
      <c r="C178" s="748">
        <v>1</v>
      </c>
      <c r="D178" s="811">
        <v>235</v>
      </c>
      <c r="E178" s="814" t="s">
        <v>2359</v>
      </c>
      <c r="F178" s="798">
        <v>145394.46</v>
      </c>
      <c r="G178" s="766">
        <v>0.65179431151961231</v>
      </c>
      <c r="H178" s="752">
        <v>125</v>
      </c>
      <c r="I178" s="789">
        <v>0.53191489361702127</v>
      </c>
      <c r="J178" s="817">
        <v>77673.55</v>
      </c>
      <c r="K178" s="766">
        <v>0.34820568848038769</v>
      </c>
      <c r="L178" s="752">
        <v>110</v>
      </c>
      <c r="M178" s="789">
        <v>0.46808510638297873</v>
      </c>
    </row>
    <row r="179" spans="1:13" ht="14.4" customHeight="1" x14ac:dyDescent="0.3">
      <c r="A179" s="807" t="s">
        <v>2360</v>
      </c>
      <c r="B179" s="798">
        <v>61.49</v>
      </c>
      <c r="C179" s="748">
        <v>1</v>
      </c>
      <c r="D179" s="811">
        <v>1</v>
      </c>
      <c r="E179" s="814" t="s">
        <v>2360</v>
      </c>
      <c r="F179" s="798"/>
      <c r="G179" s="766">
        <v>0</v>
      </c>
      <c r="H179" s="752"/>
      <c r="I179" s="789">
        <v>0</v>
      </c>
      <c r="J179" s="817">
        <v>61.49</v>
      </c>
      <c r="K179" s="766">
        <v>1</v>
      </c>
      <c r="L179" s="752">
        <v>1</v>
      </c>
      <c r="M179" s="789">
        <v>1</v>
      </c>
    </row>
    <row r="180" spans="1:13" ht="14.4" customHeight="1" x14ac:dyDescent="0.3">
      <c r="A180" s="807" t="s">
        <v>2361</v>
      </c>
      <c r="B180" s="798">
        <v>87.67</v>
      </c>
      <c r="C180" s="748">
        <v>1</v>
      </c>
      <c r="D180" s="811">
        <v>1</v>
      </c>
      <c r="E180" s="814" t="s">
        <v>2361</v>
      </c>
      <c r="F180" s="798"/>
      <c r="G180" s="766">
        <v>0</v>
      </c>
      <c r="H180" s="752"/>
      <c r="I180" s="789">
        <v>0</v>
      </c>
      <c r="J180" s="817">
        <v>87.67</v>
      </c>
      <c r="K180" s="766">
        <v>1</v>
      </c>
      <c r="L180" s="752">
        <v>1</v>
      </c>
      <c r="M180" s="789">
        <v>1</v>
      </c>
    </row>
    <row r="181" spans="1:13" ht="14.4" customHeight="1" x14ac:dyDescent="0.3">
      <c r="A181" s="807" t="s">
        <v>2362</v>
      </c>
      <c r="B181" s="798">
        <v>657.04000000000008</v>
      </c>
      <c r="C181" s="748">
        <v>1</v>
      </c>
      <c r="D181" s="811">
        <v>4</v>
      </c>
      <c r="E181" s="814" t="s">
        <v>2362</v>
      </c>
      <c r="F181" s="798"/>
      <c r="G181" s="766">
        <v>0</v>
      </c>
      <c r="H181" s="752"/>
      <c r="I181" s="789">
        <v>0</v>
      </c>
      <c r="J181" s="817">
        <v>657.04000000000008</v>
      </c>
      <c r="K181" s="766">
        <v>1</v>
      </c>
      <c r="L181" s="752">
        <v>4</v>
      </c>
      <c r="M181" s="789">
        <v>1</v>
      </c>
    </row>
    <row r="182" spans="1:13" ht="14.4" customHeight="1" thickBot="1" x14ac:dyDescent="0.35">
      <c r="A182" s="808" t="s">
        <v>2363</v>
      </c>
      <c r="B182" s="799">
        <v>42.09</v>
      </c>
      <c r="C182" s="755">
        <v>1</v>
      </c>
      <c r="D182" s="812">
        <v>4</v>
      </c>
      <c r="E182" s="815" t="s">
        <v>2363</v>
      </c>
      <c r="F182" s="799"/>
      <c r="G182" s="767">
        <v>0</v>
      </c>
      <c r="H182" s="759"/>
      <c r="I182" s="790">
        <v>0</v>
      </c>
      <c r="J182" s="818">
        <v>42.09</v>
      </c>
      <c r="K182" s="767">
        <v>1</v>
      </c>
      <c r="L182" s="759">
        <v>4</v>
      </c>
      <c r="M182" s="790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78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4520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6942114.1199999899</v>
      </c>
      <c r="N3" s="70">
        <f>SUBTOTAL(9,N7:N1048576)</f>
        <v>25760</v>
      </c>
      <c r="O3" s="70">
        <f>SUBTOTAL(9,O7:O1048576)</f>
        <v>5455</v>
      </c>
      <c r="P3" s="70">
        <f>SUBTOTAL(9,P7:P1048576)</f>
        <v>4187726.05</v>
      </c>
      <c r="Q3" s="71">
        <f>IF(M3=0,0,P3/M3)</f>
        <v>0.603234976782549</v>
      </c>
      <c r="R3" s="70">
        <f>SUBTOTAL(9,R7:R1048576)</f>
        <v>16698</v>
      </c>
      <c r="S3" s="71">
        <f>IF(N3=0,0,R3/N3)</f>
        <v>0.64821428571428574</v>
      </c>
      <c r="T3" s="70">
        <f>SUBTOTAL(9,T7:T1048576)</f>
        <v>2897</v>
      </c>
      <c r="U3" s="72">
        <f>IF(O3=0,0,T3/O3)</f>
        <v>0.53107241063244726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2</v>
      </c>
      <c r="B7" s="825" t="s">
        <v>2170</v>
      </c>
      <c r="C7" s="825" t="s">
        <v>2177</v>
      </c>
      <c r="D7" s="826" t="s">
        <v>4516</v>
      </c>
      <c r="E7" s="827" t="s">
        <v>2186</v>
      </c>
      <c r="F7" s="825" t="s">
        <v>2171</v>
      </c>
      <c r="G7" s="825" t="s">
        <v>2364</v>
      </c>
      <c r="H7" s="825" t="s">
        <v>562</v>
      </c>
      <c r="I7" s="825" t="s">
        <v>2365</v>
      </c>
      <c r="J7" s="825" t="s">
        <v>1055</v>
      </c>
      <c r="K7" s="825" t="s">
        <v>2366</v>
      </c>
      <c r="L7" s="828">
        <v>385.3</v>
      </c>
      <c r="M7" s="828">
        <v>6164.8</v>
      </c>
      <c r="N7" s="825">
        <v>16</v>
      </c>
      <c r="O7" s="829">
        <v>1</v>
      </c>
      <c r="P7" s="828">
        <v>2311.8000000000002</v>
      </c>
      <c r="Q7" s="830">
        <v>0.375</v>
      </c>
      <c r="R7" s="825">
        <v>6</v>
      </c>
      <c r="S7" s="830">
        <v>0.375</v>
      </c>
      <c r="T7" s="829">
        <v>0.5</v>
      </c>
      <c r="U7" s="231">
        <v>0.5</v>
      </c>
    </row>
    <row r="8" spans="1:21" ht="14.4" customHeight="1" x14ac:dyDescent="0.3">
      <c r="A8" s="831">
        <v>2</v>
      </c>
      <c r="B8" s="832" t="s">
        <v>2170</v>
      </c>
      <c r="C8" s="832" t="s">
        <v>2177</v>
      </c>
      <c r="D8" s="833" t="s">
        <v>4516</v>
      </c>
      <c r="E8" s="834" t="s">
        <v>2186</v>
      </c>
      <c r="F8" s="832" t="s">
        <v>2171</v>
      </c>
      <c r="G8" s="832" t="s">
        <v>2364</v>
      </c>
      <c r="H8" s="832" t="s">
        <v>562</v>
      </c>
      <c r="I8" s="832" t="s">
        <v>2367</v>
      </c>
      <c r="J8" s="832" t="s">
        <v>1055</v>
      </c>
      <c r="K8" s="832" t="s">
        <v>2366</v>
      </c>
      <c r="L8" s="835">
        <v>385.3</v>
      </c>
      <c r="M8" s="835">
        <v>22732.699999999997</v>
      </c>
      <c r="N8" s="832">
        <v>59</v>
      </c>
      <c r="O8" s="836">
        <v>5.5</v>
      </c>
      <c r="P8" s="835">
        <v>13100.199999999999</v>
      </c>
      <c r="Q8" s="837">
        <v>0.57627118644067798</v>
      </c>
      <c r="R8" s="832">
        <v>34</v>
      </c>
      <c r="S8" s="837">
        <v>0.57627118644067798</v>
      </c>
      <c r="T8" s="836">
        <v>3</v>
      </c>
      <c r="U8" s="838">
        <v>0.54545454545454541</v>
      </c>
    </row>
    <row r="9" spans="1:21" ht="14.4" customHeight="1" x14ac:dyDescent="0.3">
      <c r="A9" s="831">
        <v>2</v>
      </c>
      <c r="B9" s="832" t="s">
        <v>2170</v>
      </c>
      <c r="C9" s="832" t="s">
        <v>2177</v>
      </c>
      <c r="D9" s="833" t="s">
        <v>4516</v>
      </c>
      <c r="E9" s="834" t="s">
        <v>2186</v>
      </c>
      <c r="F9" s="832" t="s">
        <v>2171</v>
      </c>
      <c r="G9" s="832" t="s">
        <v>2368</v>
      </c>
      <c r="H9" s="832" t="s">
        <v>562</v>
      </c>
      <c r="I9" s="832" t="s">
        <v>2369</v>
      </c>
      <c r="J9" s="832" t="s">
        <v>2370</v>
      </c>
      <c r="K9" s="832" t="s">
        <v>622</v>
      </c>
      <c r="L9" s="835">
        <v>72.55</v>
      </c>
      <c r="M9" s="835">
        <v>145.1</v>
      </c>
      <c r="N9" s="832">
        <v>2</v>
      </c>
      <c r="O9" s="836">
        <v>1</v>
      </c>
      <c r="P9" s="835">
        <v>72.55</v>
      </c>
      <c r="Q9" s="837">
        <v>0.5</v>
      </c>
      <c r="R9" s="832">
        <v>1</v>
      </c>
      <c r="S9" s="837">
        <v>0.5</v>
      </c>
      <c r="T9" s="836">
        <v>0.5</v>
      </c>
      <c r="U9" s="838">
        <v>0.5</v>
      </c>
    </row>
    <row r="10" spans="1:21" ht="14.4" customHeight="1" x14ac:dyDescent="0.3">
      <c r="A10" s="831">
        <v>2</v>
      </c>
      <c r="B10" s="832" t="s">
        <v>2170</v>
      </c>
      <c r="C10" s="832" t="s">
        <v>2177</v>
      </c>
      <c r="D10" s="833" t="s">
        <v>4516</v>
      </c>
      <c r="E10" s="834" t="s">
        <v>2186</v>
      </c>
      <c r="F10" s="832" t="s">
        <v>2171</v>
      </c>
      <c r="G10" s="832" t="s">
        <v>2368</v>
      </c>
      <c r="H10" s="832" t="s">
        <v>562</v>
      </c>
      <c r="I10" s="832" t="s">
        <v>2371</v>
      </c>
      <c r="J10" s="832" t="s">
        <v>2372</v>
      </c>
      <c r="K10" s="832" t="s">
        <v>2029</v>
      </c>
      <c r="L10" s="835">
        <v>36.270000000000003</v>
      </c>
      <c r="M10" s="835">
        <v>72.540000000000006</v>
      </c>
      <c r="N10" s="832">
        <v>2</v>
      </c>
      <c r="O10" s="836">
        <v>1</v>
      </c>
      <c r="P10" s="835">
        <v>72.540000000000006</v>
      </c>
      <c r="Q10" s="837">
        <v>1</v>
      </c>
      <c r="R10" s="832">
        <v>2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2</v>
      </c>
      <c r="B11" s="832" t="s">
        <v>2170</v>
      </c>
      <c r="C11" s="832" t="s">
        <v>2177</v>
      </c>
      <c r="D11" s="833" t="s">
        <v>4516</v>
      </c>
      <c r="E11" s="834" t="s">
        <v>2186</v>
      </c>
      <c r="F11" s="832" t="s">
        <v>2171</v>
      </c>
      <c r="G11" s="832" t="s">
        <v>2368</v>
      </c>
      <c r="H11" s="832" t="s">
        <v>604</v>
      </c>
      <c r="I11" s="832" t="s">
        <v>1905</v>
      </c>
      <c r="J11" s="832" t="s">
        <v>620</v>
      </c>
      <c r="K11" s="832" t="s">
        <v>622</v>
      </c>
      <c r="L11" s="835">
        <v>72.55</v>
      </c>
      <c r="M11" s="835">
        <v>1523.5499999999997</v>
      </c>
      <c r="N11" s="832">
        <v>21</v>
      </c>
      <c r="O11" s="836">
        <v>12.5</v>
      </c>
      <c r="P11" s="835">
        <v>362.75</v>
      </c>
      <c r="Q11" s="837">
        <v>0.23809523809523814</v>
      </c>
      <c r="R11" s="832">
        <v>5</v>
      </c>
      <c r="S11" s="837">
        <v>0.23809523809523808</v>
      </c>
      <c r="T11" s="836">
        <v>4</v>
      </c>
      <c r="U11" s="838">
        <v>0.32</v>
      </c>
    </row>
    <row r="12" spans="1:21" ht="14.4" customHeight="1" x14ac:dyDescent="0.3">
      <c r="A12" s="831">
        <v>2</v>
      </c>
      <c r="B12" s="832" t="s">
        <v>2170</v>
      </c>
      <c r="C12" s="832" t="s">
        <v>2177</v>
      </c>
      <c r="D12" s="833" t="s">
        <v>4516</v>
      </c>
      <c r="E12" s="834" t="s">
        <v>2186</v>
      </c>
      <c r="F12" s="832" t="s">
        <v>2171</v>
      </c>
      <c r="G12" s="832" t="s">
        <v>2368</v>
      </c>
      <c r="H12" s="832" t="s">
        <v>604</v>
      </c>
      <c r="I12" s="832" t="s">
        <v>1906</v>
      </c>
      <c r="J12" s="832" t="s">
        <v>620</v>
      </c>
      <c r="K12" s="832" t="s">
        <v>623</v>
      </c>
      <c r="L12" s="835">
        <v>65.28</v>
      </c>
      <c r="M12" s="835">
        <v>195.84</v>
      </c>
      <c r="N12" s="832">
        <v>3</v>
      </c>
      <c r="O12" s="836">
        <v>0.5</v>
      </c>
      <c r="P12" s="835">
        <v>195.84</v>
      </c>
      <c r="Q12" s="837">
        <v>1</v>
      </c>
      <c r="R12" s="832">
        <v>3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2</v>
      </c>
      <c r="B13" s="832" t="s">
        <v>2170</v>
      </c>
      <c r="C13" s="832" t="s">
        <v>2177</v>
      </c>
      <c r="D13" s="833" t="s">
        <v>4516</v>
      </c>
      <c r="E13" s="834" t="s">
        <v>2186</v>
      </c>
      <c r="F13" s="832" t="s">
        <v>2171</v>
      </c>
      <c r="G13" s="832" t="s">
        <v>2373</v>
      </c>
      <c r="H13" s="832" t="s">
        <v>604</v>
      </c>
      <c r="I13" s="832" t="s">
        <v>2374</v>
      </c>
      <c r="J13" s="832" t="s">
        <v>2375</v>
      </c>
      <c r="K13" s="832" t="s">
        <v>2376</v>
      </c>
      <c r="L13" s="835">
        <v>18.809999999999999</v>
      </c>
      <c r="M13" s="835">
        <v>56.429999999999993</v>
      </c>
      <c r="N13" s="832">
        <v>3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2</v>
      </c>
      <c r="B14" s="832" t="s">
        <v>2170</v>
      </c>
      <c r="C14" s="832" t="s">
        <v>2177</v>
      </c>
      <c r="D14" s="833" t="s">
        <v>4516</v>
      </c>
      <c r="E14" s="834" t="s">
        <v>2186</v>
      </c>
      <c r="F14" s="832" t="s">
        <v>2171</v>
      </c>
      <c r="G14" s="832" t="s">
        <v>2373</v>
      </c>
      <c r="H14" s="832" t="s">
        <v>604</v>
      </c>
      <c r="I14" s="832" t="s">
        <v>1941</v>
      </c>
      <c r="J14" s="832" t="s">
        <v>1942</v>
      </c>
      <c r="K14" s="832" t="s">
        <v>1943</v>
      </c>
      <c r="L14" s="835">
        <v>4.7</v>
      </c>
      <c r="M14" s="835">
        <v>14.100000000000001</v>
      </c>
      <c r="N14" s="832">
        <v>3</v>
      </c>
      <c r="O14" s="836">
        <v>1</v>
      </c>
      <c r="P14" s="835">
        <v>14.100000000000001</v>
      </c>
      <c r="Q14" s="837">
        <v>1</v>
      </c>
      <c r="R14" s="832">
        <v>3</v>
      </c>
      <c r="S14" s="837">
        <v>1</v>
      </c>
      <c r="T14" s="836">
        <v>1</v>
      </c>
      <c r="U14" s="838">
        <v>1</v>
      </c>
    </row>
    <row r="15" spans="1:21" ht="14.4" customHeight="1" x14ac:dyDescent="0.3">
      <c r="A15" s="831">
        <v>2</v>
      </c>
      <c r="B15" s="832" t="s">
        <v>2170</v>
      </c>
      <c r="C15" s="832" t="s">
        <v>2177</v>
      </c>
      <c r="D15" s="833" t="s">
        <v>4516</v>
      </c>
      <c r="E15" s="834" t="s">
        <v>2186</v>
      </c>
      <c r="F15" s="832" t="s">
        <v>2171</v>
      </c>
      <c r="G15" s="832" t="s">
        <v>2377</v>
      </c>
      <c r="H15" s="832" t="s">
        <v>604</v>
      </c>
      <c r="I15" s="832" t="s">
        <v>1698</v>
      </c>
      <c r="J15" s="832" t="s">
        <v>702</v>
      </c>
      <c r="K15" s="832" t="s">
        <v>1699</v>
      </c>
      <c r="L15" s="835">
        <v>144.01</v>
      </c>
      <c r="M15" s="835">
        <v>144.01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2</v>
      </c>
      <c r="B16" s="832" t="s">
        <v>2170</v>
      </c>
      <c r="C16" s="832" t="s">
        <v>2177</v>
      </c>
      <c r="D16" s="833" t="s">
        <v>4516</v>
      </c>
      <c r="E16" s="834" t="s">
        <v>2186</v>
      </c>
      <c r="F16" s="832" t="s">
        <v>2171</v>
      </c>
      <c r="G16" s="832" t="s">
        <v>2378</v>
      </c>
      <c r="H16" s="832" t="s">
        <v>562</v>
      </c>
      <c r="I16" s="832" t="s">
        <v>2379</v>
      </c>
      <c r="J16" s="832" t="s">
        <v>2380</v>
      </c>
      <c r="K16" s="832" t="s">
        <v>2073</v>
      </c>
      <c r="L16" s="835">
        <v>207.27</v>
      </c>
      <c r="M16" s="835">
        <v>207.27</v>
      </c>
      <c r="N16" s="832">
        <v>1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2</v>
      </c>
      <c r="B17" s="832" t="s">
        <v>2170</v>
      </c>
      <c r="C17" s="832" t="s">
        <v>2177</v>
      </c>
      <c r="D17" s="833" t="s">
        <v>4516</v>
      </c>
      <c r="E17" s="834" t="s">
        <v>2186</v>
      </c>
      <c r="F17" s="832" t="s">
        <v>2171</v>
      </c>
      <c r="G17" s="832" t="s">
        <v>2378</v>
      </c>
      <c r="H17" s="832" t="s">
        <v>604</v>
      </c>
      <c r="I17" s="832" t="s">
        <v>1760</v>
      </c>
      <c r="J17" s="832" t="s">
        <v>1761</v>
      </c>
      <c r="K17" s="832" t="s">
        <v>1762</v>
      </c>
      <c r="L17" s="835">
        <v>93.27</v>
      </c>
      <c r="M17" s="835">
        <v>373.08</v>
      </c>
      <c r="N17" s="832">
        <v>4</v>
      </c>
      <c r="O17" s="836">
        <v>2</v>
      </c>
      <c r="P17" s="835">
        <v>279.81</v>
      </c>
      <c r="Q17" s="837">
        <v>0.75</v>
      </c>
      <c r="R17" s="832">
        <v>3</v>
      </c>
      <c r="S17" s="837">
        <v>0.75</v>
      </c>
      <c r="T17" s="836">
        <v>1.5</v>
      </c>
      <c r="U17" s="838">
        <v>0.75</v>
      </c>
    </row>
    <row r="18" spans="1:21" ht="14.4" customHeight="1" x14ac:dyDescent="0.3">
      <c r="A18" s="831">
        <v>2</v>
      </c>
      <c r="B18" s="832" t="s">
        <v>2170</v>
      </c>
      <c r="C18" s="832" t="s">
        <v>2177</v>
      </c>
      <c r="D18" s="833" t="s">
        <v>4516</v>
      </c>
      <c r="E18" s="834" t="s">
        <v>2186</v>
      </c>
      <c r="F18" s="832" t="s">
        <v>2171</v>
      </c>
      <c r="G18" s="832" t="s">
        <v>2378</v>
      </c>
      <c r="H18" s="832" t="s">
        <v>604</v>
      </c>
      <c r="I18" s="832" t="s">
        <v>2039</v>
      </c>
      <c r="J18" s="832" t="s">
        <v>1761</v>
      </c>
      <c r="K18" s="832" t="s">
        <v>1967</v>
      </c>
      <c r="L18" s="835">
        <v>186.55</v>
      </c>
      <c r="M18" s="835">
        <v>373.1</v>
      </c>
      <c r="N18" s="832">
        <v>2</v>
      </c>
      <c r="O18" s="836">
        <v>1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2</v>
      </c>
      <c r="B19" s="832" t="s">
        <v>2170</v>
      </c>
      <c r="C19" s="832" t="s">
        <v>2177</v>
      </c>
      <c r="D19" s="833" t="s">
        <v>4516</v>
      </c>
      <c r="E19" s="834" t="s">
        <v>2186</v>
      </c>
      <c r="F19" s="832" t="s">
        <v>2171</v>
      </c>
      <c r="G19" s="832" t="s">
        <v>2378</v>
      </c>
      <c r="H19" s="832" t="s">
        <v>604</v>
      </c>
      <c r="I19" s="832" t="s">
        <v>1763</v>
      </c>
      <c r="J19" s="832" t="s">
        <v>1761</v>
      </c>
      <c r="K19" s="832" t="s">
        <v>1764</v>
      </c>
      <c r="L19" s="835">
        <v>31.09</v>
      </c>
      <c r="M19" s="835">
        <v>31.09</v>
      </c>
      <c r="N19" s="832">
        <v>1</v>
      </c>
      <c r="O19" s="836">
        <v>1</v>
      </c>
      <c r="P19" s="835">
        <v>31.09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2</v>
      </c>
      <c r="B20" s="832" t="s">
        <v>2170</v>
      </c>
      <c r="C20" s="832" t="s">
        <v>2177</v>
      </c>
      <c r="D20" s="833" t="s">
        <v>4516</v>
      </c>
      <c r="E20" s="834" t="s">
        <v>2186</v>
      </c>
      <c r="F20" s="832" t="s">
        <v>2171</v>
      </c>
      <c r="G20" s="832" t="s">
        <v>2381</v>
      </c>
      <c r="H20" s="832" t="s">
        <v>562</v>
      </c>
      <c r="I20" s="832" t="s">
        <v>2382</v>
      </c>
      <c r="J20" s="832" t="s">
        <v>2383</v>
      </c>
      <c r="K20" s="832" t="s">
        <v>2384</v>
      </c>
      <c r="L20" s="835">
        <v>61.44</v>
      </c>
      <c r="M20" s="835">
        <v>184.32</v>
      </c>
      <c r="N20" s="832">
        <v>3</v>
      </c>
      <c r="O20" s="836">
        <v>1.5</v>
      </c>
      <c r="P20" s="835">
        <v>184.32</v>
      </c>
      <c r="Q20" s="837">
        <v>1</v>
      </c>
      <c r="R20" s="832">
        <v>3</v>
      </c>
      <c r="S20" s="837">
        <v>1</v>
      </c>
      <c r="T20" s="836">
        <v>1.5</v>
      </c>
      <c r="U20" s="838">
        <v>1</v>
      </c>
    </row>
    <row r="21" spans="1:21" ht="14.4" customHeight="1" x14ac:dyDescent="0.3">
      <c r="A21" s="831">
        <v>2</v>
      </c>
      <c r="B21" s="832" t="s">
        <v>2170</v>
      </c>
      <c r="C21" s="832" t="s">
        <v>2177</v>
      </c>
      <c r="D21" s="833" t="s">
        <v>4516</v>
      </c>
      <c r="E21" s="834" t="s">
        <v>2186</v>
      </c>
      <c r="F21" s="832" t="s">
        <v>2171</v>
      </c>
      <c r="G21" s="832" t="s">
        <v>2385</v>
      </c>
      <c r="H21" s="832" t="s">
        <v>562</v>
      </c>
      <c r="I21" s="832" t="s">
        <v>2386</v>
      </c>
      <c r="J21" s="832" t="s">
        <v>1020</v>
      </c>
      <c r="K21" s="832" t="s">
        <v>2387</v>
      </c>
      <c r="L21" s="835">
        <v>0</v>
      </c>
      <c r="M21" s="835">
        <v>0</v>
      </c>
      <c r="N21" s="832">
        <v>1</v>
      </c>
      <c r="O21" s="836">
        <v>0.5</v>
      </c>
      <c r="P21" s="835">
        <v>0</v>
      </c>
      <c r="Q21" s="837"/>
      <c r="R21" s="832">
        <v>1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2</v>
      </c>
      <c r="B22" s="832" t="s">
        <v>2170</v>
      </c>
      <c r="C22" s="832" t="s">
        <v>2177</v>
      </c>
      <c r="D22" s="833" t="s">
        <v>4516</v>
      </c>
      <c r="E22" s="834" t="s">
        <v>2186</v>
      </c>
      <c r="F22" s="832" t="s">
        <v>2171</v>
      </c>
      <c r="G22" s="832" t="s">
        <v>2388</v>
      </c>
      <c r="H22" s="832" t="s">
        <v>604</v>
      </c>
      <c r="I22" s="832" t="s">
        <v>2389</v>
      </c>
      <c r="J22" s="832" t="s">
        <v>1815</v>
      </c>
      <c r="K22" s="832" t="s">
        <v>2114</v>
      </c>
      <c r="L22" s="835">
        <v>139.77000000000001</v>
      </c>
      <c r="M22" s="835">
        <v>1956.7800000000002</v>
      </c>
      <c r="N22" s="832">
        <v>14</v>
      </c>
      <c r="O22" s="836">
        <v>9.5</v>
      </c>
      <c r="P22" s="835">
        <v>1397.7</v>
      </c>
      <c r="Q22" s="837">
        <v>0.71428571428571419</v>
      </c>
      <c r="R22" s="832">
        <v>10</v>
      </c>
      <c r="S22" s="837">
        <v>0.7142857142857143</v>
      </c>
      <c r="T22" s="836">
        <v>6.5</v>
      </c>
      <c r="U22" s="838">
        <v>0.68421052631578949</v>
      </c>
    </row>
    <row r="23" spans="1:21" ht="14.4" customHeight="1" x14ac:dyDescent="0.3">
      <c r="A23" s="831">
        <v>2</v>
      </c>
      <c r="B23" s="832" t="s">
        <v>2170</v>
      </c>
      <c r="C23" s="832" t="s">
        <v>2177</v>
      </c>
      <c r="D23" s="833" t="s">
        <v>4516</v>
      </c>
      <c r="E23" s="834" t="s">
        <v>2186</v>
      </c>
      <c r="F23" s="832" t="s">
        <v>2171</v>
      </c>
      <c r="G23" s="832" t="s">
        <v>2388</v>
      </c>
      <c r="H23" s="832" t="s">
        <v>604</v>
      </c>
      <c r="I23" s="832" t="s">
        <v>1817</v>
      </c>
      <c r="J23" s="832" t="s">
        <v>1815</v>
      </c>
      <c r="K23" s="832" t="s">
        <v>1818</v>
      </c>
      <c r="L23" s="835">
        <v>279.52999999999997</v>
      </c>
      <c r="M23" s="835">
        <v>1956.7099999999998</v>
      </c>
      <c r="N23" s="832">
        <v>7</v>
      </c>
      <c r="O23" s="836">
        <v>5</v>
      </c>
      <c r="P23" s="835">
        <v>1397.6499999999999</v>
      </c>
      <c r="Q23" s="837">
        <v>0.7142857142857143</v>
      </c>
      <c r="R23" s="832">
        <v>5</v>
      </c>
      <c r="S23" s="837">
        <v>0.7142857142857143</v>
      </c>
      <c r="T23" s="836">
        <v>3</v>
      </c>
      <c r="U23" s="838">
        <v>0.6</v>
      </c>
    </row>
    <row r="24" spans="1:21" ht="14.4" customHeight="1" x14ac:dyDescent="0.3">
      <c r="A24" s="831">
        <v>2</v>
      </c>
      <c r="B24" s="832" t="s">
        <v>2170</v>
      </c>
      <c r="C24" s="832" t="s">
        <v>2177</v>
      </c>
      <c r="D24" s="833" t="s">
        <v>4516</v>
      </c>
      <c r="E24" s="834" t="s">
        <v>2186</v>
      </c>
      <c r="F24" s="832" t="s">
        <v>2171</v>
      </c>
      <c r="G24" s="832" t="s">
        <v>2388</v>
      </c>
      <c r="H24" s="832" t="s">
        <v>562</v>
      </c>
      <c r="I24" s="832" t="s">
        <v>2390</v>
      </c>
      <c r="J24" s="832" t="s">
        <v>2391</v>
      </c>
      <c r="K24" s="832" t="s">
        <v>1751</v>
      </c>
      <c r="L24" s="835">
        <v>196.2</v>
      </c>
      <c r="M24" s="835">
        <v>196.2</v>
      </c>
      <c r="N24" s="832">
        <v>1</v>
      </c>
      <c r="O24" s="836">
        <v>0.5</v>
      </c>
      <c r="P24" s="835">
        <v>196.2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2</v>
      </c>
      <c r="B25" s="832" t="s">
        <v>2170</v>
      </c>
      <c r="C25" s="832" t="s">
        <v>2177</v>
      </c>
      <c r="D25" s="833" t="s">
        <v>4516</v>
      </c>
      <c r="E25" s="834" t="s">
        <v>2186</v>
      </c>
      <c r="F25" s="832" t="s">
        <v>2171</v>
      </c>
      <c r="G25" s="832" t="s">
        <v>2388</v>
      </c>
      <c r="H25" s="832" t="s">
        <v>562</v>
      </c>
      <c r="I25" s="832" t="s">
        <v>2392</v>
      </c>
      <c r="J25" s="832" t="s">
        <v>2391</v>
      </c>
      <c r="K25" s="832" t="s">
        <v>2393</v>
      </c>
      <c r="L25" s="835">
        <v>392.41</v>
      </c>
      <c r="M25" s="835">
        <v>392.41</v>
      </c>
      <c r="N25" s="832">
        <v>1</v>
      </c>
      <c r="O25" s="836">
        <v>0.5</v>
      </c>
      <c r="P25" s="835">
        <v>392.41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2</v>
      </c>
      <c r="B26" s="832" t="s">
        <v>2170</v>
      </c>
      <c r="C26" s="832" t="s">
        <v>2177</v>
      </c>
      <c r="D26" s="833" t="s">
        <v>4516</v>
      </c>
      <c r="E26" s="834" t="s">
        <v>2186</v>
      </c>
      <c r="F26" s="832" t="s">
        <v>2171</v>
      </c>
      <c r="G26" s="832" t="s">
        <v>2388</v>
      </c>
      <c r="H26" s="832" t="s">
        <v>562</v>
      </c>
      <c r="I26" s="832" t="s">
        <v>2394</v>
      </c>
      <c r="J26" s="832" t="s">
        <v>2395</v>
      </c>
      <c r="K26" s="832" t="s">
        <v>1818</v>
      </c>
      <c r="L26" s="835">
        <v>279.52999999999997</v>
      </c>
      <c r="M26" s="835">
        <v>279.52999999999997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2</v>
      </c>
      <c r="B27" s="832" t="s">
        <v>2170</v>
      </c>
      <c r="C27" s="832" t="s">
        <v>2177</v>
      </c>
      <c r="D27" s="833" t="s">
        <v>4516</v>
      </c>
      <c r="E27" s="834" t="s">
        <v>2186</v>
      </c>
      <c r="F27" s="832" t="s">
        <v>2171</v>
      </c>
      <c r="G27" s="832" t="s">
        <v>2396</v>
      </c>
      <c r="H27" s="832" t="s">
        <v>604</v>
      </c>
      <c r="I27" s="832" t="s">
        <v>2397</v>
      </c>
      <c r="J27" s="832" t="s">
        <v>2398</v>
      </c>
      <c r="K27" s="832" t="s">
        <v>1653</v>
      </c>
      <c r="L27" s="835">
        <v>318.16000000000003</v>
      </c>
      <c r="M27" s="835">
        <v>1272.6400000000001</v>
      </c>
      <c r="N27" s="832">
        <v>4</v>
      </c>
      <c r="O27" s="836">
        <v>2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2</v>
      </c>
      <c r="B28" s="832" t="s">
        <v>2170</v>
      </c>
      <c r="C28" s="832" t="s">
        <v>2177</v>
      </c>
      <c r="D28" s="833" t="s">
        <v>4516</v>
      </c>
      <c r="E28" s="834" t="s">
        <v>2186</v>
      </c>
      <c r="F28" s="832" t="s">
        <v>2171</v>
      </c>
      <c r="G28" s="832" t="s">
        <v>2396</v>
      </c>
      <c r="H28" s="832" t="s">
        <v>604</v>
      </c>
      <c r="I28" s="832" t="s">
        <v>2399</v>
      </c>
      <c r="J28" s="832" t="s">
        <v>2398</v>
      </c>
      <c r="K28" s="832" t="s">
        <v>2400</v>
      </c>
      <c r="L28" s="835">
        <v>159.08000000000001</v>
      </c>
      <c r="M28" s="835">
        <v>954.48</v>
      </c>
      <c r="N28" s="832">
        <v>6</v>
      </c>
      <c r="O28" s="836">
        <v>2</v>
      </c>
      <c r="P28" s="835">
        <v>954.48</v>
      </c>
      <c r="Q28" s="837">
        <v>1</v>
      </c>
      <c r="R28" s="832">
        <v>6</v>
      </c>
      <c r="S28" s="837">
        <v>1</v>
      </c>
      <c r="T28" s="836">
        <v>2</v>
      </c>
      <c r="U28" s="838">
        <v>1</v>
      </c>
    </row>
    <row r="29" spans="1:21" ht="14.4" customHeight="1" x14ac:dyDescent="0.3">
      <c r="A29" s="831">
        <v>2</v>
      </c>
      <c r="B29" s="832" t="s">
        <v>2170</v>
      </c>
      <c r="C29" s="832" t="s">
        <v>2177</v>
      </c>
      <c r="D29" s="833" t="s">
        <v>4516</v>
      </c>
      <c r="E29" s="834" t="s">
        <v>2186</v>
      </c>
      <c r="F29" s="832" t="s">
        <v>2171</v>
      </c>
      <c r="G29" s="832" t="s">
        <v>2401</v>
      </c>
      <c r="H29" s="832" t="s">
        <v>604</v>
      </c>
      <c r="I29" s="832" t="s">
        <v>1973</v>
      </c>
      <c r="J29" s="832" t="s">
        <v>1974</v>
      </c>
      <c r="K29" s="832" t="s">
        <v>1975</v>
      </c>
      <c r="L29" s="835">
        <v>103.8</v>
      </c>
      <c r="M29" s="835">
        <v>311.39999999999998</v>
      </c>
      <c r="N29" s="832">
        <v>3</v>
      </c>
      <c r="O29" s="836">
        <v>0.5</v>
      </c>
      <c r="P29" s="835">
        <v>311.39999999999998</v>
      </c>
      <c r="Q29" s="837">
        <v>1</v>
      </c>
      <c r="R29" s="832">
        <v>3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2</v>
      </c>
      <c r="B30" s="832" t="s">
        <v>2170</v>
      </c>
      <c r="C30" s="832" t="s">
        <v>2177</v>
      </c>
      <c r="D30" s="833" t="s">
        <v>4516</v>
      </c>
      <c r="E30" s="834" t="s">
        <v>2186</v>
      </c>
      <c r="F30" s="832" t="s">
        <v>2171</v>
      </c>
      <c r="G30" s="832" t="s">
        <v>2402</v>
      </c>
      <c r="H30" s="832" t="s">
        <v>562</v>
      </c>
      <c r="I30" s="832" t="s">
        <v>2403</v>
      </c>
      <c r="J30" s="832" t="s">
        <v>2404</v>
      </c>
      <c r="K30" s="832" t="s">
        <v>2405</v>
      </c>
      <c r="L30" s="835">
        <v>0</v>
      </c>
      <c r="M30" s="835">
        <v>0</v>
      </c>
      <c r="N30" s="832">
        <v>1</v>
      </c>
      <c r="O30" s="836">
        <v>1</v>
      </c>
      <c r="P30" s="835"/>
      <c r="Q30" s="837"/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2</v>
      </c>
      <c r="B31" s="832" t="s">
        <v>2170</v>
      </c>
      <c r="C31" s="832" t="s">
        <v>2177</v>
      </c>
      <c r="D31" s="833" t="s">
        <v>4516</v>
      </c>
      <c r="E31" s="834" t="s">
        <v>2186</v>
      </c>
      <c r="F31" s="832" t="s">
        <v>2171</v>
      </c>
      <c r="G31" s="832" t="s">
        <v>2406</v>
      </c>
      <c r="H31" s="832" t="s">
        <v>604</v>
      </c>
      <c r="I31" s="832" t="s">
        <v>1742</v>
      </c>
      <c r="J31" s="832" t="s">
        <v>1740</v>
      </c>
      <c r="K31" s="832" t="s">
        <v>1743</v>
      </c>
      <c r="L31" s="835">
        <v>229.38</v>
      </c>
      <c r="M31" s="835">
        <v>229.38</v>
      </c>
      <c r="N31" s="832">
        <v>1</v>
      </c>
      <c r="O31" s="836">
        <v>0.5</v>
      </c>
      <c r="P31" s="835">
        <v>229.38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2</v>
      </c>
      <c r="B32" s="832" t="s">
        <v>2170</v>
      </c>
      <c r="C32" s="832" t="s">
        <v>2177</v>
      </c>
      <c r="D32" s="833" t="s">
        <v>4516</v>
      </c>
      <c r="E32" s="834" t="s">
        <v>2186</v>
      </c>
      <c r="F32" s="832" t="s">
        <v>2171</v>
      </c>
      <c r="G32" s="832" t="s">
        <v>2407</v>
      </c>
      <c r="H32" s="832" t="s">
        <v>562</v>
      </c>
      <c r="I32" s="832" t="s">
        <v>2408</v>
      </c>
      <c r="J32" s="832" t="s">
        <v>2409</v>
      </c>
      <c r="K32" s="832" t="s">
        <v>2410</v>
      </c>
      <c r="L32" s="835">
        <v>0</v>
      </c>
      <c r="M32" s="835">
        <v>0</v>
      </c>
      <c r="N32" s="832">
        <v>1</v>
      </c>
      <c r="O32" s="836">
        <v>1</v>
      </c>
      <c r="P32" s="835">
        <v>0</v>
      </c>
      <c r="Q32" s="837"/>
      <c r="R32" s="832">
        <v>1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2</v>
      </c>
      <c r="B33" s="832" t="s">
        <v>2170</v>
      </c>
      <c r="C33" s="832" t="s">
        <v>2177</v>
      </c>
      <c r="D33" s="833" t="s">
        <v>4516</v>
      </c>
      <c r="E33" s="834" t="s">
        <v>2186</v>
      </c>
      <c r="F33" s="832" t="s">
        <v>2171</v>
      </c>
      <c r="G33" s="832" t="s">
        <v>2411</v>
      </c>
      <c r="H33" s="832" t="s">
        <v>562</v>
      </c>
      <c r="I33" s="832" t="s">
        <v>2412</v>
      </c>
      <c r="J33" s="832" t="s">
        <v>2413</v>
      </c>
      <c r="K33" s="832" t="s">
        <v>2114</v>
      </c>
      <c r="L33" s="835">
        <v>210.66</v>
      </c>
      <c r="M33" s="835">
        <v>210.66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2</v>
      </c>
      <c r="B34" s="832" t="s">
        <v>2170</v>
      </c>
      <c r="C34" s="832" t="s">
        <v>2177</v>
      </c>
      <c r="D34" s="833" t="s">
        <v>4516</v>
      </c>
      <c r="E34" s="834" t="s">
        <v>2186</v>
      </c>
      <c r="F34" s="832" t="s">
        <v>2171</v>
      </c>
      <c r="G34" s="832" t="s">
        <v>2411</v>
      </c>
      <c r="H34" s="832" t="s">
        <v>604</v>
      </c>
      <c r="I34" s="832" t="s">
        <v>1748</v>
      </c>
      <c r="J34" s="832" t="s">
        <v>1746</v>
      </c>
      <c r="K34" s="832" t="s">
        <v>1749</v>
      </c>
      <c r="L34" s="835">
        <v>117.03</v>
      </c>
      <c r="M34" s="835">
        <v>117.03</v>
      </c>
      <c r="N34" s="832">
        <v>1</v>
      </c>
      <c r="O34" s="836">
        <v>1</v>
      </c>
      <c r="P34" s="835">
        <v>117.03</v>
      </c>
      <c r="Q34" s="837">
        <v>1</v>
      </c>
      <c r="R34" s="832">
        <v>1</v>
      </c>
      <c r="S34" s="837">
        <v>1</v>
      </c>
      <c r="T34" s="836">
        <v>1</v>
      </c>
      <c r="U34" s="838">
        <v>1</v>
      </c>
    </row>
    <row r="35" spans="1:21" ht="14.4" customHeight="1" x14ac:dyDescent="0.3">
      <c r="A35" s="831">
        <v>2</v>
      </c>
      <c r="B35" s="832" t="s">
        <v>2170</v>
      </c>
      <c r="C35" s="832" t="s">
        <v>2177</v>
      </c>
      <c r="D35" s="833" t="s">
        <v>4516</v>
      </c>
      <c r="E35" s="834" t="s">
        <v>2186</v>
      </c>
      <c r="F35" s="832" t="s">
        <v>2171</v>
      </c>
      <c r="G35" s="832" t="s">
        <v>2411</v>
      </c>
      <c r="H35" s="832" t="s">
        <v>604</v>
      </c>
      <c r="I35" s="832" t="s">
        <v>2036</v>
      </c>
      <c r="J35" s="832" t="s">
        <v>1746</v>
      </c>
      <c r="K35" s="832" t="s">
        <v>1894</v>
      </c>
      <c r="L35" s="835">
        <v>17.559999999999999</v>
      </c>
      <c r="M35" s="835">
        <v>70.239999999999995</v>
      </c>
      <c r="N35" s="832">
        <v>4</v>
      </c>
      <c r="O35" s="836">
        <v>1.5</v>
      </c>
      <c r="P35" s="835">
        <v>17.559999999999999</v>
      </c>
      <c r="Q35" s="837">
        <v>0.25</v>
      </c>
      <c r="R35" s="832">
        <v>1</v>
      </c>
      <c r="S35" s="837">
        <v>0.25</v>
      </c>
      <c r="T35" s="836">
        <v>1</v>
      </c>
      <c r="U35" s="838">
        <v>0.66666666666666663</v>
      </c>
    </row>
    <row r="36" spans="1:21" ht="14.4" customHeight="1" x14ac:dyDescent="0.3">
      <c r="A36" s="831">
        <v>2</v>
      </c>
      <c r="B36" s="832" t="s">
        <v>2170</v>
      </c>
      <c r="C36" s="832" t="s">
        <v>2177</v>
      </c>
      <c r="D36" s="833" t="s">
        <v>4516</v>
      </c>
      <c r="E36" s="834" t="s">
        <v>2186</v>
      </c>
      <c r="F36" s="832" t="s">
        <v>2171</v>
      </c>
      <c r="G36" s="832" t="s">
        <v>2411</v>
      </c>
      <c r="H36" s="832" t="s">
        <v>604</v>
      </c>
      <c r="I36" s="832" t="s">
        <v>1745</v>
      </c>
      <c r="J36" s="832" t="s">
        <v>1746</v>
      </c>
      <c r="K36" s="832" t="s">
        <v>1747</v>
      </c>
      <c r="L36" s="835">
        <v>35.11</v>
      </c>
      <c r="M36" s="835">
        <v>35.11</v>
      </c>
      <c r="N36" s="832">
        <v>1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2</v>
      </c>
      <c r="B37" s="832" t="s">
        <v>2170</v>
      </c>
      <c r="C37" s="832" t="s">
        <v>2177</v>
      </c>
      <c r="D37" s="833" t="s">
        <v>4516</v>
      </c>
      <c r="E37" s="834" t="s">
        <v>2186</v>
      </c>
      <c r="F37" s="832" t="s">
        <v>2171</v>
      </c>
      <c r="G37" s="832" t="s">
        <v>2411</v>
      </c>
      <c r="H37" s="832" t="s">
        <v>562</v>
      </c>
      <c r="I37" s="832" t="s">
        <v>2414</v>
      </c>
      <c r="J37" s="832" t="s">
        <v>2415</v>
      </c>
      <c r="K37" s="832" t="s">
        <v>1749</v>
      </c>
      <c r="L37" s="835">
        <v>117.03</v>
      </c>
      <c r="M37" s="835">
        <v>117.03</v>
      </c>
      <c r="N37" s="832">
        <v>1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2</v>
      </c>
      <c r="B38" s="832" t="s">
        <v>2170</v>
      </c>
      <c r="C38" s="832" t="s">
        <v>2177</v>
      </c>
      <c r="D38" s="833" t="s">
        <v>4516</v>
      </c>
      <c r="E38" s="834" t="s">
        <v>2186</v>
      </c>
      <c r="F38" s="832" t="s">
        <v>2171</v>
      </c>
      <c r="G38" s="832" t="s">
        <v>2416</v>
      </c>
      <c r="H38" s="832" t="s">
        <v>562</v>
      </c>
      <c r="I38" s="832" t="s">
        <v>2417</v>
      </c>
      <c r="J38" s="832" t="s">
        <v>2418</v>
      </c>
      <c r="K38" s="832" t="s">
        <v>2419</v>
      </c>
      <c r="L38" s="835">
        <v>2494.73</v>
      </c>
      <c r="M38" s="835">
        <v>7484.1900000000005</v>
      </c>
      <c r="N38" s="832">
        <v>3</v>
      </c>
      <c r="O38" s="836">
        <v>1.5</v>
      </c>
      <c r="P38" s="835">
        <v>7484.1900000000005</v>
      </c>
      <c r="Q38" s="837">
        <v>1</v>
      </c>
      <c r="R38" s="832">
        <v>3</v>
      </c>
      <c r="S38" s="837">
        <v>1</v>
      </c>
      <c r="T38" s="836">
        <v>1.5</v>
      </c>
      <c r="U38" s="838">
        <v>1</v>
      </c>
    </row>
    <row r="39" spans="1:21" ht="14.4" customHeight="1" x14ac:dyDescent="0.3">
      <c r="A39" s="831">
        <v>2</v>
      </c>
      <c r="B39" s="832" t="s">
        <v>2170</v>
      </c>
      <c r="C39" s="832" t="s">
        <v>2177</v>
      </c>
      <c r="D39" s="833" t="s">
        <v>4516</v>
      </c>
      <c r="E39" s="834" t="s">
        <v>2186</v>
      </c>
      <c r="F39" s="832" t="s">
        <v>2171</v>
      </c>
      <c r="G39" s="832" t="s">
        <v>2420</v>
      </c>
      <c r="H39" s="832" t="s">
        <v>562</v>
      </c>
      <c r="I39" s="832" t="s">
        <v>2421</v>
      </c>
      <c r="J39" s="832" t="s">
        <v>2422</v>
      </c>
      <c r="K39" s="832" t="s">
        <v>2114</v>
      </c>
      <c r="L39" s="835">
        <v>176.32</v>
      </c>
      <c r="M39" s="835">
        <v>176.32</v>
      </c>
      <c r="N39" s="832">
        <v>1</v>
      </c>
      <c r="O39" s="836">
        <v>0.5</v>
      </c>
      <c r="P39" s="835">
        <v>176.32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2</v>
      </c>
      <c r="B40" s="832" t="s">
        <v>2170</v>
      </c>
      <c r="C40" s="832" t="s">
        <v>2177</v>
      </c>
      <c r="D40" s="833" t="s">
        <v>4516</v>
      </c>
      <c r="E40" s="834" t="s">
        <v>2186</v>
      </c>
      <c r="F40" s="832" t="s">
        <v>2171</v>
      </c>
      <c r="G40" s="832" t="s">
        <v>2420</v>
      </c>
      <c r="H40" s="832" t="s">
        <v>604</v>
      </c>
      <c r="I40" s="832" t="s">
        <v>1981</v>
      </c>
      <c r="J40" s="832" t="s">
        <v>1097</v>
      </c>
      <c r="K40" s="832" t="s">
        <v>1955</v>
      </c>
      <c r="L40" s="835">
        <v>58.77</v>
      </c>
      <c r="M40" s="835">
        <v>58.77</v>
      </c>
      <c r="N40" s="832">
        <v>1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2</v>
      </c>
      <c r="B41" s="832" t="s">
        <v>2170</v>
      </c>
      <c r="C41" s="832" t="s">
        <v>2177</v>
      </c>
      <c r="D41" s="833" t="s">
        <v>4516</v>
      </c>
      <c r="E41" s="834" t="s">
        <v>2186</v>
      </c>
      <c r="F41" s="832" t="s">
        <v>2171</v>
      </c>
      <c r="G41" s="832" t="s">
        <v>2423</v>
      </c>
      <c r="H41" s="832" t="s">
        <v>562</v>
      </c>
      <c r="I41" s="832" t="s">
        <v>2424</v>
      </c>
      <c r="J41" s="832" t="s">
        <v>2425</v>
      </c>
      <c r="K41" s="832" t="s">
        <v>2426</v>
      </c>
      <c r="L41" s="835">
        <v>391.67</v>
      </c>
      <c r="M41" s="835">
        <v>391.67</v>
      </c>
      <c r="N41" s="832">
        <v>1</v>
      </c>
      <c r="O41" s="836">
        <v>1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2</v>
      </c>
      <c r="B42" s="832" t="s">
        <v>2170</v>
      </c>
      <c r="C42" s="832" t="s">
        <v>2177</v>
      </c>
      <c r="D42" s="833" t="s">
        <v>4516</v>
      </c>
      <c r="E42" s="834" t="s">
        <v>2186</v>
      </c>
      <c r="F42" s="832" t="s">
        <v>2171</v>
      </c>
      <c r="G42" s="832" t="s">
        <v>2427</v>
      </c>
      <c r="H42" s="832" t="s">
        <v>604</v>
      </c>
      <c r="I42" s="832" t="s">
        <v>2428</v>
      </c>
      <c r="J42" s="832" t="s">
        <v>692</v>
      </c>
      <c r="K42" s="832" t="s">
        <v>1816</v>
      </c>
      <c r="L42" s="835">
        <v>132</v>
      </c>
      <c r="M42" s="835">
        <v>396</v>
      </c>
      <c r="N42" s="832">
        <v>3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2</v>
      </c>
      <c r="B43" s="832" t="s">
        <v>2170</v>
      </c>
      <c r="C43" s="832" t="s">
        <v>2177</v>
      </c>
      <c r="D43" s="833" t="s">
        <v>4516</v>
      </c>
      <c r="E43" s="834" t="s">
        <v>2186</v>
      </c>
      <c r="F43" s="832" t="s">
        <v>2171</v>
      </c>
      <c r="G43" s="832" t="s">
        <v>2427</v>
      </c>
      <c r="H43" s="832" t="s">
        <v>604</v>
      </c>
      <c r="I43" s="832" t="s">
        <v>1956</v>
      </c>
      <c r="J43" s="832" t="s">
        <v>692</v>
      </c>
      <c r="K43" s="832" t="s">
        <v>1816</v>
      </c>
      <c r="L43" s="835">
        <v>132</v>
      </c>
      <c r="M43" s="835">
        <v>396</v>
      </c>
      <c r="N43" s="832">
        <v>3</v>
      </c>
      <c r="O43" s="836">
        <v>1</v>
      </c>
      <c r="P43" s="835">
        <v>396</v>
      </c>
      <c r="Q43" s="837">
        <v>1</v>
      </c>
      <c r="R43" s="832">
        <v>3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2</v>
      </c>
      <c r="B44" s="832" t="s">
        <v>2170</v>
      </c>
      <c r="C44" s="832" t="s">
        <v>2177</v>
      </c>
      <c r="D44" s="833" t="s">
        <v>4516</v>
      </c>
      <c r="E44" s="834" t="s">
        <v>2186</v>
      </c>
      <c r="F44" s="832" t="s">
        <v>2171</v>
      </c>
      <c r="G44" s="832" t="s">
        <v>2429</v>
      </c>
      <c r="H44" s="832" t="s">
        <v>562</v>
      </c>
      <c r="I44" s="832" t="s">
        <v>2430</v>
      </c>
      <c r="J44" s="832" t="s">
        <v>2431</v>
      </c>
      <c r="K44" s="832" t="s">
        <v>2432</v>
      </c>
      <c r="L44" s="835">
        <v>1437.8</v>
      </c>
      <c r="M44" s="835">
        <v>2875.6</v>
      </c>
      <c r="N44" s="832">
        <v>2</v>
      </c>
      <c r="O44" s="836">
        <v>1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2</v>
      </c>
      <c r="B45" s="832" t="s">
        <v>2170</v>
      </c>
      <c r="C45" s="832" t="s">
        <v>2177</v>
      </c>
      <c r="D45" s="833" t="s">
        <v>4516</v>
      </c>
      <c r="E45" s="834" t="s">
        <v>2186</v>
      </c>
      <c r="F45" s="832" t="s">
        <v>2171</v>
      </c>
      <c r="G45" s="832" t="s">
        <v>2433</v>
      </c>
      <c r="H45" s="832" t="s">
        <v>562</v>
      </c>
      <c r="I45" s="832" t="s">
        <v>2434</v>
      </c>
      <c r="J45" s="832" t="s">
        <v>2435</v>
      </c>
      <c r="K45" s="832" t="s">
        <v>2436</v>
      </c>
      <c r="L45" s="835">
        <v>772.5</v>
      </c>
      <c r="M45" s="835">
        <v>2317.5</v>
      </c>
      <c r="N45" s="832">
        <v>3</v>
      </c>
      <c r="O45" s="836">
        <v>0.5</v>
      </c>
      <c r="P45" s="835">
        <v>2317.5</v>
      </c>
      <c r="Q45" s="837">
        <v>1</v>
      </c>
      <c r="R45" s="832">
        <v>3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2</v>
      </c>
      <c r="B46" s="832" t="s">
        <v>2170</v>
      </c>
      <c r="C46" s="832" t="s">
        <v>2177</v>
      </c>
      <c r="D46" s="833" t="s">
        <v>4516</v>
      </c>
      <c r="E46" s="834" t="s">
        <v>2186</v>
      </c>
      <c r="F46" s="832" t="s">
        <v>2171</v>
      </c>
      <c r="G46" s="832" t="s">
        <v>2433</v>
      </c>
      <c r="H46" s="832" t="s">
        <v>562</v>
      </c>
      <c r="I46" s="832" t="s">
        <v>2437</v>
      </c>
      <c r="J46" s="832" t="s">
        <v>2435</v>
      </c>
      <c r="K46" s="832" t="s">
        <v>2438</v>
      </c>
      <c r="L46" s="835">
        <v>1544.99</v>
      </c>
      <c r="M46" s="835">
        <v>21629.86</v>
      </c>
      <c r="N46" s="832">
        <v>14</v>
      </c>
      <c r="O46" s="836">
        <v>4</v>
      </c>
      <c r="P46" s="835">
        <v>13904.91</v>
      </c>
      <c r="Q46" s="837">
        <v>0.64285714285714279</v>
      </c>
      <c r="R46" s="832">
        <v>9</v>
      </c>
      <c r="S46" s="837">
        <v>0.6428571428571429</v>
      </c>
      <c r="T46" s="836">
        <v>3</v>
      </c>
      <c r="U46" s="838">
        <v>0.75</v>
      </c>
    </row>
    <row r="47" spans="1:21" ht="14.4" customHeight="1" x14ac:dyDescent="0.3">
      <c r="A47" s="831">
        <v>2</v>
      </c>
      <c r="B47" s="832" t="s">
        <v>2170</v>
      </c>
      <c r="C47" s="832" t="s">
        <v>2177</v>
      </c>
      <c r="D47" s="833" t="s">
        <v>4516</v>
      </c>
      <c r="E47" s="834" t="s">
        <v>2186</v>
      </c>
      <c r="F47" s="832" t="s">
        <v>2171</v>
      </c>
      <c r="G47" s="832" t="s">
        <v>2439</v>
      </c>
      <c r="H47" s="832" t="s">
        <v>562</v>
      </c>
      <c r="I47" s="832" t="s">
        <v>2440</v>
      </c>
      <c r="J47" s="832" t="s">
        <v>2441</v>
      </c>
      <c r="K47" s="832" t="s">
        <v>1943</v>
      </c>
      <c r="L47" s="835">
        <v>47.46</v>
      </c>
      <c r="M47" s="835">
        <v>142.38</v>
      </c>
      <c r="N47" s="832">
        <v>3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2</v>
      </c>
      <c r="B48" s="832" t="s">
        <v>2170</v>
      </c>
      <c r="C48" s="832" t="s">
        <v>2177</v>
      </c>
      <c r="D48" s="833" t="s">
        <v>4516</v>
      </c>
      <c r="E48" s="834" t="s">
        <v>2186</v>
      </c>
      <c r="F48" s="832" t="s">
        <v>2171</v>
      </c>
      <c r="G48" s="832" t="s">
        <v>2442</v>
      </c>
      <c r="H48" s="832" t="s">
        <v>562</v>
      </c>
      <c r="I48" s="832" t="s">
        <v>2443</v>
      </c>
      <c r="J48" s="832" t="s">
        <v>711</v>
      </c>
      <c r="K48" s="832" t="s">
        <v>2444</v>
      </c>
      <c r="L48" s="835">
        <v>91.11</v>
      </c>
      <c r="M48" s="835">
        <v>91.11</v>
      </c>
      <c r="N48" s="832">
        <v>1</v>
      </c>
      <c r="O48" s="836">
        <v>1</v>
      </c>
      <c r="P48" s="835">
        <v>91.11</v>
      </c>
      <c r="Q48" s="837">
        <v>1</v>
      </c>
      <c r="R48" s="832">
        <v>1</v>
      </c>
      <c r="S48" s="837">
        <v>1</v>
      </c>
      <c r="T48" s="836">
        <v>1</v>
      </c>
      <c r="U48" s="838">
        <v>1</v>
      </c>
    </row>
    <row r="49" spans="1:21" ht="14.4" customHeight="1" x14ac:dyDescent="0.3">
      <c r="A49" s="831">
        <v>2</v>
      </c>
      <c r="B49" s="832" t="s">
        <v>2170</v>
      </c>
      <c r="C49" s="832" t="s">
        <v>2177</v>
      </c>
      <c r="D49" s="833" t="s">
        <v>4516</v>
      </c>
      <c r="E49" s="834" t="s">
        <v>2186</v>
      </c>
      <c r="F49" s="832" t="s">
        <v>2171</v>
      </c>
      <c r="G49" s="832" t="s">
        <v>2442</v>
      </c>
      <c r="H49" s="832" t="s">
        <v>562</v>
      </c>
      <c r="I49" s="832" t="s">
        <v>2445</v>
      </c>
      <c r="J49" s="832" t="s">
        <v>711</v>
      </c>
      <c r="K49" s="832" t="s">
        <v>2446</v>
      </c>
      <c r="L49" s="835">
        <v>182.22</v>
      </c>
      <c r="M49" s="835">
        <v>2186.64</v>
      </c>
      <c r="N49" s="832">
        <v>12</v>
      </c>
      <c r="O49" s="836">
        <v>7</v>
      </c>
      <c r="P49" s="835">
        <v>728.88</v>
      </c>
      <c r="Q49" s="837">
        <v>0.33333333333333337</v>
      </c>
      <c r="R49" s="832">
        <v>4</v>
      </c>
      <c r="S49" s="837">
        <v>0.33333333333333331</v>
      </c>
      <c r="T49" s="836">
        <v>2</v>
      </c>
      <c r="U49" s="838">
        <v>0.2857142857142857</v>
      </c>
    </row>
    <row r="50" spans="1:21" ht="14.4" customHeight="1" x14ac:dyDescent="0.3">
      <c r="A50" s="831">
        <v>2</v>
      </c>
      <c r="B50" s="832" t="s">
        <v>2170</v>
      </c>
      <c r="C50" s="832" t="s">
        <v>2177</v>
      </c>
      <c r="D50" s="833" t="s">
        <v>4516</v>
      </c>
      <c r="E50" s="834" t="s">
        <v>2186</v>
      </c>
      <c r="F50" s="832" t="s">
        <v>2171</v>
      </c>
      <c r="G50" s="832" t="s">
        <v>2447</v>
      </c>
      <c r="H50" s="832" t="s">
        <v>562</v>
      </c>
      <c r="I50" s="832" t="s">
        <v>2448</v>
      </c>
      <c r="J50" s="832" t="s">
        <v>2449</v>
      </c>
      <c r="K50" s="832" t="s">
        <v>2450</v>
      </c>
      <c r="L50" s="835">
        <v>37.520000000000003</v>
      </c>
      <c r="M50" s="835">
        <v>525.28000000000009</v>
      </c>
      <c r="N50" s="832">
        <v>14</v>
      </c>
      <c r="O50" s="836">
        <v>10.5</v>
      </c>
      <c r="P50" s="835">
        <v>262.64000000000004</v>
      </c>
      <c r="Q50" s="837">
        <v>0.5</v>
      </c>
      <c r="R50" s="832">
        <v>7</v>
      </c>
      <c r="S50" s="837">
        <v>0.5</v>
      </c>
      <c r="T50" s="836">
        <v>4.5</v>
      </c>
      <c r="U50" s="838">
        <v>0.42857142857142855</v>
      </c>
    </row>
    <row r="51" spans="1:21" ht="14.4" customHeight="1" x14ac:dyDescent="0.3">
      <c r="A51" s="831">
        <v>2</v>
      </c>
      <c r="B51" s="832" t="s">
        <v>2170</v>
      </c>
      <c r="C51" s="832" t="s">
        <v>2177</v>
      </c>
      <c r="D51" s="833" t="s">
        <v>4516</v>
      </c>
      <c r="E51" s="834" t="s">
        <v>2186</v>
      </c>
      <c r="F51" s="832" t="s">
        <v>2171</v>
      </c>
      <c r="G51" s="832" t="s">
        <v>2451</v>
      </c>
      <c r="H51" s="832" t="s">
        <v>604</v>
      </c>
      <c r="I51" s="832" t="s">
        <v>2452</v>
      </c>
      <c r="J51" s="832" t="s">
        <v>2453</v>
      </c>
      <c r="K51" s="832" t="s">
        <v>2454</v>
      </c>
      <c r="L51" s="835">
        <v>12461.12</v>
      </c>
      <c r="M51" s="835">
        <v>211839.04</v>
      </c>
      <c r="N51" s="832">
        <v>17</v>
      </c>
      <c r="O51" s="836">
        <v>6</v>
      </c>
      <c r="P51" s="835">
        <v>74766.720000000001</v>
      </c>
      <c r="Q51" s="837">
        <v>0.3529411764705882</v>
      </c>
      <c r="R51" s="832">
        <v>6</v>
      </c>
      <c r="S51" s="837">
        <v>0.35294117647058826</v>
      </c>
      <c r="T51" s="836">
        <v>2</v>
      </c>
      <c r="U51" s="838">
        <v>0.33333333333333331</v>
      </c>
    </row>
    <row r="52" spans="1:21" ht="14.4" customHeight="1" x14ac:dyDescent="0.3">
      <c r="A52" s="831">
        <v>2</v>
      </c>
      <c r="B52" s="832" t="s">
        <v>2170</v>
      </c>
      <c r="C52" s="832" t="s">
        <v>2177</v>
      </c>
      <c r="D52" s="833" t="s">
        <v>4516</v>
      </c>
      <c r="E52" s="834" t="s">
        <v>2186</v>
      </c>
      <c r="F52" s="832" t="s">
        <v>2171</v>
      </c>
      <c r="G52" s="832" t="s">
        <v>2455</v>
      </c>
      <c r="H52" s="832" t="s">
        <v>604</v>
      </c>
      <c r="I52" s="832" t="s">
        <v>2456</v>
      </c>
      <c r="J52" s="832" t="s">
        <v>1959</v>
      </c>
      <c r="K52" s="832" t="s">
        <v>2098</v>
      </c>
      <c r="L52" s="835">
        <v>123.2</v>
      </c>
      <c r="M52" s="835">
        <v>246.4</v>
      </c>
      <c r="N52" s="832">
        <v>2</v>
      </c>
      <c r="O52" s="836">
        <v>0.5</v>
      </c>
      <c r="P52" s="835">
        <v>246.4</v>
      </c>
      <c r="Q52" s="837">
        <v>1</v>
      </c>
      <c r="R52" s="832">
        <v>2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2</v>
      </c>
      <c r="B53" s="832" t="s">
        <v>2170</v>
      </c>
      <c r="C53" s="832" t="s">
        <v>2177</v>
      </c>
      <c r="D53" s="833" t="s">
        <v>4516</v>
      </c>
      <c r="E53" s="834" t="s">
        <v>2186</v>
      </c>
      <c r="F53" s="832" t="s">
        <v>2171</v>
      </c>
      <c r="G53" s="832" t="s">
        <v>2457</v>
      </c>
      <c r="H53" s="832" t="s">
        <v>562</v>
      </c>
      <c r="I53" s="832" t="s">
        <v>2458</v>
      </c>
      <c r="J53" s="832" t="s">
        <v>2459</v>
      </c>
      <c r="K53" s="832" t="s">
        <v>2460</v>
      </c>
      <c r="L53" s="835">
        <v>32.25</v>
      </c>
      <c r="M53" s="835">
        <v>96.75</v>
      </c>
      <c r="N53" s="832">
        <v>3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2</v>
      </c>
      <c r="B54" s="832" t="s">
        <v>2170</v>
      </c>
      <c r="C54" s="832" t="s">
        <v>2177</v>
      </c>
      <c r="D54" s="833" t="s">
        <v>4516</v>
      </c>
      <c r="E54" s="834" t="s">
        <v>2186</v>
      </c>
      <c r="F54" s="832" t="s">
        <v>2171</v>
      </c>
      <c r="G54" s="832" t="s">
        <v>2461</v>
      </c>
      <c r="H54" s="832" t="s">
        <v>562</v>
      </c>
      <c r="I54" s="832" t="s">
        <v>2462</v>
      </c>
      <c r="J54" s="832" t="s">
        <v>2057</v>
      </c>
      <c r="K54" s="832" t="s">
        <v>2463</v>
      </c>
      <c r="L54" s="835">
        <v>3480.65</v>
      </c>
      <c r="M54" s="835">
        <v>10441.950000000001</v>
      </c>
      <c r="N54" s="832">
        <v>3</v>
      </c>
      <c r="O54" s="836">
        <v>2</v>
      </c>
      <c r="P54" s="835">
        <v>3480.65</v>
      </c>
      <c r="Q54" s="837">
        <v>0.33333333333333331</v>
      </c>
      <c r="R54" s="832">
        <v>1</v>
      </c>
      <c r="S54" s="837">
        <v>0.33333333333333331</v>
      </c>
      <c r="T54" s="836">
        <v>0.5</v>
      </c>
      <c r="U54" s="838">
        <v>0.25</v>
      </c>
    </row>
    <row r="55" spans="1:21" ht="14.4" customHeight="1" x14ac:dyDescent="0.3">
      <c r="A55" s="831">
        <v>2</v>
      </c>
      <c r="B55" s="832" t="s">
        <v>2170</v>
      </c>
      <c r="C55" s="832" t="s">
        <v>2177</v>
      </c>
      <c r="D55" s="833" t="s">
        <v>4516</v>
      </c>
      <c r="E55" s="834" t="s">
        <v>2186</v>
      </c>
      <c r="F55" s="832" t="s">
        <v>2171</v>
      </c>
      <c r="G55" s="832" t="s">
        <v>2464</v>
      </c>
      <c r="H55" s="832" t="s">
        <v>562</v>
      </c>
      <c r="I55" s="832" t="s">
        <v>2465</v>
      </c>
      <c r="J55" s="832" t="s">
        <v>2466</v>
      </c>
      <c r="K55" s="832" t="s">
        <v>2467</v>
      </c>
      <c r="L55" s="835">
        <v>31.09</v>
      </c>
      <c r="M55" s="835">
        <v>279.81</v>
      </c>
      <c r="N55" s="832">
        <v>9</v>
      </c>
      <c r="O55" s="836">
        <v>1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2</v>
      </c>
      <c r="B56" s="832" t="s">
        <v>2170</v>
      </c>
      <c r="C56" s="832" t="s">
        <v>2177</v>
      </c>
      <c r="D56" s="833" t="s">
        <v>4516</v>
      </c>
      <c r="E56" s="834" t="s">
        <v>2186</v>
      </c>
      <c r="F56" s="832" t="s">
        <v>2171</v>
      </c>
      <c r="G56" s="832" t="s">
        <v>2468</v>
      </c>
      <c r="H56" s="832" t="s">
        <v>604</v>
      </c>
      <c r="I56" s="832" t="s">
        <v>2469</v>
      </c>
      <c r="J56" s="832" t="s">
        <v>908</v>
      </c>
      <c r="K56" s="832" t="s">
        <v>2470</v>
      </c>
      <c r="L56" s="835">
        <v>556.04</v>
      </c>
      <c r="M56" s="835">
        <v>4448.32</v>
      </c>
      <c r="N56" s="832">
        <v>8</v>
      </c>
      <c r="O56" s="836">
        <v>5.5</v>
      </c>
      <c r="P56" s="835">
        <v>1668.12</v>
      </c>
      <c r="Q56" s="837">
        <v>0.375</v>
      </c>
      <c r="R56" s="832">
        <v>3</v>
      </c>
      <c r="S56" s="837">
        <v>0.375</v>
      </c>
      <c r="T56" s="836">
        <v>2.5</v>
      </c>
      <c r="U56" s="838">
        <v>0.45454545454545453</v>
      </c>
    </row>
    <row r="57" spans="1:21" ht="14.4" customHeight="1" x14ac:dyDescent="0.3">
      <c r="A57" s="831">
        <v>2</v>
      </c>
      <c r="B57" s="832" t="s">
        <v>2170</v>
      </c>
      <c r="C57" s="832" t="s">
        <v>2177</v>
      </c>
      <c r="D57" s="833" t="s">
        <v>4516</v>
      </c>
      <c r="E57" s="834" t="s">
        <v>2186</v>
      </c>
      <c r="F57" s="832" t="s">
        <v>2171</v>
      </c>
      <c r="G57" s="832" t="s">
        <v>2468</v>
      </c>
      <c r="H57" s="832" t="s">
        <v>604</v>
      </c>
      <c r="I57" s="832" t="s">
        <v>2471</v>
      </c>
      <c r="J57" s="832" t="s">
        <v>2472</v>
      </c>
      <c r="K57" s="832" t="s">
        <v>2473</v>
      </c>
      <c r="L57" s="835">
        <v>416.52</v>
      </c>
      <c r="M57" s="835">
        <v>416.52</v>
      </c>
      <c r="N57" s="832">
        <v>1</v>
      </c>
      <c r="O57" s="836">
        <v>0.5</v>
      </c>
      <c r="P57" s="835">
        <v>416.52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2</v>
      </c>
      <c r="B58" s="832" t="s">
        <v>2170</v>
      </c>
      <c r="C58" s="832" t="s">
        <v>2177</v>
      </c>
      <c r="D58" s="833" t="s">
        <v>4516</v>
      </c>
      <c r="E58" s="834" t="s">
        <v>2186</v>
      </c>
      <c r="F58" s="832" t="s">
        <v>2171</v>
      </c>
      <c r="G58" s="832" t="s">
        <v>2474</v>
      </c>
      <c r="H58" s="832" t="s">
        <v>604</v>
      </c>
      <c r="I58" s="832" t="s">
        <v>1882</v>
      </c>
      <c r="J58" s="832" t="s">
        <v>1883</v>
      </c>
      <c r="K58" s="832" t="s">
        <v>1884</v>
      </c>
      <c r="L58" s="835">
        <v>3231.81</v>
      </c>
      <c r="M58" s="835">
        <v>3231.81</v>
      </c>
      <c r="N58" s="832">
        <v>1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2</v>
      </c>
      <c r="B59" s="832" t="s">
        <v>2170</v>
      </c>
      <c r="C59" s="832" t="s">
        <v>2177</v>
      </c>
      <c r="D59" s="833" t="s">
        <v>4516</v>
      </c>
      <c r="E59" s="834" t="s">
        <v>2186</v>
      </c>
      <c r="F59" s="832" t="s">
        <v>2171</v>
      </c>
      <c r="G59" s="832" t="s">
        <v>2475</v>
      </c>
      <c r="H59" s="832" t="s">
        <v>604</v>
      </c>
      <c r="I59" s="832" t="s">
        <v>2476</v>
      </c>
      <c r="J59" s="832" t="s">
        <v>800</v>
      </c>
      <c r="K59" s="832" t="s">
        <v>1722</v>
      </c>
      <c r="L59" s="835">
        <v>42.51</v>
      </c>
      <c r="M59" s="835">
        <v>170.04</v>
      </c>
      <c r="N59" s="832">
        <v>4</v>
      </c>
      <c r="O59" s="836">
        <v>2</v>
      </c>
      <c r="P59" s="835">
        <v>42.51</v>
      </c>
      <c r="Q59" s="837">
        <v>0.25</v>
      </c>
      <c r="R59" s="832">
        <v>1</v>
      </c>
      <c r="S59" s="837">
        <v>0.25</v>
      </c>
      <c r="T59" s="836">
        <v>0.5</v>
      </c>
      <c r="U59" s="838">
        <v>0.25</v>
      </c>
    </row>
    <row r="60" spans="1:21" ht="14.4" customHeight="1" x14ac:dyDescent="0.3">
      <c r="A60" s="831">
        <v>2</v>
      </c>
      <c r="B60" s="832" t="s">
        <v>2170</v>
      </c>
      <c r="C60" s="832" t="s">
        <v>2177</v>
      </c>
      <c r="D60" s="833" t="s">
        <v>4516</v>
      </c>
      <c r="E60" s="834" t="s">
        <v>2186</v>
      </c>
      <c r="F60" s="832" t="s">
        <v>2171</v>
      </c>
      <c r="G60" s="832" t="s">
        <v>2475</v>
      </c>
      <c r="H60" s="832" t="s">
        <v>604</v>
      </c>
      <c r="I60" s="832" t="s">
        <v>1715</v>
      </c>
      <c r="J60" s="832" t="s">
        <v>800</v>
      </c>
      <c r="K60" s="832" t="s">
        <v>1716</v>
      </c>
      <c r="L60" s="835">
        <v>85.02</v>
      </c>
      <c r="M60" s="835">
        <v>510.12</v>
      </c>
      <c r="N60" s="832">
        <v>6</v>
      </c>
      <c r="O60" s="836">
        <v>4</v>
      </c>
      <c r="P60" s="835">
        <v>170.04</v>
      </c>
      <c r="Q60" s="837">
        <v>0.33333333333333331</v>
      </c>
      <c r="R60" s="832">
        <v>2</v>
      </c>
      <c r="S60" s="837">
        <v>0.33333333333333331</v>
      </c>
      <c r="T60" s="836">
        <v>1</v>
      </c>
      <c r="U60" s="838">
        <v>0.25</v>
      </c>
    </row>
    <row r="61" spans="1:21" ht="14.4" customHeight="1" x14ac:dyDescent="0.3">
      <c r="A61" s="831">
        <v>2</v>
      </c>
      <c r="B61" s="832" t="s">
        <v>2170</v>
      </c>
      <c r="C61" s="832" t="s">
        <v>2177</v>
      </c>
      <c r="D61" s="833" t="s">
        <v>4516</v>
      </c>
      <c r="E61" s="834" t="s">
        <v>2186</v>
      </c>
      <c r="F61" s="832" t="s">
        <v>2171</v>
      </c>
      <c r="G61" s="832" t="s">
        <v>2475</v>
      </c>
      <c r="H61" s="832" t="s">
        <v>604</v>
      </c>
      <c r="I61" s="832" t="s">
        <v>2022</v>
      </c>
      <c r="J61" s="832" t="s">
        <v>1296</v>
      </c>
      <c r="K61" s="832" t="s">
        <v>2023</v>
      </c>
      <c r="L61" s="835">
        <v>58.97</v>
      </c>
      <c r="M61" s="835">
        <v>117.94</v>
      </c>
      <c r="N61" s="832">
        <v>2</v>
      </c>
      <c r="O61" s="836">
        <v>1.5</v>
      </c>
      <c r="P61" s="835">
        <v>117.94</v>
      </c>
      <c r="Q61" s="837">
        <v>1</v>
      </c>
      <c r="R61" s="832">
        <v>2</v>
      </c>
      <c r="S61" s="837">
        <v>1</v>
      </c>
      <c r="T61" s="836">
        <v>1.5</v>
      </c>
      <c r="U61" s="838">
        <v>1</v>
      </c>
    </row>
    <row r="62" spans="1:21" ht="14.4" customHeight="1" x14ac:dyDescent="0.3">
      <c r="A62" s="831">
        <v>2</v>
      </c>
      <c r="B62" s="832" t="s">
        <v>2170</v>
      </c>
      <c r="C62" s="832" t="s">
        <v>2177</v>
      </c>
      <c r="D62" s="833" t="s">
        <v>4516</v>
      </c>
      <c r="E62" s="834" t="s">
        <v>2186</v>
      </c>
      <c r="F62" s="832" t="s">
        <v>2171</v>
      </c>
      <c r="G62" s="832" t="s">
        <v>2475</v>
      </c>
      <c r="H62" s="832" t="s">
        <v>604</v>
      </c>
      <c r="I62" s="832" t="s">
        <v>2024</v>
      </c>
      <c r="J62" s="832" t="s">
        <v>1296</v>
      </c>
      <c r="K62" s="832" t="s">
        <v>2025</v>
      </c>
      <c r="L62" s="835">
        <v>98.29</v>
      </c>
      <c r="M62" s="835">
        <v>294.87</v>
      </c>
      <c r="N62" s="832">
        <v>3</v>
      </c>
      <c r="O62" s="836">
        <v>1.5</v>
      </c>
      <c r="P62" s="835">
        <v>98.29</v>
      </c>
      <c r="Q62" s="837">
        <v>0.33333333333333337</v>
      </c>
      <c r="R62" s="832">
        <v>1</v>
      </c>
      <c r="S62" s="837">
        <v>0.33333333333333331</v>
      </c>
      <c r="T62" s="836">
        <v>0.5</v>
      </c>
      <c r="U62" s="838">
        <v>0.33333333333333331</v>
      </c>
    </row>
    <row r="63" spans="1:21" ht="14.4" customHeight="1" x14ac:dyDescent="0.3">
      <c r="A63" s="831">
        <v>2</v>
      </c>
      <c r="B63" s="832" t="s">
        <v>2170</v>
      </c>
      <c r="C63" s="832" t="s">
        <v>2177</v>
      </c>
      <c r="D63" s="833" t="s">
        <v>4516</v>
      </c>
      <c r="E63" s="834" t="s">
        <v>2186</v>
      </c>
      <c r="F63" s="832" t="s">
        <v>2171</v>
      </c>
      <c r="G63" s="832" t="s">
        <v>2475</v>
      </c>
      <c r="H63" s="832" t="s">
        <v>604</v>
      </c>
      <c r="I63" s="832" t="s">
        <v>2477</v>
      </c>
      <c r="J63" s="832" t="s">
        <v>1296</v>
      </c>
      <c r="K63" s="832" t="s">
        <v>2478</v>
      </c>
      <c r="L63" s="835">
        <v>196.56</v>
      </c>
      <c r="M63" s="835">
        <v>393.12</v>
      </c>
      <c r="N63" s="832">
        <v>2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2</v>
      </c>
      <c r="B64" s="832" t="s">
        <v>2170</v>
      </c>
      <c r="C64" s="832" t="s">
        <v>2177</v>
      </c>
      <c r="D64" s="833" t="s">
        <v>4516</v>
      </c>
      <c r="E64" s="834" t="s">
        <v>2186</v>
      </c>
      <c r="F64" s="832" t="s">
        <v>2171</v>
      </c>
      <c r="G64" s="832" t="s">
        <v>2475</v>
      </c>
      <c r="H64" s="832" t="s">
        <v>562</v>
      </c>
      <c r="I64" s="832" t="s">
        <v>1721</v>
      </c>
      <c r="J64" s="832" t="s">
        <v>795</v>
      </c>
      <c r="K64" s="832" t="s">
        <v>1722</v>
      </c>
      <c r="L64" s="835">
        <v>42.51</v>
      </c>
      <c r="M64" s="835">
        <v>297.57</v>
      </c>
      <c r="N64" s="832">
        <v>7</v>
      </c>
      <c r="O64" s="836">
        <v>2.5</v>
      </c>
      <c r="P64" s="835">
        <v>42.51</v>
      </c>
      <c r="Q64" s="837">
        <v>0.14285714285714285</v>
      </c>
      <c r="R64" s="832">
        <v>1</v>
      </c>
      <c r="S64" s="837">
        <v>0.14285714285714285</v>
      </c>
      <c r="T64" s="836">
        <v>0.5</v>
      </c>
      <c r="U64" s="838">
        <v>0.2</v>
      </c>
    </row>
    <row r="65" spans="1:21" ht="14.4" customHeight="1" x14ac:dyDescent="0.3">
      <c r="A65" s="831">
        <v>2</v>
      </c>
      <c r="B65" s="832" t="s">
        <v>2170</v>
      </c>
      <c r="C65" s="832" t="s">
        <v>2177</v>
      </c>
      <c r="D65" s="833" t="s">
        <v>4516</v>
      </c>
      <c r="E65" s="834" t="s">
        <v>2186</v>
      </c>
      <c r="F65" s="832" t="s">
        <v>2171</v>
      </c>
      <c r="G65" s="832" t="s">
        <v>2479</v>
      </c>
      <c r="H65" s="832" t="s">
        <v>562</v>
      </c>
      <c r="I65" s="832" t="s">
        <v>2480</v>
      </c>
      <c r="J65" s="832" t="s">
        <v>873</v>
      </c>
      <c r="K65" s="832" t="s">
        <v>2481</v>
      </c>
      <c r="L65" s="835">
        <v>105.63</v>
      </c>
      <c r="M65" s="835">
        <v>16478.28</v>
      </c>
      <c r="N65" s="832">
        <v>156</v>
      </c>
      <c r="O65" s="836">
        <v>13.5</v>
      </c>
      <c r="P65" s="835">
        <v>7922.2499999999991</v>
      </c>
      <c r="Q65" s="837">
        <v>0.48076923076923073</v>
      </c>
      <c r="R65" s="832">
        <v>75</v>
      </c>
      <c r="S65" s="837">
        <v>0.48076923076923078</v>
      </c>
      <c r="T65" s="836">
        <v>7</v>
      </c>
      <c r="U65" s="838">
        <v>0.51851851851851849</v>
      </c>
    </row>
    <row r="66" spans="1:21" ht="14.4" customHeight="1" x14ac:dyDescent="0.3">
      <c r="A66" s="831">
        <v>2</v>
      </c>
      <c r="B66" s="832" t="s">
        <v>2170</v>
      </c>
      <c r="C66" s="832" t="s">
        <v>2177</v>
      </c>
      <c r="D66" s="833" t="s">
        <v>4516</v>
      </c>
      <c r="E66" s="834" t="s">
        <v>2186</v>
      </c>
      <c r="F66" s="832" t="s">
        <v>2171</v>
      </c>
      <c r="G66" s="832" t="s">
        <v>2482</v>
      </c>
      <c r="H66" s="832" t="s">
        <v>562</v>
      </c>
      <c r="I66" s="832" t="s">
        <v>2483</v>
      </c>
      <c r="J66" s="832" t="s">
        <v>713</v>
      </c>
      <c r="K66" s="832" t="s">
        <v>2484</v>
      </c>
      <c r="L66" s="835">
        <v>92.5</v>
      </c>
      <c r="M66" s="835">
        <v>92.5</v>
      </c>
      <c r="N66" s="832">
        <v>1</v>
      </c>
      <c r="O66" s="836">
        <v>1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2</v>
      </c>
      <c r="B67" s="832" t="s">
        <v>2170</v>
      </c>
      <c r="C67" s="832" t="s">
        <v>2177</v>
      </c>
      <c r="D67" s="833" t="s">
        <v>4516</v>
      </c>
      <c r="E67" s="834" t="s">
        <v>2186</v>
      </c>
      <c r="F67" s="832" t="s">
        <v>2171</v>
      </c>
      <c r="G67" s="832" t="s">
        <v>2482</v>
      </c>
      <c r="H67" s="832" t="s">
        <v>562</v>
      </c>
      <c r="I67" s="832" t="s">
        <v>2485</v>
      </c>
      <c r="J67" s="832" t="s">
        <v>2486</v>
      </c>
      <c r="K67" s="832" t="s">
        <v>2487</v>
      </c>
      <c r="L67" s="835">
        <v>69.38</v>
      </c>
      <c r="M67" s="835">
        <v>69.38</v>
      </c>
      <c r="N67" s="832">
        <v>1</v>
      </c>
      <c r="O67" s="836">
        <v>0.5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2</v>
      </c>
      <c r="B68" s="832" t="s">
        <v>2170</v>
      </c>
      <c r="C68" s="832" t="s">
        <v>2177</v>
      </c>
      <c r="D68" s="833" t="s">
        <v>4516</v>
      </c>
      <c r="E68" s="834" t="s">
        <v>2186</v>
      </c>
      <c r="F68" s="832" t="s">
        <v>2171</v>
      </c>
      <c r="G68" s="832" t="s">
        <v>2488</v>
      </c>
      <c r="H68" s="832" t="s">
        <v>562</v>
      </c>
      <c r="I68" s="832" t="s">
        <v>2489</v>
      </c>
      <c r="J68" s="832" t="s">
        <v>2490</v>
      </c>
      <c r="K68" s="832" t="s">
        <v>2491</v>
      </c>
      <c r="L68" s="835">
        <v>107.27</v>
      </c>
      <c r="M68" s="835">
        <v>4290.8</v>
      </c>
      <c r="N68" s="832">
        <v>40</v>
      </c>
      <c r="O68" s="836">
        <v>9.5</v>
      </c>
      <c r="P68" s="835">
        <v>1930.86</v>
      </c>
      <c r="Q68" s="837">
        <v>0.44999999999999996</v>
      </c>
      <c r="R68" s="832">
        <v>18</v>
      </c>
      <c r="S68" s="837">
        <v>0.45</v>
      </c>
      <c r="T68" s="836">
        <v>4.5</v>
      </c>
      <c r="U68" s="838">
        <v>0.47368421052631576</v>
      </c>
    </row>
    <row r="69" spans="1:21" ht="14.4" customHeight="1" x14ac:dyDescent="0.3">
      <c r="A69" s="831">
        <v>2</v>
      </c>
      <c r="B69" s="832" t="s">
        <v>2170</v>
      </c>
      <c r="C69" s="832" t="s">
        <v>2177</v>
      </c>
      <c r="D69" s="833" t="s">
        <v>4516</v>
      </c>
      <c r="E69" s="834" t="s">
        <v>2186</v>
      </c>
      <c r="F69" s="832" t="s">
        <v>2171</v>
      </c>
      <c r="G69" s="832" t="s">
        <v>2492</v>
      </c>
      <c r="H69" s="832" t="s">
        <v>562</v>
      </c>
      <c r="I69" s="832" t="s">
        <v>2493</v>
      </c>
      <c r="J69" s="832" t="s">
        <v>2494</v>
      </c>
      <c r="K69" s="832" t="s">
        <v>2495</v>
      </c>
      <c r="L69" s="835">
        <v>84.39</v>
      </c>
      <c r="M69" s="835">
        <v>168.78</v>
      </c>
      <c r="N69" s="832">
        <v>2</v>
      </c>
      <c r="O69" s="836">
        <v>0.5</v>
      </c>
      <c r="P69" s="835">
        <v>168.78</v>
      </c>
      <c r="Q69" s="837">
        <v>1</v>
      </c>
      <c r="R69" s="832">
        <v>2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2</v>
      </c>
      <c r="B70" s="832" t="s">
        <v>2170</v>
      </c>
      <c r="C70" s="832" t="s">
        <v>2177</v>
      </c>
      <c r="D70" s="833" t="s">
        <v>4516</v>
      </c>
      <c r="E70" s="834" t="s">
        <v>2186</v>
      </c>
      <c r="F70" s="832" t="s">
        <v>2171</v>
      </c>
      <c r="G70" s="832" t="s">
        <v>2492</v>
      </c>
      <c r="H70" s="832" t="s">
        <v>562</v>
      </c>
      <c r="I70" s="832" t="s">
        <v>2496</v>
      </c>
      <c r="J70" s="832" t="s">
        <v>2497</v>
      </c>
      <c r="K70" s="832" t="s">
        <v>2498</v>
      </c>
      <c r="L70" s="835">
        <v>50.64</v>
      </c>
      <c r="M70" s="835">
        <v>101.28</v>
      </c>
      <c r="N70" s="832">
        <v>2</v>
      </c>
      <c r="O70" s="836">
        <v>1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2</v>
      </c>
      <c r="B71" s="832" t="s">
        <v>2170</v>
      </c>
      <c r="C71" s="832" t="s">
        <v>2177</v>
      </c>
      <c r="D71" s="833" t="s">
        <v>4516</v>
      </c>
      <c r="E71" s="834" t="s">
        <v>2186</v>
      </c>
      <c r="F71" s="832" t="s">
        <v>2171</v>
      </c>
      <c r="G71" s="832" t="s">
        <v>2499</v>
      </c>
      <c r="H71" s="832" t="s">
        <v>562</v>
      </c>
      <c r="I71" s="832" t="s">
        <v>2500</v>
      </c>
      <c r="J71" s="832" t="s">
        <v>867</v>
      </c>
      <c r="K71" s="832" t="s">
        <v>2501</v>
      </c>
      <c r="L71" s="835">
        <v>75.05</v>
      </c>
      <c r="M71" s="835">
        <v>675.45</v>
      </c>
      <c r="N71" s="832">
        <v>9</v>
      </c>
      <c r="O71" s="836">
        <v>4.5</v>
      </c>
      <c r="P71" s="835">
        <v>150.1</v>
      </c>
      <c r="Q71" s="837">
        <v>0.22222222222222221</v>
      </c>
      <c r="R71" s="832">
        <v>2</v>
      </c>
      <c r="S71" s="837">
        <v>0.22222222222222221</v>
      </c>
      <c r="T71" s="836">
        <v>1</v>
      </c>
      <c r="U71" s="838">
        <v>0.22222222222222221</v>
      </c>
    </row>
    <row r="72" spans="1:21" ht="14.4" customHeight="1" x14ac:dyDescent="0.3">
      <c r="A72" s="831">
        <v>2</v>
      </c>
      <c r="B72" s="832" t="s">
        <v>2170</v>
      </c>
      <c r="C72" s="832" t="s">
        <v>2177</v>
      </c>
      <c r="D72" s="833" t="s">
        <v>4516</v>
      </c>
      <c r="E72" s="834" t="s">
        <v>2186</v>
      </c>
      <c r="F72" s="832" t="s">
        <v>2171</v>
      </c>
      <c r="G72" s="832" t="s">
        <v>2499</v>
      </c>
      <c r="H72" s="832" t="s">
        <v>562</v>
      </c>
      <c r="I72" s="832" t="s">
        <v>2502</v>
      </c>
      <c r="J72" s="832" t="s">
        <v>871</v>
      </c>
      <c r="K72" s="832" t="s">
        <v>2503</v>
      </c>
      <c r="L72" s="835">
        <v>45.03</v>
      </c>
      <c r="M72" s="835">
        <v>1125.75</v>
      </c>
      <c r="N72" s="832">
        <v>25</v>
      </c>
      <c r="O72" s="836">
        <v>5</v>
      </c>
      <c r="P72" s="835">
        <v>855.56999999999994</v>
      </c>
      <c r="Q72" s="837">
        <v>0.7599999999999999</v>
      </c>
      <c r="R72" s="832">
        <v>19</v>
      </c>
      <c r="S72" s="837">
        <v>0.76</v>
      </c>
      <c r="T72" s="836">
        <v>3</v>
      </c>
      <c r="U72" s="838">
        <v>0.6</v>
      </c>
    </row>
    <row r="73" spans="1:21" ht="14.4" customHeight="1" x14ac:dyDescent="0.3">
      <c r="A73" s="831">
        <v>2</v>
      </c>
      <c r="B73" s="832" t="s">
        <v>2170</v>
      </c>
      <c r="C73" s="832" t="s">
        <v>2177</v>
      </c>
      <c r="D73" s="833" t="s">
        <v>4516</v>
      </c>
      <c r="E73" s="834" t="s">
        <v>2186</v>
      </c>
      <c r="F73" s="832" t="s">
        <v>2171</v>
      </c>
      <c r="G73" s="832" t="s">
        <v>2504</v>
      </c>
      <c r="H73" s="832" t="s">
        <v>562</v>
      </c>
      <c r="I73" s="832" t="s">
        <v>2505</v>
      </c>
      <c r="J73" s="832" t="s">
        <v>2506</v>
      </c>
      <c r="K73" s="832" t="s">
        <v>2507</v>
      </c>
      <c r="L73" s="835">
        <v>0</v>
      </c>
      <c r="M73" s="835">
        <v>0</v>
      </c>
      <c r="N73" s="832">
        <v>1</v>
      </c>
      <c r="O73" s="836">
        <v>1</v>
      </c>
      <c r="P73" s="835"/>
      <c r="Q73" s="837"/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2</v>
      </c>
      <c r="B74" s="832" t="s">
        <v>2170</v>
      </c>
      <c r="C74" s="832" t="s">
        <v>2177</v>
      </c>
      <c r="D74" s="833" t="s">
        <v>4516</v>
      </c>
      <c r="E74" s="834" t="s">
        <v>2186</v>
      </c>
      <c r="F74" s="832" t="s">
        <v>2171</v>
      </c>
      <c r="G74" s="832" t="s">
        <v>2508</v>
      </c>
      <c r="H74" s="832" t="s">
        <v>562</v>
      </c>
      <c r="I74" s="832" t="s">
        <v>2509</v>
      </c>
      <c r="J74" s="832" t="s">
        <v>2510</v>
      </c>
      <c r="K74" s="832" t="s">
        <v>2511</v>
      </c>
      <c r="L74" s="835">
        <v>164.01</v>
      </c>
      <c r="M74" s="835">
        <v>164.01</v>
      </c>
      <c r="N74" s="832">
        <v>1</v>
      </c>
      <c r="O74" s="836">
        <v>0.5</v>
      </c>
      <c r="P74" s="835">
        <v>164.01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2</v>
      </c>
      <c r="B75" s="832" t="s">
        <v>2170</v>
      </c>
      <c r="C75" s="832" t="s">
        <v>2177</v>
      </c>
      <c r="D75" s="833" t="s">
        <v>4516</v>
      </c>
      <c r="E75" s="834" t="s">
        <v>2186</v>
      </c>
      <c r="F75" s="832" t="s">
        <v>2171</v>
      </c>
      <c r="G75" s="832" t="s">
        <v>2512</v>
      </c>
      <c r="H75" s="832" t="s">
        <v>562</v>
      </c>
      <c r="I75" s="832" t="s">
        <v>2513</v>
      </c>
      <c r="J75" s="832" t="s">
        <v>2514</v>
      </c>
      <c r="K75" s="832" t="s">
        <v>2515</v>
      </c>
      <c r="L75" s="835">
        <v>36.909999999999997</v>
      </c>
      <c r="M75" s="835">
        <v>110.72999999999999</v>
      </c>
      <c r="N75" s="832">
        <v>3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2</v>
      </c>
      <c r="B76" s="832" t="s">
        <v>2170</v>
      </c>
      <c r="C76" s="832" t="s">
        <v>2177</v>
      </c>
      <c r="D76" s="833" t="s">
        <v>4516</v>
      </c>
      <c r="E76" s="834" t="s">
        <v>2186</v>
      </c>
      <c r="F76" s="832" t="s">
        <v>2171</v>
      </c>
      <c r="G76" s="832" t="s">
        <v>2516</v>
      </c>
      <c r="H76" s="832" t="s">
        <v>562</v>
      </c>
      <c r="I76" s="832" t="s">
        <v>2517</v>
      </c>
      <c r="J76" s="832" t="s">
        <v>2518</v>
      </c>
      <c r="K76" s="832" t="s">
        <v>2519</v>
      </c>
      <c r="L76" s="835">
        <v>129.1</v>
      </c>
      <c r="M76" s="835">
        <v>258.2</v>
      </c>
      <c r="N76" s="832">
        <v>2</v>
      </c>
      <c r="O76" s="836">
        <v>0.5</v>
      </c>
      <c r="P76" s="835">
        <v>258.2</v>
      </c>
      <c r="Q76" s="837">
        <v>1</v>
      </c>
      <c r="R76" s="832">
        <v>2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2</v>
      </c>
      <c r="B77" s="832" t="s">
        <v>2170</v>
      </c>
      <c r="C77" s="832" t="s">
        <v>2177</v>
      </c>
      <c r="D77" s="833" t="s">
        <v>4516</v>
      </c>
      <c r="E77" s="834" t="s">
        <v>2186</v>
      </c>
      <c r="F77" s="832" t="s">
        <v>2171</v>
      </c>
      <c r="G77" s="832" t="s">
        <v>2516</v>
      </c>
      <c r="H77" s="832" t="s">
        <v>562</v>
      </c>
      <c r="I77" s="832" t="s">
        <v>2520</v>
      </c>
      <c r="J77" s="832" t="s">
        <v>2521</v>
      </c>
      <c r="K77" s="832" t="s">
        <v>2522</v>
      </c>
      <c r="L77" s="835">
        <v>193.66</v>
      </c>
      <c r="M77" s="835">
        <v>387.32</v>
      </c>
      <c r="N77" s="832">
        <v>2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2</v>
      </c>
      <c r="B78" s="832" t="s">
        <v>2170</v>
      </c>
      <c r="C78" s="832" t="s">
        <v>2177</v>
      </c>
      <c r="D78" s="833" t="s">
        <v>4516</v>
      </c>
      <c r="E78" s="834" t="s">
        <v>2186</v>
      </c>
      <c r="F78" s="832" t="s">
        <v>2171</v>
      </c>
      <c r="G78" s="832" t="s">
        <v>2523</v>
      </c>
      <c r="H78" s="832" t="s">
        <v>562</v>
      </c>
      <c r="I78" s="832" t="s">
        <v>2524</v>
      </c>
      <c r="J78" s="832" t="s">
        <v>726</v>
      </c>
      <c r="K78" s="832" t="s">
        <v>2525</v>
      </c>
      <c r="L78" s="835">
        <v>27.28</v>
      </c>
      <c r="M78" s="835">
        <v>54.56</v>
      </c>
      <c r="N78" s="832">
        <v>2</v>
      </c>
      <c r="O78" s="836">
        <v>1</v>
      </c>
      <c r="P78" s="835">
        <v>54.56</v>
      </c>
      <c r="Q78" s="837">
        <v>1</v>
      </c>
      <c r="R78" s="832">
        <v>2</v>
      </c>
      <c r="S78" s="837">
        <v>1</v>
      </c>
      <c r="T78" s="836">
        <v>1</v>
      </c>
      <c r="U78" s="838">
        <v>1</v>
      </c>
    </row>
    <row r="79" spans="1:21" ht="14.4" customHeight="1" x14ac:dyDescent="0.3">
      <c r="A79" s="831">
        <v>2</v>
      </c>
      <c r="B79" s="832" t="s">
        <v>2170</v>
      </c>
      <c r="C79" s="832" t="s">
        <v>2177</v>
      </c>
      <c r="D79" s="833" t="s">
        <v>4516</v>
      </c>
      <c r="E79" s="834" t="s">
        <v>2186</v>
      </c>
      <c r="F79" s="832" t="s">
        <v>2171</v>
      </c>
      <c r="G79" s="832" t="s">
        <v>2526</v>
      </c>
      <c r="H79" s="832" t="s">
        <v>562</v>
      </c>
      <c r="I79" s="832" t="s">
        <v>2527</v>
      </c>
      <c r="J79" s="832" t="s">
        <v>2528</v>
      </c>
      <c r="K79" s="832" t="s">
        <v>2529</v>
      </c>
      <c r="L79" s="835">
        <v>72.47</v>
      </c>
      <c r="M79" s="835">
        <v>72.47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2</v>
      </c>
      <c r="B80" s="832" t="s">
        <v>2170</v>
      </c>
      <c r="C80" s="832" t="s">
        <v>2177</v>
      </c>
      <c r="D80" s="833" t="s">
        <v>4516</v>
      </c>
      <c r="E80" s="834" t="s">
        <v>2186</v>
      </c>
      <c r="F80" s="832" t="s">
        <v>2171</v>
      </c>
      <c r="G80" s="832" t="s">
        <v>2530</v>
      </c>
      <c r="H80" s="832" t="s">
        <v>562</v>
      </c>
      <c r="I80" s="832" t="s">
        <v>2531</v>
      </c>
      <c r="J80" s="832" t="s">
        <v>2532</v>
      </c>
      <c r="K80" s="832" t="s">
        <v>2533</v>
      </c>
      <c r="L80" s="835">
        <v>36.909999999999997</v>
      </c>
      <c r="M80" s="835">
        <v>36.909999999999997</v>
      </c>
      <c r="N80" s="832">
        <v>1</v>
      </c>
      <c r="O80" s="836">
        <v>1</v>
      </c>
      <c r="P80" s="835">
        <v>36.909999999999997</v>
      </c>
      <c r="Q80" s="837">
        <v>1</v>
      </c>
      <c r="R80" s="832">
        <v>1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2</v>
      </c>
      <c r="B81" s="832" t="s">
        <v>2170</v>
      </c>
      <c r="C81" s="832" t="s">
        <v>2177</v>
      </c>
      <c r="D81" s="833" t="s">
        <v>4516</v>
      </c>
      <c r="E81" s="834" t="s">
        <v>2186</v>
      </c>
      <c r="F81" s="832" t="s">
        <v>2171</v>
      </c>
      <c r="G81" s="832" t="s">
        <v>2534</v>
      </c>
      <c r="H81" s="832" t="s">
        <v>604</v>
      </c>
      <c r="I81" s="832" t="s">
        <v>1753</v>
      </c>
      <c r="J81" s="832" t="s">
        <v>681</v>
      </c>
      <c r="K81" s="832" t="s">
        <v>1754</v>
      </c>
      <c r="L81" s="835">
        <v>8.7899999999999991</v>
      </c>
      <c r="M81" s="835">
        <v>70.319999999999993</v>
      </c>
      <c r="N81" s="832">
        <v>8</v>
      </c>
      <c r="O81" s="836">
        <v>3.5</v>
      </c>
      <c r="P81" s="835">
        <v>8.7899999999999991</v>
      </c>
      <c r="Q81" s="837">
        <v>0.125</v>
      </c>
      <c r="R81" s="832">
        <v>1</v>
      </c>
      <c r="S81" s="837">
        <v>0.125</v>
      </c>
      <c r="T81" s="836">
        <v>0.5</v>
      </c>
      <c r="U81" s="838">
        <v>0.14285714285714285</v>
      </c>
    </row>
    <row r="82" spans="1:21" ht="14.4" customHeight="1" x14ac:dyDescent="0.3">
      <c r="A82" s="831">
        <v>2</v>
      </c>
      <c r="B82" s="832" t="s">
        <v>2170</v>
      </c>
      <c r="C82" s="832" t="s">
        <v>2177</v>
      </c>
      <c r="D82" s="833" t="s">
        <v>4516</v>
      </c>
      <c r="E82" s="834" t="s">
        <v>2186</v>
      </c>
      <c r="F82" s="832" t="s">
        <v>2171</v>
      </c>
      <c r="G82" s="832" t="s">
        <v>2534</v>
      </c>
      <c r="H82" s="832" t="s">
        <v>604</v>
      </c>
      <c r="I82" s="832" t="s">
        <v>1755</v>
      </c>
      <c r="J82" s="832" t="s">
        <v>681</v>
      </c>
      <c r="K82" s="832" t="s">
        <v>1756</v>
      </c>
      <c r="L82" s="835">
        <v>29.27</v>
      </c>
      <c r="M82" s="835">
        <v>585.4</v>
      </c>
      <c r="N82" s="832">
        <v>20</v>
      </c>
      <c r="O82" s="836">
        <v>8.5</v>
      </c>
      <c r="P82" s="835">
        <v>321.96999999999997</v>
      </c>
      <c r="Q82" s="837">
        <v>0.54999999999999993</v>
      </c>
      <c r="R82" s="832">
        <v>11</v>
      </c>
      <c r="S82" s="837">
        <v>0.55000000000000004</v>
      </c>
      <c r="T82" s="836">
        <v>4</v>
      </c>
      <c r="U82" s="838">
        <v>0.47058823529411764</v>
      </c>
    </row>
    <row r="83" spans="1:21" ht="14.4" customHeight="1" x14ac:dyDescent="0.3">
      <c r="A83" s="831">
        <v>2</v>
      </c>
      <c r="B83" s="832" t="s">
        <v>2170</v>
      </c>
      <c r="C83" s="832" t="s">
        <v>2177</v>
      </c>
      <c r="D83" s="833" t="s">
        <v>4516</v>
      </c>
      <c r="E83" s="834" t="s">
        <v>2186</v>
      </c>
      <c r="F83" s="832" t="s">
        <v>2171</v>
      </c>
      <c r="G83" s="832" t="s">
        <v>2534</v>
      </c>
      <c r="H83" s="832" t="s">
        <v>562</v>
      </c>
      <c r="I83" s="832" t="s">
        <v>2535</v>
      </c>
      <c r="J83" s="832" t="s">
        <v>2536</v>
      </c>
      <c r="K83" s="832" t="s">
        <v>2537</v>
      </c>
      <c r="L83" s="835">
        <v>5.71</v>
      </c>
      <c r="M83" s="835">
        <v>74.22999999999999</v>
      </c>
      <c r="N83" s="832">
        <v>13</v>
      </c>
      <c r="O83" s="836">
        <v>1.5</v>
      </c>
      <c r="P83" s="835">
        <v>39.97</v>
      </c>
      <c r="Q83" s="837">
        <v>0.53846153846153855</v>
      </c>
      <c r="R83" s="832">
        <v>7</v>
      </c>
      <c r="S83" s="837">
        <v>0.53846153846153844</v>
      </c>
      <c r="T83" s="836">
        <v>1</v>
      </c>
      <c r="U83" s="838">
        <v>0.66666666666666663</v>
      </c>
    </row>
    <row r="84" spans="1:21" ht="14.4" customHeight="1" x14ac:dyDescent="0.3">
      <c r="A84" s="831">
        <v>2</v>
      </c>
      <c r="B84" s="832" t="s">
        <v>2170</v>
      </c>
      <c r="C84" s="832" t="s">
        <v>2177</v>
      </c>
      <c r="D84" s="833" t="s">
        <v>4516</v>
      </c>
      <c r="E84" s="834" t="s">
        <v>2186</v>
      </c>
      <c r="F84" s="832" t="s">
        <v>2171</v>
      </c>
      <c r="G84" s="832" t="s">
        <v>2534</v>
      </c>
      <c r="H84" s="832" t="s">
        <v>562</v>
      </c>
      <c r="I84" s="832" t="s">
        <v>2538</v>
      </c>
      <c r="J84" s="832" t="s">
        <v>2539</v>
      </c>
      <c r="K84" s="832" t="s">
        <v>1754</v>
      </c>
      <c r="L84" s="835">
        <v>8.7899999999999991</v>
      </c>
      <c r="M84" s="835">
        <v>17.579999999999998</v>
      </c>
      <c r="N84" s="832">
        <v>2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2</v>
      </c>
      <c r="B85" s="832" t="s">
        <v>2170</v>
      </c>
      <c r="C85" s="832" t="s">
        <v>2177</v>
      </c>
      <c r="D85" s="833" t="s">
        <v>4516</v>
      </c>
      <c r="E85" s="834" t="s">
        <v>2186</v>
      </c>
      <c r="F85" s="832" t="s">
        <v>2171</v>
      </c>
      <c r="G85" s="832" t="s">
        <v>2540</v>
      </c>
      <c r="H85" s="832" t="s">
        <v>562</v>
      </c>
      <c r="I85" s="832" t="s">
        <v>2541</v>
      </c>
      <c r="J85" s="832" t="s">
        <v>1151</v>
      </c>
      <c r="K85" s="832" t="s">
        <v>2542</v>
      </c>
      <c r="L85" s="835">
        <v>98.75</v>
      </c>
      <c r="M85" s="835">
        <v>98.75</v>
      </c>
      <c r="N85" s="832">
        <v>1</v>
      </c>
      <c r="O85" s="836">
        <v>0.5</v>
      </c>
      <c r="P85" s="835">
        <v>98.75</v>
      </c>
      <c r="Q85" s="837">
        <v>1</v>
      </c>
      <c r="R85" s="832">
        <v>1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2</v>
      </c>
      <c r="B86" s="832" t="s">
        <v>2170</v>
      </c>
      <c r="C86" s="832" t="s">
        <v>2177</v>
      </c>
      <c r="D86" s="833" t="s">
        <v>4516</v>
      </c>
      <c r="E86" s="834" t="s">
        <v>2186</v>
      </c>
      <c r="F86" s="832" t="s">
        <v>2171</v>
      </c>
      <c r="G86" s="832" t="s">
        <v>2540</v>
      </c>
      <c r="H86" s="832" t="s">
        <v>562</v>
      </c>
      <c r="I86" s="832" t="s">
        <v>2543</v>
      </c>
      <c r="J86" s="832" t="s">
        <v>1151</v>
      </c>
      <c r="K86" s="832" t="s">
        <v>2542</v>
      </c>
      <c r="L86" s="835">
        <v>98.75</v>
      </c>
      <c r="M86" s="835">
        <v>197.5</v>
      </c>
      <c r="N86" s="832">
        <v>2</v>
      </c>
      <c r="O86" s="836">
        <v>2</v>
      </c>
      <c r="P86" s="835">
        <v>197.5</v>
      </c>
      <c r="Q86" s="837">
        <v>1</v>
      </c>
      <c r="R86" s="832">
        <v>2</v>
      </c>
      <c r="S86" s="837">
        <v>1</v>
      </c>
      <c r="T86" s="836">
        <v>2</v>
      </c>
      <c r="U86" s="838">
        <v>1</v>
      </c>
    </row>
    <row r="87" spans="1:21" ht="14.4" customHeight="1" x14ac:dyDescent="0.3">
      <c r="A87" s="831">
        <v>2</v>
      </c>
      <c r="B87" s="832" t="s">
        <v>2170</v>
      </c>
      <c r="C87" s="832" t="s">
        <v>2177</v>
      </c>
      <c r="D87" s="833" t="s">
        <v>4516</v>
      </c>
      <c r="E87" s="834" t="s">
        <v>2186</v>
      </c>
      <c r="F87" s="832" t="s">
        <v>2171</v>
      </c>
      <c r="G87" s="832" t="s">
        <v>2540</v>
      </c>
      <c r="H87" s="832" t="s">
        <v>562</v>
      </c>
      <c r="I87" s="832" t="s">
        <v>2544</v>
      </c>
      <c r="J87" s="832" t="s">
        <v>2545</v>
      </c>
      <c r="K87" s="832" t="s">
        <v>2542</v>
      </c>
      <c r="L87" s="835">
        <v>98.75</v>
      </c>
      <c r="M87" s="835">
        <v>98.75</v>
      </c>
      <c r="N87" s="832">
        <v>1</v>
      </c>
      <c r="O87" s="836">
        <v>0.5</v>
      </c>
      <c r="P87" s="835">
        <v>98.75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2</v>
      </c>
      <c r="B88" s="832" t="s">
        <v>2170</v>
      </c>
      <c r="C88" s="832" t="s">
        <v>2177</v>
      </c>
      <c r="D88" s="833" t="s">
        <v>4516</v>
      </c>
      <c r="E88" s="834" t="s">
        <v>2186</v>
      </c>
      <c r="F88" s="832" t="s">
        <v>2171</v>
      </c>
      <c r="G88" s="832" t="s">
        <v>2546</v>
      </c>
      <c r="H88" s="832" t="s">
        <v>562</v>
      </c>
      <c r="I88" s="832" t="s">
        <v>2547</v>
      </c>
      <c r="J88" s="832" t="s">
        <v>1181</v>
      </c>
      <c r="K88" s="832" t="s">
        <v>1182</v>
      </c>
      <c r="L88" s="835">
        <v>0</v>
      </c>
      <c r="M88" s="835">
        <v>0</v>
      </c>
      <c r="N88" s="832">
        <v>1</v>
      </c>
      <c r="O88" s="836">
        <v>1</v>
      </c>
      <c r="P88" s="835"/>
      <c r="Q88" s="837"/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2</v>
      </c>
      <c r="B89" s="832" t="s">
        <v>2170</v>
      </c>
      <c r="C89" s="832" t="s">
        <v>2177</v>
      </c>
      <c r="D89" s="833" t="s">
        <v>4516</v>
      </c>
      <c r="E89" s="834" t="s">
        <v>2186</v>
      </c>
      <c r="F89" s="832" t="s">
        <v>2171</v>
      </c>
      <c r="G89" s="832" t="s">
        <v>2548</v>
      </c>
      <c r="H89" s="832" t="s">
        <v>562</v>
      </c>
      <c r="I89" s="832" t="s">
        <v>2549</v>
      </c>
      <c r="J89" s="832" t="s">
        <v>2550</v>
      </c>
      <c r="K89" s="832" t="s">
        <v>2551</v>
      </c>
      <c r="L89" s="835">
        <v>73.989999999999995</v>
      </c>
      <c r="M89" s="835">
        <v>73.989999999999995</v>
      </c>
      <c r="N89" s="832">
        <v>1</v>
      </c>
      <c r="O89" s="836">
        <v>0.5</v>
      </c>
      <c r="P89" s="835">
        <v>73.989999999999995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2</v>
      </c>
      <c r="B90" s="832" t="s">
        <v>2170</v>
      </c>
      <c r="C90" s="832" t="s">
        <v>2177</v>
      </c>
      <c r="D90" s="833" t="s">
        <v>4516</v>
      </c>
      <c r="E90" s="834" t="s">
        <v>2186</v>
      </c>
      <c r="F90" s="832" t="s">
        <v>2171</v>
      </c>
      <c r="G90" s="832" t="s">
        <v>2552</v>
      </c>
      <c r="H90" s="832" t="s">
        <v>562</v>
      </c>
      <c r="I90" s="832" t="s">
        <v>2553</v>
      </c>
      <c r="J90" s="832" t="s">
        <v>2554</v>
      </c>
      <c r="K90" s="832" t="s">
        <v>2555</v>
      </c>
      <c r="L90" s="835">
        <v>58.62</v>
      </c>
      <c r="M90" s="835">
        <v>351.71999999999997</v>
      </c>
      <c r="N90" s="832">
        <v>6</v>
      </c>
      <c r="O90" s="836">
        <v>4.5</v>
      </c>
      <c r="P90" s="835">
        <v>293.09999999999997</v>
      </c>
      <c r="Q90" s="837">
        <v>0.83333333333333326</v>
      </c>
      <c r="R90" s="832">
        <v>5</v>
      </c>
      <c r="S90" s="837">
        <v>0.83333333333333337</v>
      </c>
      <c r="T90" s="836">
        <v>4</v>
      </c>
      <c r="U90" s="838">
        <v>0.88888888888888884</v>
      </c>
    </row>
    <row r="91" spans="1:21" ht="14.4" customHeight="1" x14ac:dyDescent="0.3">
      <c r="A91" s="831">
        <v>2</v>
      </c>
      <c r="B91" s="832" t="s">
        <v>2170</v>
      </c>
      <c r="C91" s="832" t="s">
        <v>2177</v>
      </c>
      <c r="D91" s="833" t="s">
        <v>4516</v>
      </c>
      <c r="E91" s="834" t="s">
        <v>2186</v>
      </c>
      <c r="F91" s="832" t="s">
        <v>2171</v>
      </c>
      <c r="G91" s="832" t="s">
        <v>2556</v>
      </c>
      <c r="H91" s="832" t="s">
        <v>562</v>
      </c>
      <c r="I91" s="832" t="s">
        <v>2557</v>
      </c>
      <c r="J91" s="832" t="s">
        <v>2558</v>
      </c>
      <c r="K91" s="832" t="s">
        <v>2559</v>
      </c>
      <c r="L91" s="835">
        <v>619.6</v>
      </c>
      <c r="M91" s="835">
        <v>619.6</v>
      </c>
      <c r="N91" s="832">
        <v>1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2</v>
      </c>
      <c r="B92" s="832" t="s">
        <v>2170</v>
      </c>
      <c r="C92" s="832" t="s">
        <v>2177</v>
      </c>
      <c r="D92" s="833" t="s">
        <v>4516</v>
      </c>
      <c r="E92" s="834" t="s">
        <v>2186</v>
      </c>
      <c r="F92" s="832" t="s">
        <v>2171</v>
      </c>
      <c r="G92" s="832" t="s">
        <v>2560</v>
      </c>
      <c r="H92" s="832" t="s">
        <v>562</v>
      </c>
      <c r="I92" s="832" t="s">
        <v>2561</v>
      </c>
      <c r="J92" s="832" t="s">
        <v>2562</v>
      </c>
      <c r="K92" s="832" t="s">
        <v>2563</v>
      </c>
      <c r="L92" s="835">
        <v>1776.68</v>
      </c>
      <c r="M92" s="835">
        <v>1776.68</v>
      </c>
      <c r="N92" s="832">
        <v>1</v>
      </c>
      <c r="O92" s="836">
        <v>0.5</v>
      </c>
      <c r="P92" s="835">
        <v>1776.68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2</v>
      </c>
      <c r="B93" s="832" t="s">
        <v>2170</v>
      </c>
      <c r="C93" s="832" t="s">
        <v>2177</v>
      </c>
      <c r="D93" s="833" t="s">
        <v>4516</v>
      </c>
      <c r="E93" s="834" t="s">
        <v>2186</v>
      </c>
      <c r="F93" s="832" t="s">
        <v>2171</v>
      </c>
      <c r="G93" s="832" t="s">
        <v>2564</v>
      </c>
      <c r="H93" s="832" t="s">
        <v>562</v>
      </c>
      <c r="I93" s="832" t="s">
        <v>2565</v>
      </c>
      <c r="J93" s="832" t="s">
        <v>2566</v>
      </c>
      <c r="K93" s="832" t="s">
        <v>2567</v>
      </c>
      <c r="L93" s="835">
        <v>88.76</v>
      </c>
      <c r="M93" s="835">
        <v>177.52</v>
      </c>
      <c r="N93" s="832">
        <v>2</v>
      </c>
      <c r="O93" s="836">
        <v>1</v>
      </c>
      <c r="P93" s="835">
        <v>177.52</v>
      </c>
      <c r="Q93" s="837">
        <v>1</v>
      </c>
      <c r="R93" s="832">
        <v>2</v>
      </c>
      <c r="S93" s="837">
        <v>1</v>
      </c>
      <c r="T93" s="836">
        <v>1</v>
      </c>
      <c r="U93" s="838">
        <v>1</v>
      </c>
    </row>
    <row r="94" spans="1:21" ht="14.4" customHeight="1" x14ac:dyDescent="0.3">
      <c r="A94" s="831">
        <v>2</v>
      </c>
      <c r="B94" s="832" t="s">
        <v>2170</v>
      </c>
      <c r="C94" s="832" t="s">
        <v>2177</v>
      </c>
      <c r="D94" s="833" t="s">
        <v>4516</v>
      </c>
      <c r="E94" s="834" t="s">
        <v>2186</v>
      </c>
      <c r="F94" s="832" t="s">
        <v>2171</v>
      </c>
      <c r="G94" s="832" t="s">
        <v>2568</v>
      </c>
      <c r="H94" s="832" t="s">
        <v>562</v>
      </c>
      <c r="I94" s="832" t="s">
        <v>2569</v>
      </c>
      <c r="J94" s="832" t="s">
        <v>2570</v>
      </c>
      <c r="K94" s="832" t="s">
        <v>2571</v>
      </c>
      <c r="L94" s="835">
        <v>32.28</v>
      </c>
      <c r="M94" s="835">
        <v>64.56</v>
      </c>
      <c r="N94" s="832">
        <v>2</v>
      </c>
      <c r="O94" s="836">
        <v>0.5</v>
      </c>
      <c r="P94" s="835">
        <v>64.56</v>
      </c>
      <c r="Q94" s="837">
        <v>1</v>
      </c>
      <c r="R94" s="832">
        <v>2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2</v>
      </c>
      <c r="B95" s="832" t="s">
        <v>2170</v>
      </c>
      <c r="C95" s="832" t="s">
        <v>2177</v>
      </c>
      <c r="D95" s="833" t="s">
        <v>4516</v>
      </c>
      <c r="E95" s="834" t="s">
        <v>2186</v>
      </c>
      <c r="F95" s="832" t="s">
        <v>2171</v>
      </c>
      <c r="G95" s="832" t="s">
        <v>2572</v>
      </c>
      <c r="H95" s="832" t="s">
        <v>562</v>
      </c>
      <c r="I95" s="832" t="s">
        <v>2573</v>
      </c>
      <c r="J95" s="832" t="s">
        <v>1070</v>
      </c>
      <c r="K95" s="832" t="s">
        <v>2574</v>
      </c>
      <c r="L95" s="835">
        <v>760.22</v>
      </c>
      <c r="M95" s="835">
        <v>202218.52000000014</v>
      </c>
      <c r="N95" s="832">
        <v>266</v>
      </c>
      <c r="O95" s="836">
        <v>76</v>
      </c>
      <c r="P95" s="835">
        <v>107951.24000000008</v>
      </c>
      <c r="Q95" s="837">
        <v>0.53383458646616544</v>
      </c>
      <c r="R95" s="832">
        <v>142</v>
      </c>
      <c r="S95" s="837">
        <v>0.53383458646616544</v>
      </c>
      <c r="T95" s="836">
        <v>42.5</v>
      </c>
      <c r="U95" s="838">
        <v>0.55921052631578949</v>
      </c>
    </row>
    <row r="96" spans="1:21" ht="14.4" customHeight="1" x14ac:dyDescent="0.3">
      <c r="A96" s="831">
        <v>2</v>
      </c>
      <c r="B96" s="832" t="s">
        <v>2170</v>
      </c>
      <c r="C96" s="832" t="s">
        <v>2177</v>
      </c>
      <c r="D96" s="833" t="s">
        <v>4516</v>
      </c>
      <c r="E96" s="834" t="s">
        <v>2186</v>
      </c>
      <c r="F96" s="832" t="s">
        <v>2171</v>
      </c>
      <c r="G96" s="832" t="s">
        <v>2572</v>
      </c>
      <c r="H96" s="832" t="s">
        <v>562</v>
      </c>
      <c r="I96" s="832" t="s">
        <v>2575</v>
      </c>
      <c r="J96" s="832" t="s">
        <v>2576</v>
      </c>
      <c r="K96" s="832" t="s">
        <v>2574</v>
      </c>
      <c r="L96" s="835">
        <v>760.22</v>
      </c>
      <c r="M96" s="835">
        <v>12163.52</v>
      </c>
      <c r="N96" s="832">
        <v>16</v>
      </c>
      <c r="O96" s="836">
        <v>6</v>
      </c>
      <c r="P96" s="835">
        <v>3040.88</v>
      </c>
      <c r="Q96" s="837">
        <v>0.25</v>
      </c>
      <c r="R96" s="832">
        <v>4</v>
      </c>
      <c r="S96" s="837">
        <v>0.25</v>
      </c>
      <c r="T96" s="836">
        <v>1.5</v>
      </c>
      <c r="U96" s="838">
        <v>0.25</v>
      </c>
    </row>
    <row r="97" spans="1:21" ht="14.4" customHeight="1" x14ac:dyDescent="0.3">
      <c r="A97" s="831">
        <v>2</v>
      </c>
      <c r="B97" s="832" t="s">
        <v>2170</v>
      </c>
      <c r="C97" s="832" t="s">
        <v>2177</v>
      </c>
      <c r="D97" s="833" t="s">
        <v>4516</v>
      </c>
      <c r="E97" s="834" t="s">
        <v>2186</v>
      </c>
      <c r="F97" s="832" t="s">
        <v>2171</v>
      </c>
      <c r="G97" s="832" t="s">
        <v>2572</v>
      </c>
      <c r="H97" s="832" t="s">
        <v>562</v>
      </c>
      <c r="I97" s="832" t="s">
        <v>2577</v>
      </c>
      <c r="J97" s="832" t="s">
        <v>2576</v>
      </c>
      <c r="K97" s="832" t="s">
        <v>1933</v>
      </c>
      <c r="L97" s="835">
        <v>1520.46</v>
      </c>
      <c r="M97" s="835">
        <v>10643.220000000001</v>
      </c>
      <c r="N97" s="832">
        <v>7</v>
      </c>
      <c r="O97" s="836">
        <v>2</v>
      </c>
      <c r="P97" s="835">
        <v>6081.84</v>
      </c>
      <c r="Q97" s="837">
        <v>0.5714285714285714</v>
      </c>
      <c r="R97" s="832">
        <v>4</v>
      </c>
      <c r="S97" s="837">
        <v>0.5714285714285714</v>
      </c>
      <c r="T97" s="836">
        <v>1.5</v>
      </c>
      <c r="U97" s="838">
        <v>0.75</v>
      </c>
    </row>
    <row r="98" spans="1:21" ht="14.4" customHeight="1" x14ac:dyDescent="0.3">
      <c r="A98" s="831">
        <v>2</v>
      </c>
      <c r="B98" s="832" t="s">
        <v>2170</v>
      </c>
      <c r="C98" s="832" t="s">
        <v>2177</v>
      </c>
      <c r="D98" s="833" t="s">
        <v>4516</v>
      </c>
      <c r="E98" s="834" t="s">
        <v>2186</v>
      </c>
      <c r="F98" s="832" t="s">
        <v>2171</v>
      </c>
      <c r="G98" s="832" t="s">
        <v>2578</v>
      </c>
      <c r="H98" s="832" t="s">
        <v>562</v>
      </c>
      <c r="I98" s="832" t="s">
        <v>2579</v>
      </c>
      <c r="J98" s="832" t="s">
        <v>2580</v>
      </c>
      <c r="K98" s="832" t="s">
        <v>2581</v>
      </c>
      <c r="L98" s="835">
        <v>3191.25</v>
      </c>
      <c r="M98" s="835">
        <v>12765</v>
      </c>
      <c r="N98" s="832">
        <v>4</v>
      </c>
      <c r="O98" s="836">
        <v>3.5</v>
      </c>
      <c r="P98" s="835">
        <v>6382.5</v>
      </c>
      <c r="Q98" s="837">
        <v>0.5</v>
      </c>
      <c r="R98" s="832">
        <v>2</v>
      </c>
      <c r="S98" s="837">
        <v>0.5</v>
      </c>
      <c r="T98" s="836">
        <v>2</v>
      </c>
      <c r="U98" s="838">
        <v>0.5714285714285714</v>
      </c>
    </row>
    <row r="99" spans="1:21" ht="14.4" customHeight="1" x14ac:dyDescent="0.3">
      <c r="A99" s="831">
        <v>2</v>
      </c>
      <c r="B99" s="832" t="s">
        <v>2170</v>
      </c>
      <c r="C99" s="832" t="s">
        <v>2177</v>
      </c>
      <c r="D99" s="833" t="s">
        <v>4516</v>
      </c>
      <c r="E99" s="834" t="s">
        <v>2186</v>
      </c>
      <c r="F99" s="832" t="s">
        <v>2171</v>
      </c>
      <c r="G99" s="832" t="s">
        <v>2582</v>
      </c>
      <c r="H99" s="832" t="s">
        <v>604</v>
      </c>
      <c r="I99" s="832" t="s">
        <v>2583</v>
      </c>
      <c r="J99" s="832" t="s">
        <v>1340</v>
      </c>
      <c r="K99" s="832" t="s">
        <v>2584</v>
      </c>
      <c r="L99" s="835">
        <v>32.25</v>
      </c>
      <c r="M99" s="835">
        <v>774</v>
      </c>
      <c r="N99" s="832">
        <v>24</v>
      </c>
      <c r="O99" s="836">
        <v>4</v>
      </c>
      <c r="P99" s="835">
        <v>483.75</v>
      </c>
      <c r="Q99" s="837">
        <v>0.625</v>
      </c>
      <c r="R99" s="832">
        <v>15</v>
      </c>
      <c r="S99" s="837">
        <v>0.625</v>
      </c>
      <c r="T99" s="836">
        <v>2.5</v>
      </c>
      <c r="U99" s="838">
        <v>0.625</v>
      </c>
    </row>
    <row r="100" spans="1:21" ht="14.4" customHeight="1" x14ac:dyDescent="0.3">
      <c r="A100" s="831">
        <v>2</v>
      </c>
      <c r="B100" s="832" t="s">
        <v>2170</v>
      </c>
      <c r="C100" s="832" t="s">
        <v>2177</v>
      </c>
      <c r="D100" s="833" t="s">
        <v>4516</v>
      </c>
      <c r="E100" s="834" t="s">
        <v>2186</v>
      </c>
      <c r="F100" s="832" t="s">
        <v>2171</v>
      </c>
      <c r="G100" s="832" t="s">
        <v>2582</v>
      </c>
      <c r="H100" s="832" t="s">
        <v>604</v>
      </c>
      <c r="I100" s="832" t="s">
        <v>2004</v>
      </c>
      <c r="J100" s="832" t="s">
        <v>1340</v>
      </c>
      <c r="K100" s="832" t="s">
        <v>2005</v>
      </c>
      <c r="L100" s="835">
        <v>64.5</v>
      </c>
      <c r="M100" s="835">
        <v>64.5</v>
      </c>
      <c r="N100" s="832">
        <v>1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2</v>
      </c>
      <c r="B101" s="832" t="s">
        <v>2170</v>
      </c>
      <c r="C101" s="832" t="s">
        <v>2177</v>
      </c>
      <c r="D101" s="833" t="s">
        <v>4516</v>
      </c>
      <c r="E101" s="834" t="s">
        <v>2186</v>
      </c>
      <c r="F101" s="832" t="s">
        <v>2171</v>
      </c>
      <c r="G101" s="832" t="s">
        <v>2585</v>
      </c>
      <c r="H101" s="832" t="s">
        <v>562</v>
      </c>
      <c r="I101" s="832" t="s">
        <v>2586</v>
      </c>
      <c r="J101" s="832" t="s">
        <v>768</v>
      </c>
      <c r="K101" s="832" t="s">
        <v>2587</v>
      </c>
      <c r="L101" s="835">
        <v>0</v>
      </c>
      <c r="M101" s="835">
        <v>0</v>
      </c>
      <c r="N101" s="832">
        <v>20</v>
      </c>
      <c r="O101" s="836">
        <v>8</v>
      </c>
      <c r="P101" s="835">
        <v>0</v>
      </c>
      <c r="Q101" s="837"/>
      <c r="R101" s="832">
        <v>9</v>
      </c>
      <c r="S101" s="837">
        <v>0.45</v>
      </c>
      <c r="T101" s="836">
        <v>3</v>
      </c>
      <c r="U101" s="838">
        <v>0.375</v>
      </c>
    </row>
    <row r="102" spans="1:21" ht="14.4" customHeight="1" x14ac:dyDescent="0.3">
      <c r="A102" s="831">
        <v>2</v>
      </c>
      <c r="B102" s="832" t="s">
        <v>2170</v>
      </c>
      <c r="C102" s="832" t="s">
        <v>2177</v>
      </c>
      <c r="D102" s="833" t="s">
        <v>4516</v>
      </c>
      <c r="E102" s="834" t="s">
        <v>2186</v>
      </c>
      <c r="F102" s="832" t="s">
        <v>2171</v>
      </c>
      <c r="G102" s="832" t="s">
        <v>2588</v>
      </c>
      <c r="H102" s="832" t="s">
        <v>604</v>
      </c>
      <c r="I102" s="832" t="s">
        <v>1986</v>
      </c>
      <c r="J102" s="832" t="s">
        <v>1984</v>
      </c>
      <c r="K102" s="832" t="s">
        <v>1987</v>
      </c>
      <c r="L102" s="835">
        <v>176.32</v>
      </c>
      <c r="M102" s="835">
        <v>176.32</v>
      </c>
      <c r="N102" s="832">
        <v>1</v>
      </c>
      <c r="O102" s="836">
        <v>1</v>
      </c>
      <c r="P102" s="835">
        <v>176.32</v>
      </c>
      <c r="Q102" s="837">
        <v>1</v>
      </c>
      <c r="R102" s="832">
        <v>1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2</v>
      </c>
      <c r="B103" s="832" t="s">
        <v>2170</v>
      </c>
      <c r="C103" s="832" t="s">
        <v>2177</v>
      </c>
      <c r="D103" s="833" t="s">
        <v>4516</v>
      </c>
      <c r="E103" s="834" t="s">
        <v>2186</v>
      </c>
      <c r="F103" s="832" t="s">
        <v>2171</v>
      </c>
      <c r="G103" s="832" t="s">
        <v>2589</v>
      </c>
      <c r="H103" s="832" t="s">
        <v>562</v>
      </c>
      <c r="I103" s="832" t="s">
        <v>2590</v>
      </c>
      <c r="J103" s="832" t="s">
        <v>1319</v>
      </c>
      <c r="K103" s="832" t="s">
        <v>2591</v>
      </c>
      <c r="L103" s="835">
        <v>0</v>
      </c>
      <c r="M103" s="835">
        <v>0</v>
      </c>
      <c r="N103" s="832">
        <v>1</v>
      </c>
      <c r="O103" s="836">
        <v>1</v>
      </c>
      <c r="P103" s="835"/>
      <c r="Q103" s="837"/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2</v>
      </c>
      <c r="B104" s="832" t="s">
        <v>2170</v>
      </c>
      <c r="C104" s="832" t="s">
        <v>2177</v>
      </c>
      <c r="D104" s="833" t="s">
        <v>4516</v>
      </c>
      <c r="E104" s="834" t="s">
        <v>2186</v>
      </c>
      <c r="F104" s="832" t="s">
        <v>2171</v>
      </c>
      <c r="G104" s="832" t="s">
        <v>2592</v>
      </c>
      <c r="H104" s="832" t="s">
        <v>604</v>
      </c>
      <c r="I104" s="832" t="s">
        <v>1798</v>
      </c>
      <c r="J104" s="832" t="s">
        <v>917</v>
      </c>
      <c r="K104" s="832" t="s">
        <v>1799</v>
      </c>
      <c r="L104" s="835">
        <v>118.65</v>
      </c>
      <c r="M104" s="835">
        <v>830.55</v>
      </c>
      <c r="N104" s="832">
        <v>7</v>
      </c>
      <c r="O104" s="836">
        <v>3.5</v>
      </c>
      <c r="P104" s="835">
        <v>237.3</v>
      </c>
      <c r="Q104" s="837">
        <v>0.28571428571428575</v>
      </c>
      <c r="R104" s="832">
        <v>2</v>
      </c>
      <c r="S104" s="837">
        <v>0.2857142857142857</v>
      </c>
      <c r="T104" s="836">
        <v>1</v>
      </c>
      <c r="U104" s="838">
        <v>0.2857142857142857</v>
      </c>
    </row>
    <row r="105" spans="1:21" ht="14.4" customHeight="1" x14ac:dyDescent="0.3">
      <c r="A105" s="831">
        <v>2</v>
      </c>
      <c r="B105" s="832" t="s">
        <v>2170</v>
      </c>
      <c r="C105" s="832" t="s">
        <v>2177</v>
      </c>
      <c r="D105" s="833" t="s">
        <v>4516</v>
      </c>
      <c r="E105" s="834" t="s">
        <v>2186</v>
      </c>
      <c r="F105" s="832" t="s">
        <v>2171</v>
      </c>
      <c r="G105" s="832" t="s">
        <v>2592</v>
      </c>
      <c r="H105" s="832" t="s">
        <v>562</v>
      </c>
      <c r="I105" s="832" t="s">
        <v>2593</v>
      </c>
      <c r="J105" s="832" t="s">
        <v>2594</v>
      </c>
      <c r="K105" s="832" t="s">
        <v>2595</v>
      </c>
      <c r="L105" s="835">
        <v>110.74</v>
      </c>
      <c r="M105" s="835">
        <v>110.74</v>
      </c>
      <c r="N105" s="832">
        <v>1</v>
      </c>
      <c r="O105" s="836">
        <v>0.5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2</v>
      </c>
      <c r="B106" s="832" t="s">
        <v>2170</v>
      </c>
      <c r="C106" s="832" t="s">
        <v>2177</v>
      </c>
      <c r="D106" s="833" t="s">
        <v>4516</v>
      </c>
      <c r="E106" s="834" t="s">
        <v>2186</v>
      </c>
      <c r="F106" s="832" t="s">
        <v>2171</v>
      </c>
      <c r="G106" s="832" t="s">
        <v>2592</v>
      </c>
      <c r="H106" s="832" t="s">
        <v>562</v>
      </c>
      <c r="I106" s="832" t="s">
        <v>2596</v>
      </c>
      <c r="J106" s="832" t="s">
        <v>2597</v>
      </c>
      <c r="K106" s="832" t="s">
        <v>2598</v>
      </c>
      <c r="L106" s="835">
        <v>18.46</v>
      </c>
      <c r="M106" s="835">
        <v>55.38</v>
      </c>
      <c r="N106" s="832">
        <v>3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2</v>
      </c>
      <c r="B107" s="832" t="s">
        <v>2170</v>
      </c>
      <c r="C107" s="832" t="s">
        <v>2177</v>
      </c>
      <c r="D107" s="833" t="s">
        <v>4516</v>
      </c>
      <c r="E107" s="834" t="s">
        <v>2186</v>
      </c>
      <c r="F107" s="832" t="s">
        <v>2171</v>
      </c>
      <c r="G107" s="832" t="s">
        <v>2599</v>
      </c>
      <c r="H107" s="832" t="s">
        <v>604</v>
      </c>
      <c r="I107" s="832" t="s">
        <v>1811</v>
      </c>
      <c r="J107" s="832" t="s">
        <v>919</v>
      </c>
      <c r="K107" s="832" t="s">
        <v>1812</v>
      </c>
      <c r="L107" s="835">
        <v>77.790000000000006</v>
      </c>
      <c r="M107" s="835">
        <v>466.74</v>
      </c>
      <c r="N107" s="832">
        <v>6</v>
      </c>
      <c r="O107" s="836">
        <v>3</v>
      </c>
      <c r="P107" s="835">
        <v>155.58000000000001</v>
      </c>
      <c r="Q107" s="837">
        <v>0.33333333333333337</v>
      </c>
      <c r="R107" s="832">
        <v>2</v>
      </c>
      <c r="S107" s="837">
        <v>0.33333333333333331</v>
      </c>
      <c r="T107" s="836">
        <v>1</v>
      </c>
      <c r="U107" s="838">
        <v>0.33333333333333331</v>
      </c>
    </row>
    <row r="108" spans="1:21" ht="14.4" customHeight="1" x14ac:dyDescent="0.3">
      <c r="A108" s="831">
        <v>2</v>
      </c>
      <c r="B108" s="832" t="s">
        <v>2170</v>
      </c>
      <c r="C108" s="832" t="s">
        <v>2177</v>
      </c>
      <c r="D108" s="833" t="s">
        <v>4516</v>
      </c>
      <c r="E108" s="834" t="s">
        <v>2186</v>
      </c>
      <c r="F108" s="832" t="s">
        <v>2171</v>
      </c>
      <c r="G108" s="832" t="s">
        <v>2600</v>
      </c>
      <c r="H108" s="832" t="s">
        <v>562</v>
      </c>
      <c r="I108" s="832" t="s">
        <v>2601</v>
      </c>
      <c r="J108" s="832" t="s">
        <v>2602</v>
      </c>
      <c r="K108" s="832" t="s">
        <v>2603</v>
      </c>
      <c r="L108" s="835">
        <v>78.59</v>
      </c>
      <c r="M108" s="835">
        <v>157.18</v>
      </c>
      <c r="N108" s="832">
        <v>2</v>
      </c>
      <c r="O108" s="836">
        <v>0.5</v>
      </c>
      <c r="P108" s="835">
        <v>157.18</v>
      </c>
      <c r="Q108" s="837">
        <v>1</v>
      </c>
      <c r="R108" s="832">
        <v>2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2</v>
      </c>
      <c r="B109" s="832" t="s">
        <v>2170</v>
      </c>
      <c r="C109" s="832" t="s">
        <v>2177</v>
      </c>
      <c r="D109" s="833" t="s">
        <v>4516</v>
      </c>
      <c r="E109" s="834" t="s">
        <v>2186</v>
      </c>
      <c r="F109" s="832" t="s">
        <v>2171</v>
      </c>
      <c r="G109" s="832" t="s">
        <v>2604</v>
      </c>
      <c r="H109" s="832" t="s">
        <v>562</v>
      </c>
      <c r="I109" s="832" t="s">
        <v>2605</v>
      </c>
      <c r="J109" s="832" t="s">
        <v>785</v>
      </c>
      <c r="K109" s="832" t="s">
        <v>2606</v>
      </c>
      <c r="L109" s="835">
        <v>248.55</v>
      </c>
      <c r="M109" s="835">
        <v>5716.6500000000005</v>
      </c>
      <c r="N109" s="832">
        <v>23</v>
      </c>
      <c r="O109" s="836">
        <v>20.5</v>
      </c>
      <c r="P109" s="835">
        <v>2734.05</v>
      </c>
      <c r="Q109" s="837">
        <v>0.47826086956521735</v>
      </c>
      <c r="R109" s="832">
        <v>11</v>
      </c>
      <c r="S109" s="837">
        <v>0.47826086956521741</v>
      </c>
      <c r="T109" s="836">
        <v>9.5</v>
      </c>
      <c r="U109" s="838">
        <v>0.46341463414634149</v>
      </c>
    </row>
    <row r="110" spans="1:21" ht="14.4" customHeight="1" x14ac:dyDescent="0.3">
      <c r="A110" s="831">
        <v>2</v>
      </c>
      <c r="B110" s="832" t="s">
        <v>2170</v>
      </c>
      <c r="C110" s="832" t="s">
        <v>2177</v>
      </c>
      <c r="D110" s="833" t="s">
        <v>4516</v>
      </c>
      <c r="E110" s="834" t="s">
        <v>2186</v>
      </c>
      <c r="F110" s="832" t="s">
        <v>2171</v>
      </c>
      <c r="G110" s="832" t="s">
        <v>2607</v>
      </c>
      <c r="H110" s="832" t="s">
        <v>562</v>
      </c>
      <c r="I110" s="832" t="s">
        <v>2608</v>
      </c>
      <c r="J110" s="832" t="s">
        <v>2609</v>
      </c>
      <c r="K110" s="832" t="s">
        <v>2610</v>
      </c>
      <c r="L110" s="835">
        <v>248.55</v>
      </c>
      <c r="M110" s="835">
        <v>248.55</v>
      </c>
      <c r="N110" s="832">
        <v>1</v>
      </c>
      <c r="O110" s="836">
        <v>1</v>
      </c>
      <c r="P110" s="835">
        <v>248.55</v>
      </c>
      <c r="Q110" s="837">
        <v>1</v>
      </c>
      <c r="R110" s="832">
        <v>1</v>
      </c>
      <c r="S110" s="837">
        <v>1</v>
      </c>
      <c r="T110" s="836">
        <v>1</v>
      </c>
      <c r="U110" s="838">
        <v>1</v>
      </c>
    </row>
    <row r="111" spans="1:21" ht="14.4" customHeight="1" x14ac:dyDescent="0.3">
      <c r="A111" s="831">
        <v>2</v>
      </c>
      <c r="B111" s="832" t="s">
        <v>2170</v>
      </c>
      <c r="C111" s="832" t="s">
        <v>2177</v>
      </c>
      <c r="D111" s="833" t="s">
        <v>4516</v>
      </c>
      <c r="E111" s="834" t="s">
        <v>2186</v>
      </c>
      <c r="F111" s="832" t="s">
        <v>2171</v>
      </c>
      <c r="G111" s="832" t="s">
        <v>2611</v>
      </c>
      <c r="H111" s="832" t="s">
        <v>562</v>
      </c>
      <c r="I111" s="832" t="s">
        <v>2612</v>
      </c>
      <c r="J111" s="832" t="s">
        <v>2613</v>
      </c>
      <c r="K111" s="832" t="s">
        <v>2614</v>
      </c>
      <c r="L111" s="835">
        <v>140.72</v>
      </c>
      <c r="M111" s="835">
        <v>1970.08</v>
      </c>
      <c r="N111" s="832">
        <v>14</v>
      </c>
      <c r="O111" s="836">
        <v>2.5</v>
      </c>
      <c r="P111" s="835">
        <v>1125.76</v>
      </c>
      <c r="Q111" s="837">
        <v>0.5714285714285714</v>
      </c>
      <c r="R111" s="832">
        <v>8</v>
      </c>
      <c r="S111" s="837">
        <v>0.5714285714285714</v>
      </c>
      <c r="T111" s="836">
        <v>2</v>
      </c>
      <c r="U111" s="838">
        <v>0.8</v>
      </c>
    </row>
    <row r="112" spans="1:21" ht="14.4" customHeight="1" x14ac:dyDescent="0.3">
      <c r="A112" s="831">
        <v>2</v>
      </c>
      <c r="B112" s="832" t="s">
        <v>2170</v>
      </c>
      <c r="C112" s="832" t="s">
        <v>2177</v>
      </c>
      <c r="D112" s="833" t="s">
        <v>4516</v>
      </c>
      <c r="E112" s="834" t="s">
        <v>2186</v>
      </c>
      <c r="F112" s="832" t="s">
        <v>2171</v>
      </c>
      <c r="G112" s="832" t="s">
        <v>2615</v>
      </c>
      <c r="H112" s="832" t="s">
        <v>562</v>
      </c>
      <c r="I112" s="832" t="s">
        <v>2616</v>
      </c>
      <c r="J112" s="832" t="s">
        <v>1224</v>
      </c>
      <c r="K112" s="832" t="s">
        <v>2617</v>
      </c>
      <c r="L112" s="835">
        <v>0</v>
      </c>
      <c r="M112" s="835">
        <v>0</v>
      </c>
      <c r="N112" s="832">
        <v>7</v>
      </c>
      <c r="O112" s="836">
        <v>1.5</v>
      </c>
      <c r="P112" s="835">
        <v>0</v>
      </c>
      <c r="Q112" s="837"/>
      <c r="R112" s="832">
        <v>7</v>
      </c>
      <c r="S112" s="837">
        <v>1</v>
      </c>
      <c r="T112" s="836">
        <v>1.5</v>
      </c>
      <c r="U112" s="838">
        <v>1</v>
      </c>
    </row>
    <row r="113" spans="1:21" ht="14.4" customHeight="1" x14ac:dyDescent="0.3">
      <c r="A113" s="831">
        <v>2</v>
      </c>
      <c r="B113" s="832" t="s">
        <v>2170</v>
      </c>
      <c r="C113" s="832" t="s">
        <v>2177</v>
      </c>
      <c r="D113" s="833" t="s">
        <v>4516</v>
      </c>
      <c r="E113" s="834" t="s">
        <v>2186</v>
      </c>
      <c r="F113" s="832" t="s">
        <v>2171</v>
      </c>
      <c r="G113" s="832" t="s">
        <v>2615</v>
      </c>
      <c r="H113" s="832" t="s">
        <v>562</v>
      </c>
      <c r="I113" s="832" t="s">
        <v>2616</v>
      </c>
      <c r="J113" s="832" t="s">
        <v>1224</v>
      </c>
      <c r="K113" s="832" t="s">
        <v>2617</v>
      </c>
      <c r="L113" s="835">
        <v>634</v>
      </c>
      <c r="M113" s="835">
        <v>3804</v>
      </c>
      <c r="N113" s="832">
        <v>6</v>
      </c>
      <c r="O113" s="836">
        <v>2.5</v>
      </c>
      <c r="P113" s="835">
        <v>1268</v>
      </c>
      <c r="Q113" s="837">
        <v>0.33333333333333331</v>
      </c>
      <c r="R113" s="832">
        <v>2</v>
      </c>
      <c r="S113" s="837">
        <v>0.33333333333333331</v>
      </c>
      <c r="T113" s="836">
        <v>0.5</v>
      </c>
      <c r="U113" s="838">
        <v>0.2</v>
      </c>
    </row>
    <row r="114" spans="1:21" ht="14.4" customHeight="1" x14ac:dyDescent="0.3">
      <c r="A114" s="831">
        <v>2</v>
      </c>
      <c r="B114" s="832" t="s">
        <v>2170</v>
      </c>
      <c r="C114" s="832" t="s">
        <v>2177</v>
      </c>
      <c r="D114" s="833" t="s">
        <v>4516</v>
      </c>
      <c r="E114" s="834" t="s">
        <v>2186</v>
      </c>
      <c r="F114" s="832" t="s">
        <v>2171</v>
      </c>
      <c r="G114" s="832" t="s">
        <v>2615</v>
      </c>
      <c r="H114" s="832" t="s">
        <v>562</v>
      </c>
      <c r="I114" s="832" t="s">
        <v>2618</v>
      </c>
      <c r="J114" s="832" t="s">
        <v>2619</v>
      </c>
      <c r="K114" s="832" t="s">
        <v>2620</v>
      </c>
      <c r="L114" s="835">
        <v>882.24</v>
      </c>
      <c r="M114" s="835">
        <v>5293.4400000000005</v>
      </c>
      <c r="N114" s="832">
        <v>6</v>
      </c>
      <c r="O114" s="836">
        <v>1.5</v>
      </c>
      <c r="P114" s="835">
        <v>5293.4400000000005</v>
      </c>
      <c r="Q114" s="837">
        <v>1</v>
      </c>
      <c r="R114" s="832">
        <v>6</v>
      </c>
      <c r="S114" s="837">
        <v>1</v>
      </c>
      <c r="T114" s="836">
        <v>1.5</v>
      </c>
      <c r="U114" s="838">
        <v>1</v>
      </c>
    </row>
    <row r="115" spans="1:21" ht="14.4" customHeight="1" x14ac:dyDescent="0.3">
      <c r="A115" s="831">
        <v>2</v>
      </c>
      <c r="B115" s="832" t="s">
        <v>2170</v>
      </c>
      <c r="C115" s="832" t="s">
        <v>2177</v>
      </c>
      <c r="D115" s="833" t="s">
        <v>4516</v>
      </c>
      <c r="E115" s="834" t="s">
        <v>2186</v>
      </c>
      <c r="F115" s="832" t="s">
        <v>2171</v>
      </c>
      <c r="G115" s="832" t="s">
        <v>2615</v>
      </c>
      <c r="H115" s="832" t="s">
        <v>562</v>
      </c>
      <c r="I115" s="832" t="s">
        <v>2621</v>
      </c>
      <c r="J115" s="832" t="s">
        <v>2622</v>
      </c>
      <c r="K115" s="832" t="s">
        <v>2501</v>
      </c>
      <c r="L115" s="835">
        <v>729.38</v>
      </c>
      <c r="M115" s="835">
        <v>10940.7</v>
      </c>
      <c r="N115" s="832">
        <v>15</v>
      </c>
      <c r="O115" s="836">
        <v>4</v>
      </c>
      <c r="P115" s="835">
        <v>1458.76</v>
      </c>
      <c r="Q115" s="837">
        <v>0.13333333333333333</v>
      </c>
      <c r="R115" s="832">
        <v>2</v>
      </c>
      <c r="S115" s="837">
        <v>0.13333333333333333</v>
      </c>
      <c r="T115" s="836">
        <v>1</v>
      </c>
      <c r="U115" s="838">
        <v>0.25</v>
      </c>
    </row>
    <row r="116" spans="1:21" ht="14.4" customHeight="1" x14ac:dyDescent="0.3">
      <c r="A116" s="831">
        <v>2</v>
      </c>
      <c r="B116" s="832" t="s">
        <v>2170</v>
      </c>
      <c r="C116" s="832" t="s">
        <v>2177</v>
      </c>
      <c r="D116" s="833" t="s">
        <v>4516</v>
      </c>
      <c r="E116" s="834" t="s">
        <v>2186</v>
      </c>
      <c r="F116" s="832" t="s">
        <v>2171</v>
      </c>
      <c r="G116" s="832" t="s">
        <v>2615</v>
      </c>
      <c r="H116" s="832" t="s">
        <v>562</v>
      </c>
      <c r="I116" s="832" t="s">
        <v>2623</v>
      </c>
      <c r="J116" s="832" t="s">
        <v>2622</v>
      </c>
      <c r="K116" s="832" t="s">
        <v>2624</v>
      </c>
      <c r="L116" s="835">
        <v>571.64</v>
      </c>
      <c r="M116" s="835">
        <v>1714.92</v>
      </c>
      <c r="N116" s="832">
        <v>3</v>
      </c>
      <c r="O116" s="836">
        <v>1</v>
      </c>
      <c r="P116" s="835">
        <v>1714.92</v>
      </c>
      <c r="Q116" s="837">
        <v>1</v>
      </c>
      <c r="R116" s="832">
        <v>3</v>
      </c>
      <c r="S116" s="837">
        <v>1</v>
      </c>
      <c r="T116" s="836">
        <v>1</v>
      </c>
      <c r="U116" s="838">
        <v>1</v>
      </c>
    </row>
    <row r="117" spans="1:21" ht="14.4" customHeight="1" x14ac:dyDescent="0.3">
      <c r="A117" s="831">
        <v>2</v>
      </c>
      <c r="B117" s="832" t="s">
        <v>2170</v>
      </c>
      <c r="C117" s="832" t="s">
        <v>2177</v>
      </c>
      <c r="D117" s="833" t="s">
        <v>4516</v>
      </c>
      <c r="E117" s="834" t="s">
        <v>2186</v>
      </c>
      <c r="F117" s="832" t="s">
        <v>2171</v>
      </c>
      <c r="G117" s="832" t="s">
        <v>2615</v>
      </c>
      <c r="H117" s="832" t="s">
        <v>562</v>
      </c>
      <c r="I117" s="832" t="s">
        <v>2625</v>
      </c>
      <c r="J117" s="832" t="s">
        <v>2626</v>
      </c>
      <c r="K117" s="832" t="s">
        <v>2627</v>
      </c>
      <c r="L117" s="835">
        <v>729.38</v>
      </c>
      <c r="M117" s="835">
        <v>13858.220000000001</v>
      </c>
      <c r="N117" s="832">
        <v>19</v>
      </c>
      <c r="O117" s="836">
        <v>3</v>
      </c>
      <c r="P117" s="835">
        <v>10940.7</v>
      </c>
      <c r="Q117" s="837">
        <v>0.78947368421052633</v>
      </c>
      <c r="R117" s="832">
        <v>15</v>
      </c>
      <c r="S117" s="837">
        <v>0.78947368421052633</v>
      </c>
      <c r="T117" s="836">
        <v>2.5</v>
      </c>
      <c r="U117" s="838">
        <v>0.83333333333333337</v>
      </c>
    </row>
    <row r="118" spans="1:21" ht="14.4" customHeight="1" x14ac:dyDescent="0.3">
      <c r="A118" s="831">
        <v>2</v>
      </c>
      <c r="B118" s="832" t="s">
        <v>2170</v>
      </c>
      <c r="C118" s="832" t="s">
        <v>2177</v>
      </c>
      <c r="D118" s="833" t="s">
        <v>4516</v>
      </c>
      <c r="E118" s="834" t="s">
        <v>2186</v>
      </c>
      <c r="F118" s="832" t="s">
        <v>2171</v>
      </c>
      <c r="G118" s="832" t="s">
        <v>2615</v>
      </c>
      <c r="H118" s="832" t="s">
        <v>562</v>
      </c>
      <c r="I118" s="832" t="s">
        <v>2628</v>
      </c>
      <c r="J118" s="832" t="s">
        <v>2629</v>
      </c>
      <c r="K118" s="832" t="s">
        <v>2620</v>
      </c>
      <c r="L118" s="835">
        <v>882.24</v>
      </c>
      <c r="M118" s="835">
        <v>1764.48</v>
      </c>
      <c r="N118" s="832">
        <v>2</v>
      </c>
      <c r="O118" s="836">
        <v>1</v>
      </c>
      <c r="P118" s="835">
        <v>1764.48</v>
      </c>
      <c r="Q118" s="837">
        <v>1</v>
      </c>
      <c r="R118" s="832">
        <v>2</v>
      </c>
      <c r="S118" s="837">
        <v>1</v>
      </c>
      <c r="T118" s="836">
        <v>1</v>
      </c>
      <c r="U118" s="838">
        <v>1</v>
      </c>
    </row>
    <row r="119" spans="1:21" ht="14.4" customHeight="1" x14ac:dyDescent="0.3">
      <c r="A119" s="831">
        <v>2</v>
      </c>
      <c r="B119" s="832" t="s">
        <v>2170</v>
      </c>
      <c r="C119" s="832" t="s">
        <v>2177</v>
      </c>
      <c r="D119" s="833" t="s">
        <v>4516</v>
      </c>
      <c r="E119" s="834" t="s">
        <v>2186</v>
      </c>
      <c r="F119" s="832" t="s">
        <v>2171</v>
      </c>
      <c r="G119" s="832" t="s">
        <v>2615</v>
      </c>
      <c r="H119" s="832" t="s">
        <v>562</v>
      </c>
      <c r="I119" s="832" t="s">
        <v>2630</v>
      </c>
      <c r="J119" s="832" t="s">
        <v>2629</v>
      </c>
      <c r="K119" s="832" t="s">
        <v>2617</v>
      </c>
      <c r="L119" s="835">
        <v>634</v>
      </c>
      <c r="M119" s="835">
        <v>3804</v>
      </c>
      <c r="N119" s="832">
        <v>6</v>
      </c>
      <c r="O119" s="836">
        <v>1</v>
      </c>
      <c r="P119" s="835">
        <v>3804</v>
      </c>
      <c r="Q119" s="837">
        <v>1</v>
      </c>
      <c r="R119" s="832">
        <v>6</v>
      </c>
      <c r="S119" s="837">
        <v>1</v>
      </c>
      <c r="T119" s="836">
        <v>1</v>
      </c>
      <c r="U119" s="838">
        <v>1</v>
      </c>
    </row>
    <row r="120" spans="1:21" ht="14.4" customHeight="1" x14ac:dyDescent="0.3">
      <c r="A120" s="831">
        <v>2</v>
      </c>
      <c r="B120" s="832" t="s">
        <v>2170</v>
      </c>
      <c r="C120" s="832" t="s">
        <v>2177</v>
      </c>
      <c r="D120" s="833" t="s">
        <v>4516</v>
      </c>
      <c r="E120" s="834" t="s">
        <v>2186</v>
      </c>
      <c r="F120" s="832" t="s">
        <v>2171</v>
      </c>
      <c r="G120" s="832" t="s">
        <v>2631</v>
      </c>
      <c r="H120" s="832" t="s">
        <v>604</v>
      </c>
      <c r="I120" s="832" t="s">
        <v>2632</v>
      </c>
      <c r="J120" s="832" t="s">
        <v>2633</v>
      </c>
      <c r="K120" s="832" t="s">
        <v>2634</v>
      </c>
      <c r="L120" s="835">
        <v>73.45</v>
      </c>
      <c r="M120" s="835">
        <v>146.9</v>
      </c>
      <c r="N120" s="832">
        <v>2</v>
      </c>
      <c r="O120" s="836">
        <v>0.5</v>
      </c>
      <c r="P120" s="835">
        <v>146.9</v>
      </c>
      <c r="Q120" s="837">
        <v>1</v>
      </c>
      <c r="R120" s="832">
        <v>2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2</v>
      </c>
      <c r="B121" s="832" t="s">
        <v>2170</v>
      </c>
      <c r="C121" s="832" t="s">
        <v>2177</v>
      </c>
      <c r="D121" s="833" t="s">
        <v>4516</v>
      </c>
      <c r="E121" s="834" t="s">
        <v>2186</v>
      </c>
      <c r="F121" s="832" t="s">
        <v>2171</v>
      </c>
      <c r="G121" s="832" t="s">
        <v>2635</v>
      </c>
      <c r="H121" s="832" t="s">
        <v>562</v>
      </c>
      <c r="I121" s="832" t="s">
        <v>2636</v>
      </c>
      <c r="J121" s="832" t="s">
        <v>2637</v>
      </c>
      <c r="K121" s="832" t="s">
        <v>2638</v>
      </c>
      <c r="L121" s="835">
        <v>1343.53</v>
      </c>
      <c r="M121" s="835">
        <v>4030.59</v>
      </c>
      <c r="N121" s="832">
        <v>3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2</v>
      </c>
      <c r="B122" s="832" t="s">
        <v>2170</v>
      </c>
      <c r="C122" s="832" t="s">
        <v>2177</v>
      </c>
      <c r="D122" s="833" t="s">
        <v>4516</v>
      </c>
      <c r="E122" s="834" t="s">
        <v>2186</v>
      </c>
      <c r="F122" s="832" t="s">
        <v>2171</v>
      </c>
      <c r="G122" s="832" t="s">
        <v>2639</v>
      </c>
      <c r="H122" s="832" t="s">
        <v>604</v>
      </c>
      <c r="I122" s="832" t="s">
        <v>2640</v>
      </c>
      <c r="J122" s="832" t="s">
        <v>2641</v>
      </c>
      <c r="K122" s="832" t="s">
        <v>2642</v>
      </c>
      <c r="L122" s="835">
        <v>32.869999999999997</v>
      </c>
      <c r="M122" s="835">
        <v>1051.8399999999999</v>
      </c>
      <c r="N122" s="832">
        <v>32</v>
      </c>
      <c r="O122" s="836">
        <v>7</v>
      </c>
      <c r="P122" s="835">
        <v>230.08999999999997</v>
      </c>
      <c r="Q122" s="837">
        <v>0.21875</v>
      </c>
      <c r="R122" s="832">
        <v>7</v>
      </c>
      <c r="S122" s="837">
        <v>0.21875</v>
      </c>
      <c r="T122" s="836">
        <v>2.5</v>
      </c>
      <c r="U122" s="838">
        <v>0.35714285714285715</v>
      </c>
    </row>
    <row r="123" spans="1:21" ht="14.4" customHeight="1" x14ac:dyDescent="0.3">
      <c r="A123" s="831">
        <v>2</v>
      </c>
      <c r="B123" s="832" t="s">
        <v>2170</v>
      </c>
      <c r="C123" s="832" t="s">
        <v>2177</v>
      </c>
      <c r="D123" s="833" t="s">
        <v>4516</v>
      </c>
      <c r="E123" s="834" t="s">
        <v>2186</v>
      </c>
      <c r="F123" s="832" t="s">
        <v>2171</v>
      </c>
      <c r="G123" s="832" t="s">
        <v>2639</v>
      </c>
      <c r="H123" s="832" t="s">
        <v>604</v>
      </c>
      <c r="I123" s="832" t="s">
        <v>2643</v>
      </c>
      <c r="J123" s="832" t="s">
        <v>2641</v>
      </c>
      <c r="K123" s="832" t="s">
        <v>2644</v>
      </c>
      <c r="L123" s="835">
        <v>219.18</v>
      </c>
      <c r="M123" s="835">
        <v>657.54</v>
      </c>
      <c r="N123" s="832">
        <v>3</v>
      </c>
      <c r="O123" s="836">
        <v>1.5</v>
      </c>
      <c r="P123" s="835">
        <v>438.36</v>
      </c>
      <c r="Q123" s="837">
        <v>0.66666666666666674</v>
      </c>
      <c r="R123" s="832">
        <v>2</v>
      </c>
      <c r="S123" s="837">
        <v>0.66666666666666663</v>
      </c>
      <c r="T123" s="836">
        <v>1</v>
      </c>
      <c r="U123" s="838">
        <v>0.66666666666666663</v>
      </c>
    </row>
    <row r="124" spans="1:21" ht="14.4" customHeight="1" x14ac:dyDescent="0.3">
      <c r="A124" s="831">
        <v>2</v>
      </c>
      <c r="B124" s="832" t="s">
        <v>2170</v>
      </c>
      <c r="C124" s="832" t="s">
        <v>2177</v>
      </c>
      <c r="D124" s="833" t="s">
        <v>4516</v>
      </c>
      <c r="E124" s="834" t="s">
        <v>2186</v>
      </c>
      <c r="F124" s="832" t="s">
        <v>2171</v>
      </c>
      <c r="G124" s="832" t="s">
        <v>2645</v>
      </c>
      <c r="H124" s="832" t="s">
        <v>562</v>
      </c>
      <c r="I124" s="832" t="s">
        <v>2646</v>
      </c>
      <c r="J124" s="832" t="s">
        <v>706</v>
      </c>
      <c r="K124" s="832" t="s">
        <v>2647</v>
      </c>
      <c r="L124" s="835">
        <v>53.57</v>
      </c>
      <c r="M124" s="835">
        <v>107.14</v>
      </c>
      <c r="N124" s="832">
        <v>2</v>
      </c>
      <c r="O124" s="836">
        <v>1</v>
      </c>
      <c r="P124" s="835">
        <v>107.14</v>
      </c>
      <c r="Q124" s="837">
        <v>1</v>
      </c>
      <c r="R124" s="832">
        <v>2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2</v>
      </c>
      <c r="B125" s="832" t="s">
        <v>2170</v>
      </c>
      <c r="C125" s="832" t="s">
        <v>2177</v>
      </c>
      <c r="D125" s="833" t="s">
        <v>4516</v>
      </c>
      <c r="E125" s="834" t="s">
        <v>2186</v>
      </c>
      <c r="F125" s="832" t="s">
        <v>2171</v>
      </c>
      <c r="G125" s="832" t="s">
        <v>2648</v>
      </c>
      <c r="H125" s="832" t="s">
        <v>604</v>
      </c>
      <c r="I125" s="832" t="s">
        <v>2649</v>
      </c>
      <c r="J125" s="832" t="s">
        <v>1420</v>
      </c>
      <c r="K125" s="832" t="s">
        <v>2031</v>
      </c>
      <c r="L125" s="835">
        <v>27.5</v>
      </c>
      <c r="M125" s="835">
        <v>55</v>
      </c>
      <c r="N125" s="832">
        <v>2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2</v>
      </c>
      <c r="B126" s="832" t="s">
        <v>2170</v>
      </c>
      <c r="C126" s="832" t="s">
        <v>2177</v>
      </c>
      <c r="D126" s="833" t="s">
        <v>4516</v>
      </c>
      <c r="E126" s="834" t="s">
        <v>2186</v>
      </c>
      <c r="F126" s="832" t="s">
        <v>2171</v>
      </c>
      <c r="G126" s="832" t="s">
        <v>2648</v>
      </c>
      <c r="H126" s="832" t="s">
        <v>604</v>
      </c>
      <c r="I126" s="832" t="s">
        <v>2650</v>
      </c>
      <c r="J126" s="832" t="s">
        <v>2651</v>
      </c>
      <c r="K126" s="832" t="s">
        <v>2652</v>
      </c>
      <c r="L126" s="835">
        <v>234.07</v>
      </c>
      <c r="M126" s="835">
        <v>234.07</v>
      </c>
      <c r="N126" s="832">
        <v>1</v>
      </c>
      <c r="O126" s="836">
        <v>0.5</v>
      </c>
      <c r="P126" s="835">
        <v>234.07</v>
      </c>
      <c r="Q126" s="837">
        <v>1</v>
      </c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2</v>
      </c>
      <c r="B127" s="832" t="s">
        <v>2170</v>
      </c>
      <c r="C127" s="832" t="s">
        <v>2177</v>
      </c>
      <c r="D127" s="833" t="s">
        <v>4516</v>
      </c>
      <c r="E127" s="834" t="s">
        <v>2186</v>
      </c>
      <c r="F127" s="832" t="s">
        <v>2171</v>
      </c>
      <c r="G127" s="832" t="s">
        <v>2648</v>
      </c>
      <c r="H127" s="832" t="s">
        <v>604</v>
      </c>
      <c r="I127" s="832" t="s">
        <v>1734</v>
      </c>
      <c r="J127" s="832" t="s">
        <v>1730</v>
      </c>
      <c r="K127" s="832" t="s">
        <v>1735</v>
      </c>
      <c r="L127" s="835">
        <v>117.03</v>
      </c>
      <c r="M127" s="835">
        <v>117.03</v>
      </c>
      <c r="N127" s="832">
        <v>1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2</v>
      </c>
      <c r="B128" s="832" t="s">
        <v>2170</v>
      </c>
      <c r="C128" s="832" t="s">
        <v>2177</v>
      </c>
      <c r="D128" s="833" t="s">
        <v>4516</v>
      </c>
      <c r="E128" s="834" t="s">
        <v>2186</v>
      </c>
      <c r="F128" s="832" t="s">
        <v>2171</v>
      </c>
      <c r="G128" s="832" t="s">
        <v>2648</v>
      </c>
      <c r="H128" s="832" t="s">
        <v>604</v>
      </c>
      <c r="I128" s="832" t="s">
        <v>2653</v>
      </c>
      <c r="J128" s="832" t="s">
        <v>1730</v>
      </c>
      <c r="K128" s="832" t="s">
        <v>2652</v>
      </c>
      <c r="L128" s="835">
        <v>234.07</v>
      </c>
      <c r="M128" s="835">
        <v>234.07</v>
      </c>
      <c r="N128" s="832">
        <v>1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2</v>
      </c>
      <c r="B129" s="832" t="s">
        <v>2170</v>
      </c>
      <c r="C129" s="832" t="s">
        <v>2177</v>
      </c>
      <c r="D129" s="833" t="s">
        <v>4516</v>
      </c>
      <c r="E129" s="834" t="s">
        <v>2186</v>
      </c>
      <c r="F129" s="832" t="s">
        <v>2171</v>
      </c>
      <c r="G129" s="832" t="s">
        <v>2648</v>
      </c>
      <c r="H129" s="832" t="s">
        <v>604</v>
      </c>
      <c r="I129" s="832" t="s">
        <v>2030</v>
      </c>
      <c r="J129" s="832" t="s">
        <v>1420</v>
      </c>
      <c r="K129" s="832" t="s">
        <v>2031</v>
      </c>
      <c r="L129" s="835">
        <v>27.5</v>
      </c>
      <c r="M129" s="835">
        <v>302.5</v>
      </c>
      <c r="N129" s="832">
        <v>11</v>
      </c>
      <c r="O129" s="836">
        <v>3</v>
      </c>
      <c r="P129" s="835">
        <v>137.5</v>
      </c>
      <c r="Q129" s="837">
        <v>0.45454545454545453</v>
      </c>
      <c r="R129" s="832">
        <v>5</v>
      </c>
      <c r="S129" s="837">
        <v>0.45454545454545453</v>
      </c>
      <c r="T129" s="836">
        <v>1.5</v>
      </c>
      <c r="U129" s="838">
        <v>0.5</v>
      </c>
    </row>
    <row r="130" spans="1:21" ht="14.4" customHeight="1" x14ac:dyDescent="0.3">
      <c r="A130" s="831">
        <v>2</v>
      </c>
      <c r="B130" s="832" t="s">
        <v>2170</v>
      </c>
      <c r="C130" s="832" t="s">
        <v>2177</v>
      </c>
      <c r="D130" s="833" t="s">
        <v>4516</v>
      </c>
      <c r="E130" s="834" t="s">
        <v>2186</v>
      </c>
      <c r="F130" s="832" t="s">
        <v>2171</v>
      </c>
      <c r="G130" s="832" t="s">
        <v>2648</v>
      </c>
      <c r="H130" s="832" t="s">
        <v>604</v>
      </c>
      <c r="I130" s="832" t="s">
        <v>2654</v>
      </c>
      <c r="J130" s="832" t="s">
        <v>2655</v>
      </c>
      <c r="K130" s="832" t="s">
        <v>2652</v>
      </c>
      <c r="L130" s="835">
        <v>234.07</v>
      </c>
      <c r="M130" s="835">
        <v>234.07</v>
      </c>
      <c r="N130" s="832">
        <v>1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2</v>
      </c>
      <c r="B131" s="832" t="s">
        <v>2170</v>
      </c>
      <c r="C131" s="832" t="s">
        <v>2177</v>
      </c>
      <c r="D131" s="833" t="s">
        <v>4516</v>
      </c>
      <c r="E131" s="834" t="s">
        <v>2186</v>
      </c>
      <c r="F131" s="832" t="s">
        <v>2171</v>
      </c>
      <c r="G131" s="832" t="s">
        <v>2656</v>
      </c>
      <c r="H131" s="832" t="s">
        <v>562</v>
      </c>
      <c r="I131" s="832" t="s">
        <v>2657</v>
      </c>
      <c r="J131" s="832" t="s">
        <v>1137</v>
      </c>
      <c r="K131" s="832" t="s">
        <v>2027</v>
      </c>
      <c r="L131" s="835">
        <v>34.19</v>
      </c>
      <c r="M131" s="835">
        <v>68.38</v>
      </c>
      <c r="N131" s="832">
        <v>2</v>
      </c>
      <c r="O131" s="836">
        <v>1</v>
      </c>
      <c r="P131" s="835">
        <v>68.38</v>
      </c>
      <c r="Q131" s="837">
        <v>1</v>
      </c>
      <c r="R131" s="832">
        <v>2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2</v>
      </c>
      <c r="B132" s="832" t="s">
        <v>2170</v>
      </c>
      <c r="C132" s="832" t="s">
        <v>2177</v>
      </c>
      <c r="D132" s="833" t="s">
        <v>4516</v>
      </c>
      <c r="E132" s="834" t="s">
        <v>2186</v>
      </c>
      <c r="F132" s="832" t="s">
        <v>2171</v>
      </c>
      <c r="G132" s="832" t="s">
        <v>2658</v>
      </c>
      <c r="H132" s="832" t="s">
        <v>604</v>
      </c>
      <c r="I132" s="832" t="s">
        <v>2659</v>
      </c>
      <c r="J132" s="832" t="s">
        <v>2660</v>
      </c>
      <c r="K132" s="832" t="s">
        <v>2661</v>
      </c>
      <c r="L132" s="835">
        <v>0</v>
      </c>
      <c r="M132" s="835">
        <v>0</v>
      </c>
      <c r="N132" s="832">
        <v>2</v>
      </c>
      <c r="O132" s="836">
        <v>0.5</v>
      </c>
      <c r="P132" s="835"/>
      <c r="Q132" s="837"/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2</v>
      </c>
      <c r="B133" s="832" t="s">
        <v>2170</v>
      </c>
      <c r="C133" s="832" t="s">
        <v>2177</v>
      </c>
      <c r="D133" s="833" t="s">
        <v>4516</v>
      </c>
      <c r="E133" s="834" t="s">
        <v>2186</v>
      </c>
      <c r="F133" s="832" t="s">
        <v>2171</v>
      </c>
      <c r="G133" s="832" t="s">
        <v>2662</v>
      </c>
      <c r="H133" s="832" t="s">
        <v>562</v>
      </c>
      <c r="I133" s="832" t="s">
        <v>2663</v>
      </c>
      <c r="J133" s="832" t="s">
        <v>2664</v>
      </c>
      <c r="K133" s="832" t="s">
        <v>2665</v>
      </c>
      <c r="L133" s="835">
        <v>258.20999999999998</v>
      </c>
      <c r="M133" s="835">
        <v>258.20999999999998</v>
      </c>
      <c r="N133" s="832">
        <v>1</v>
      </c>
      <c r="O133" s="836">
        <v>0.5</v>
      </c>
      <c r="P133" s="835">
        <v>258.20999999999998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2</v>
      </c>
      <c r="B134" s="832" t="s">
        <v>2170</v>
      </c>
      <c r="C134" s="832" t="s">
        <v>2177</v>
      </c>
      <c r="D134" s="833" t="s">
        <v>4516</v>
      </c>
      <c r="E134" s="834" t="s">
        <v>2186</v>
      </c>
      <c r="F134" s="832" t="s">
        <v>2171</v>
      </c>
      <c r="G134" s="832" t="s">
        <v>2666</v>
      </c>
      <c r="H134" s="832" t="s">
        <v>604</v>
      </c>
      <c r="I134" s="832" t="s">
        <v>2020</v>
      </c>
      <c r="J134" s="832" t="s">
        <v>1711</v>
      </c>
      <c r="K134" s="832" t="s">
        <v>2021</v>
      </c>
      <c r="L134" s="835">
        <v>105.46</v>
      </c>
      <c r="M134" s="835">
        <v>105.46</v>
      </c>
      <c r="N134" s="832">
        <v>1</v>
      </c>
      <c r="O134" s="836">
        <v>1</v>
      </c>
      <c r="P134" s="835">
        <v>105.46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2</v>
      </c>
      <c r="B135" s="832" t="s">
        <v>2170</v>
      </c>
      <c r="C135" s="832" t="s">
        <v>2177</v>
      </c>
      <c r="D135" s="833" t="s">
        <v>4516</v>
      </c>
      <c r="E135" s="834" t="s">
        <v>2186</v>
      </c>
      <c r="F135" s="832" t="s">
        <v>2171</v>
      </c>
      <c r="G135" s="832" t="s">
        <v>2667</v>
      </c>
      <c r="H135" s="832" t="s">
        <v>604</v>
      </c>
      <c r="I135" s="832" t="s">
        <v>2668</v>
      </c>
      <c r="J135" s="832" t="s">
        <v>787</v>
      </c>
      <c r="K135" s="832" t="s">
        <v>1688</v>
      </c>
      <c r="L135" s="835">
        <v>490.89</v>
      </c>
      <c r="M135" s="835">
        <v>3927.12</v>
      </c>
      <c r="N135" s="832">
        <v>8</v>
      </c>
      <c r="O135" s="836">
        <v>0.5</v>
      </c>
      <c r="P135" s="835">
        <v>3927.12</v>
      </c>
      <c r="Q135" s="837">
        <v>1</v>
      </c>
      <c r="R135" s="832">
        <v>8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2</v>
      </c>
      <c r="B136" s="832" t="s">
        <v>2170</v>
      </c>
      <c r="C136" s="832" t="s">
        <v>2177</v>
      </c>
      <c r="D136" s="833" t="s">
        <v>4516</v>
      </c>
      <c r="E136" s="834" t="s">
        <v>2186</v>
      </c>
      <c r="F136" s="832" t="s">
        <v>2171</v>
      </c>
      <c r="G136" s="832" t="s">
        <v>2667</v>
      </c>
      <c r="H136" s="832" t="s">
        <v>604</v>
      </c>
      <c r="I136" s="832" t="s">
        <v>2669</v>
      </c>
      <c r="J136" s="832" t="s">
        <v>787</v>
      </c>
      <c r="K136" s="832" t="s">
        <v>1684</v>
      </c>
      <c r="L136" s="835">
        <v>736.33</v>
      </c>
      <c r="M136" s="835">
        <v>736.33</v>
      </c>
      <c r="N136" s="832">
        <v>1</v>
      </c>
      <c r="O136" s="836">
        <v>0.5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2</v>
      </c>
      <c r="B137" s="832" t="s">
        <v>2170</v>
      </c>
      <c r="C137" s="832" t="s">
        <v>2177</v>
      </c>
      <c r="D137" s="833" t="s">
        <v>4516</v>
      </c>
      <c r="E137" s="834" t="s">
        <v>2186</v>
      </c>
      <c r="F137" s="832" t="s">
        <v>2171</v>
      </c>
      <c r="G137" s="832" t="s">
        <v>2667</v>
      </c>
      <c r="H137" s="832" t="s">
        <v>604</v>
      </c>
      <c r="I137" s="832" t="s">
        <v>2670</v>
      </c>
      <c r="J137" s="832" t="s">
        <v>787</v>
      </c>
      <c r="K137" s="832" t="s">
        <v>1686</v>
      </c>
      <c r="L137" s="835">
        <v>1154.68</v>
      </c>
      <c r="M137" s="835">
        <v>2309.36</v>
      </c>
      <c r="N137" s="832">
        <v>2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2</v>
      </c>
      <c r="B138" s="832" t="s">
        <v>2170</v>
      </c>
      <c r="C138" s="832" t="s">
        <v>2177</v>
      </c>
      <c r="D138" s="833" t="s">
        <v>4516</v>
      </c>
      <c r="E138" s="834" t="s">
        <v>2186</v>
      </c>
      <c r="F138" s="832" t="s">
        <v>2171</v>
      </c>
      <c r="G138" s="832" t="s">
        <v>2667</v>
      </c>
      <c r="H138" s="832" t="s">
        <v>604</v>
      </c>
      <c r="I138" s="832" t="s">
        <v>2671</v>
      </c>
      <c r="J138" s="832" t="s">
        <v>793</v>
      </c>
      <c r="K138" s="832" t="s">
        <v>2672</v>
      </c>
      <c r="L138" s="835">
        <v>1385.62</v>
      </c>
      <c r="M138" s="835">
        <v>6928.0999999999995</v>
      </c>
      <c r="N138" s="832">
        <v>5</v>
      </c>
      <c r="O138" s="836">
        <v>2.5</v>
      </c>
      <c r="P138" s="835">
        <v>1385.62</v>
      </c>
      <c r="Q138" s="837">
        <v>0.2</v>
      </c>
      <c r="R138" s="832">
        <v>1</v>
      </c>
      <c r="S138" s="837">
        <v>0.2</v>
      </c>
      <c r="T138" s="836">
        <v>1</v>
      </c>
      <c r="U138" s="838">
        <v>0.4</v>
      </c>
    </row>
    <row r="139" spans="1:21" ht="14.4" customHeight="1" x14ac:dyDescent="0.3">
      <c r="A139" s="831">
        <v>2</v>
      </c>
      <c r="B139" s="832" t="s">
        <v>2170</v>
      </c>
      <c r="C139" s="832" t="s">
        <v>2177</v>
      </c>
      <c r="D139" s="833" t="s">
        <v>4516</v>
      </c>
      <c r="E139" s="834" t="s">
        <v>2186</v>
      </c>
      <c r="F139" s="832" t="s">
        <v>2171</v>
      </c>
      <c r="G139" s="832" t="s">
        <v>2667</v>
      </c>
      <c r="H139" s="832" t="s">
        <v>604</v>
      </c>
      <c r="I139" s="832" t="s">
        <v>2673</v>
      </c>
      <c r="J139" s="832" t="s">
        <v>793</v>
      </c>
      <c r="K139" s="832" t="s">
        <v>2015</v>
      </c>
      <c r="L139" s="835">
        <v>2309.36</v>
      </c>
      <c r="M139" s="835">
        <v>4618.72</v>
      </c>
      <c r="N139" s="832">
        <v>2</v>
      </c>
      <c r="O139" s="836">
        <v>1</v>
      </c>
      <c r="P139" s="835">
        <v>4618.72</v>
      </c>
      <c r="Q139" s="837">
        <v>1</v>
      </c>
      <c r="R139" s="832">
        <v>2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2</v>
      </c>
      <c r="B140" s="832" t="s">
        <v>2170</v>
      </c>
      <c r="C140" s="832" t="s">
        <v>2177</v>
      </c>
      <c r="D140" s="833" t="s">
        <v>4516</v>
      </c>
      <c r="E140" s="834" t="s">
        <v>2186</v>
      </c>
      <c r="F140" s="832" t="s">
        <v>2171</v>
      </c>
      <c r="G140" s="832" t="s">
        <v>2667</v>
      </c>
      <c r="H140" s="832" t="s">
        <v>604</v>
      </c>
      <c r="I140" s="832" t="s">
        <v>1677</v>
      </c>
      <c r="J140" s="832" t="s">
        <v>793</v>
      </c>
      <c r="K140" s="832" t="s">
        <v>1678</v>
      </c>
      <c r="L140" s="835">
        <v>1847.49</v>
      </c>
      <c r="M140" s="835">
        <v>1847.49</v>
      </c>
      <c r="N140" s="832">
        <v>1</v>
      </c>
      <c r="O140" s="836">
        <v>0.5</v>
      </c>
      <c r="P140" s="835">
        <v>1847.49</v>
      </c>
      <c r="Q140" s="837">
        <v>1</v>
      </c>
      <c r="R140" s="832">
        <v>1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2</v>
      </c>
      <c r="B141" s="832" t="s">
        <v>2170</v>
      </c>
      <c r="C141" s="832" t="s">
        <v>2177</v>
      </c>
      <c r="D141" s="833" t="s">
        <v>4516</v>
      </c>
      <c r="E141" s="834" t="s">
        <v>2186</v>
      </c>
      <c r="F141" s="832" t="s">
        <v>2171</v>
      </c>
      <c r="G141" s="832" t="s">
        <v>2674</v>
      </c>
      <c r="H141" s="832" t="s">
        <v>562</v>
      </c>
      <c r="I141" s="832" t="s">
        <v>2675</v>
      </c>
      <c r="J141" s="832" t="s">
        <v>2676</v>
      </c>
      <c r="K141" s="832" t="s">
        <v>2677</v>
      </c>
      <c r="L141" s="835">
        <v>0</v>
      </c>
      <c r="M141" s="835">
        <v>0</v>
      </c>
      <c r="N141" s="832">
        <v>1</v>
      </c>
      <c r="O141" s="836">
        <v>0.5</v>
      </c>
      <c r="P141" s="835">
        <v>0</v>
      </c>
      <c r="Q141" s="837"/>
      <c r="R141" s="832">
        <v>1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2</v>
      </c>
      <c r="B142" s="832" t="s">
        <v>2170</v>
      </c>
      <c r="C142" s="832" t="s">
        <v>2177</v>
      </c>
      <c r="D142" s="833" t="s">
        <v>4516</v>
      </c>
      <c r="E142" s="834" t="s">
        <v>2186</v>
      </c>
      <c r="F142" s="832" t="s">
        <v>2171</v>
      </c>
      <c r="G142" s="832" t="s">
        <v>2678</v>
      </c>
      <c r="H142" s="832" t="s">
        <v>604</v>
      </c>
      <c r="I142" s="832" t="s">
        <v>1902</v>
      </c>
      <c r="J142" s="832" t="s">
        <v>644</v>
      </c>
      <c r="K142" s="832" t="s">
        <v>621</v>
      </c>
      <c r="L142" s="835">
        <v>48.42</v>
      </c>
      <c r="M142" s="835">
        <v>193.68</v>
      </c>
      <c r="N142" s="832">
        <v>4</v>
      </c>
      <c r="O142" s="836">
        <v>1</v>
      </c>
      <c r="P142" s="835">
        <v>193.68</v>
      </c>
      <c r="Q142" s="837">
        <v>1</v>
      </c>
      <c r="R142" s="832">
        <v>4</v>
      </c>
      <c r="S142" s="837">
        <v>1</v>
      </c>
      <c r="T142" s="836">
        <v>1</v>
      </c>
      <c r="U142" s="838">
        <v>1</v>
      </c>
    </row>
    <row r="143" spans="1:21" ht="14.4" customHeight="1" x14ac:dyDescent="0.3">
      <c r="A143" s="831">
        <v>2</v>
      </c>
      <c r="B143" s="832" t="s">
        <v>2170</v>
      </c>
      <c r="C143" s="832" t="s">
        <v>2177</v>
      </c>
      <c r="D143" s="833" t="s">
        <v>4516</v>
      </c>
      <c r="E143" s="834" t="s">
        <v>2186</v>
      </c>
      <c r="F143" s="832" t="s">
        <v>2171</v>
      </c>
      <c r="G143" s="832" t="s">
        <v>2678</v>
      </c>
      <c r="H143" s="832" t="s">
        <v>562</v>
      </c>
      <c r="I143" s="832" t="s">
        <v>2679</v>
      </c>
      <c r="J143" s="832" t="s">
        <v>2680</v>
      </c>
      <c r="K143" s="832" t="s">
        <v>2681</v>
      </c>
      <c r="L143" s="835">
        <v>48.42</v>
      </c>
      <c r="M143" s="835">
        <v>48.42</v>
      </c>
      <c r="N143" s="832">
        <v>1</v>
      </c>
      <c r="O143" s="836">
        <v>1</v>
      </c>
      <c r="P143" s="835">
        <v>48.42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" customHeight="1" x14ac:dyDescent="0.3">
      <c r="A144" s="831">
        <v>2</v>
      </c>
      <c r="B144" s="832" t="s">
        <v>2170</v>
      </c>
      <c r="C144" s="832" t="s">
        <v>2177</v>
      </c>
      <c r="D144" s="833" t="s">
        <v>4516</v>
      </c>
      <c r="E144" s="834" t="s">
        <v>2186</v>
      </c>
      <c r="F144" s="832" t="s">
        <v>2171</v>
      </c>
      <c r="G144" s="832" t="s">
        <v>2682</v>
      </c>
      <c r="H144" s="832" t="s">
        <v>562</v>
      </c>
      <c r="I144" s="832" t="s">
        <v>2683</v>
      </c>
      <c r="J144" s="832" t="s">
        <v>2684</v>
      </c>
      <c r="K144" s="832" t="s">
        <v>621</v>
      </c>
      <c r="L144" s="835">
        <v>174.59</v>
      </c>
      <c r="M144" s="835">
        <v>174.59</v>
      </c>
      <c r="N144" s="832">
        <v>1</v>
      </c>
      <c r="O144" s="836">
        <v>1</v>
      </c>
      <c r="P144" s="835">
        <v>174.59</v>
      </c>
      <c r="Q144" s="837">
        <v>1</v>
      </c>
      <c r="R144" s="832">
        <v>1</v>
      </c>
      <c r="S144" s="837">
        <v>1</v>
      </c>
      <c r="T144" s="836">
        <v>1</v>
      </c>
      <c r="U144" s="838">
        <v>1</v>
      </c>
    </row>
    <row r="145" spans="1:21" ht="14.4" customHeight="1" x14ac:dyDescent="0.3">
      <c r="A145" s="831">
        <v>2</v>
      </c>
      <c r="B145" s="832" t="s">
        <v>2170</v>
      </c>
      <c r="C145" s="832" t="s">
        <v>2177</v>
      </c>
      <c r="D145" s="833" t="s">
        <v>4516</v>
      </c>
      <c r="E145" s="834" t="s">
        <v>2186</v>
      </c>
      <c r="F145" s="832" t="s">
        <v>2171</v>
      </c>
      <c r="G145" s="832" t="s">
        <v>2685</v>
      </c>
      <c r="H145" s="832" t="s">
        <v>562</v>
      </c>
      <c r="I145" s="832" t="s">
        <v>2686</v>
      </c>
      <c r="J145" s="832" t="s">
        <v>1495</v>
      </c>
      <c r="K145" s="832" t="s">
        <v>2687</v>
      </c>
      <c r="L145" s="835">
        <v>78.33</v>
      </c>
      <c r="M145" s="835">
        <v>156.66</v>
      </c>
      <c r="N145" s="832">
        <v>2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2</v>
      </c>
      <c r="B146" s="832" t="s">
        <v>2170</v>
      </c>
      <c r="C146" s="832" t="s">
        <v>2177</v>
      </c>
      <c r="D146" s="833" t="s">
        <v>4516</v>
      </c>
      <c r="E146" s="834" t="s">
        <v>2186</v>
      </c>
      <c r="F146" s="832" t="s">
        <v>2171</v>
      </c>
      <c r="G146" s="832" t="s">
        <v>2688</v>
      </c>
      <c r="H146" s="832" t="s">
        <v>562</v>
      </c>
      <c r="I146" s="832" t="s">
        <v>2689</v>
      </c>
      <c r="J146" s="832" t="s">
        <v>1310</v>
      </c>
      <c r="K146" s="832" t="s">
        <v>2690</v>
      </c>
      <c r="L146" s="835">
        <v>103.67</v>
      </c>
      <c r="M146" s="835">
        <v>2591.7500000000005</v>
      </c>
      <c r="N146" s="832">
        <v>25</v>
      </c>
      <c r="O146" s="836">
        <v>11.5</v>
      </c>
      <c r="P146" s="835">
        <v>1451.3800000000003</v>
      </c>
      <c r="Q146" s="837">
        <v>0.56000000000000005</v>
      </c>
      <c r="R146" s="832">
        <v>14</v>
      </c>
      <c r="S146" s="837">
        <v>0.56000000000000005</v>
      </c>
      <c r="T146" s="836">
        <v>6</v>
      </c>
      <c r="U146" s="838">
        <v>0.52173913043478259</v>
      </c>
    </row>
    <row r="147" spans="1:21" ht="14.4" customHeight="1" x14ac:dyDescent="0.3">
      <c r="A147" s="831">
        <v>2</v>
      </c>
      <c r="B147" s="832" t="s">
        <v>2170</v>
      </c>
      <c r="C147" s="832" t="s">
        <v>2177</v>
      </c>
      <c r="D147" s="833" t="s">
        <v>4516</v>
      </c>
      <c r="E147" s="834" t="s">
        <v>2186</v>
      </c>
      <c r="F147" s="832" t="s">
        <v>2171</v>
      </c>
      <c r="G147" s="832" t="s">
        <v>2688</v>
      </c>
      <c r="H147" s="832" t="s">
        <v>562</v>
      </c>
      <c r="I147" s="832" t="s">
        <v>2691</v>
      </c>
      <c r="J147" s="832" t="s">
        <v>2692</v>
      </c>
      <c r="K147" s="832" t="s">
        <v>2693</v>
      </c>
      <c r="L147" s="835">
        <v>112.87</v>
      </c>
      <c r="M147" s="835">
        <v>225.74</v>
      </c>
      <c r="N147" s="832">
        <v>2</v>
      </c>
      <c r="O147" s="836">
        <v>1.5</v>
      </c>
      <c r="P147" s="835">
        <v>112.87</v>
      </c>
      <c r="Q147" s="837">
        <v>0.5</v>
      </c>
      <c r="R147" s="832">
        <v>1</v>
      </c>
      <c r="S147" s="837">
        <v>0.5</v>
      </c>
      <c r="T147" s="836">
        <v>0.5</v>
      </c>
      <c r="U147" s="838">
        <v>0.33333333333333331</v>
      </c>
    </row>
    <row r="148" spans="1:21" ht="14.4" customHeight="1" x14ac:dyDescent="0.3">
      <c r="A148" s="831">
        <v>2</v>
      </c>
      <c r="B148" s="832" t="s">
        <v>2170</v>
      </c>
      <c r="C148" s="832" t="s">
        <v>2177</v>
      </c>
      <c r="D148" s="833" t="s">
        <v>4516</v>
      </c>
      <c r="E148" s="834" t="s">
        <v>2186</v>
      </c>
      <c r="F148" s="832" t="s">
        <v>2171</v>
      </c>
      <c r="G148" s="832" t="s">
        <v>2688</v>
      </c>
      <c r="H148" s="832" t="s">
        <v>562</v>
      </c>
      <c r="I148" s="832" t="s">
        <v>2694</v>
      </c>
      <c r="J148" s="832" t="s">
        <v>2695</v>
      </c>
      <c r="K148" s="832" t="s">
        <v>2696</v>
      </c>
      <c r="L148" s="835">
        <v>115.18</v>
      </c>
      <c r="M148" s="835">
        <v>230.36</v>
      </c>
      <c r="N148" s="832">
        <v>2</v>
      </c>
      <c r="O148" s="836">
        <v>1.5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2</v>
      </c>
      <c r="B149" s="832" t="s">
        <v>2170</v>
      </c>
      <c r="C149" s="832" t="s">
        <v>2177</v>
      </c>
      <c r="D149" s="833" t="s">
        <v>4516</v>
      </c>
      <c r="E149" s="834" t="s">
        <v>2186</v>
      </c>
      <c r="F149" s="832" t="s">
        <v>2171</v>
      </c>
      <c r="G149" s="832" t="s">
        <v>2688</v>
      </c>
      <c r="H149" s="832" t="s">
        <v>562</v>
      </c>
      <c r="I149" s="832" t="s">
        <v>2697</v>
      </c>
      <c r="J149" s="832" t="s">
        <v>1310</v>
      </c>
      <c r="K149" s="832" t="s">
        <v>2690</v>
      </c>
      <c r="L149" s="835">
        <v>103.67</v>
      </c>
      <c r="M149" s="835">
        <v>2488.08</v>
      </c>
      <c r="N149" s="832">
        <v>24</v>
      </c>
      <c r="O149" s="836">
        <v>13.5</v>
      </c>
      <c r="P149" s="835">
        <v>1244.04</v>
      </c>
      <c r="Q149" s="837">
        <v>0.5</v>
      </c>
      <c r="R149" s="832">
        <v>12</v>
      </c>
      <c r="S149" s="837">
        <v>0.5</v>
      </c>
      <c r="T149" s="836">
        <v>7</v>
      </c>
      <c r="U149" s="838">
        <v>0.51851851851851849</v>
      </c>
    </row>
    <row r="150" spans="1:21" ht="14.4" customHeight="1" x14ac:dyDescent="0.3">
      <c r="A150" s="831">
        <v>2</v>
      </c>
      <c r="B150" s="832" t="s">
        <v>2170</v>
      </c>
      <c r="C150" s="832" t="s">
        <v>2177</v>
      </c>
      <c r="D150" s="833" t="s">
        <v>4516</v>
      </c>
      <c r="E150" s="834" t="s">
        <v>2186</v>
      </c>
      <c r="F150" s="832" t="s">
        <v>2171</v>
      </c>
      <c r="G150" s="832" t="s">
        <v>2688</v>
      </c>
      <c r="H150" s="832" t="s">
        <v>562</v>
      </c>
      <c r="I150" s="832" t="s">
        <v>2698</v>
      </c>
      <c r="J150" s="832" t="s">
        <v>2699</v>
      </c>
      <c r="K150" s="832" t="s">
        <v>2696</v>
      </c>
      <c r="L150" s="835">
        <v>115.18</v>
      </c>
      <c r="M150" s="835">
        <v>115.18</v>
      </c>
      <c r="N150" s="832">
        <v>1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2</v>
      </c>
      <c r="B151" s="832" t="s">
        <v>2170</v>
      </c>
      <c r="C151" s="832" t="s">
        <v>2177</v>
      </c>
      <c r="D151" s="833" t="s">
        <v>4516</v>
      </c>
      <c r="E151" s="834" t="s">
        <v>2186</v>
      </c>
      <c r="F151" s="832" t="s">
        <v>2171</v>
      </c>
      <c r="G151" s="832" t="s">
        <v>2688</v>
      </c>
      <c r="H151" s="832" t="s">
        <v>562</v>
      </c>
      <c r="I151" s="832" t="s">
        <v>2700</v>
      </c>
      <c r="J151" s="832" t="s">
        <v>2701</v>
      </c>
      <c r="K151" s="832" t="s">
        <v>2696</v>
      </c>
      <c r="L151" s="835">
        <v>115.18</v>
      </c>
      <c r="M151" s="835">
        <v>230.36</v>
      </c>
      <c r="N151" s="832">
        <v>2</v>
      </c>
      <c r="O151" s="836">
        <v>0.5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2</v>
      </c>
      <c r="B152" s="832" t="s">
        <v>2170</v>
      </c>
      <c r="C152" s="832" t="s">
        <v>2177</v>
      </c>
      <c r="D152" s="833" t="s">
        <v>4516</v>
      </c>
      <c r="E152" s="834" t="s">
        <v>2186</v>
      </c>
      <c r="F152" s="832" t="s">
        <v>2171</v>
      </c>
      <c r="G152" s="832" t="s">
        <v>2688</v>
      </c>
      <c r="H152" s="832" t="s">
        <v>562</v>
      </c>
      <c r="I152" s="832" t="s">
        <v>2702</v>
      </c>
      <c r="J152" s="832" t="s">
        <v>2703</v>
      </c>
      <c r="K152" s="832" t="s">
        <v>2704</v>
      </c>
      <c r="L152" s="835">
        <v>115.18</v>
      </c>
      <c r="M152" s="835">
        <v>115.18</v>
      </c>
      <c r="N152" s="832">
        <v>1</v>
      </c>
      <c r="O152" s="836">
        <v>0.5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2</v>
      </c>
      <c r="B153" s="832" t="s">
        <v>2170</v>
      </c>
      <c r="C153" s="832" t="s">
        <v>2177</v>
      </c>
      <c r="D153" s="833" t="s">
        <v>4516</v>
      </c>
      <c r="E153" s="834" t="s">
        <v>2186</v>
      </c>
      <c r="F153" s="832" t="s">
        <v>2171</v>
      </c>
      <c r="G153" s="832" t="s">
        <v>2705</v>
      </c>
      <c r="H153" s="832" t="s">
        <v>562</v>
      </c>
      <c r="I153" s="832" t="s">
        <v>2706</v>
      </c>
      <c r="J153" s="832" t="s">
        <v>2707</v>
      </c>
      <c r="K153" s="832" t="s">
        <v>2708</v>
      </c>
      <c r="L153" s="835">
        <v>18.809999999999999</v>
      </c>
      <c r="M153" s="835">
        <v>56.429999999999993</v>
      </c>
      <c r="N153" s="832">
        <v>3</v>
      </c>
      <c r="O153" s="836">
        <v>0.5</v>
      </c>
      <c r="P153" s="835">
        <v>56.429999999999993</v>
      </c>
      <c r="Q153" s="837">
        <v>1</v>
      </c>
      <c r="R153" s="832">
        <v>3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2</v>
      </c>
      <c r="B154" s="832" t="s">
        <v>2170</v>
      </c>
      <c r="C154" s="832" t="s">
        <v>2177</v>
      </c>
      <c r="D154" s="833" t="s">
        <v>4516</v>
      </c>
      <c r="E154" s="834" t="s">
        <v>2186</v>
      </c>
      <c r="F154" s="832" t="s">
        <v>2171</v>
      </c>
      <c r="G154" s="832" t="s">
        <v>2709</v>
      </c>
      <c r="H154" s="832" t="s">
        <v>604</v>
      </c>
      <c r="I154" s="832" t="s">
        <v>2710</v>
      </c>
      <c r="J154" s="832" t="s">
        <v>1648</v>
      </c>
      <c r="K154" s="832" t="s">
        <v>2711</v>
      </c>
      <c r="L154" s="835">
        <v>115.18</v>
      </c>
      <c r="M154" s="835">
        <v>230.36</v>
      </c>
      <c r="N154" s="832">
        <v>2</v>
      </c>
      <c r="O154" s="836">
        <v>1.5</v>
      </c>
      <c r="P154" s="835">
        <v>115.18</v>
      </c>
      <c r="Q154" s="837">
        <v>0.5</v>
      </c>
      <c r="R154" s="832">
        <v>1</v>
      </c>
      <c r="S154" s="837">
        <v>0.5</v>
      </c>
      <c r="T154" s="836">
        <v>1</v>
      </c>
      <c r="U154" s="838">
        <v>0.66666666666666663</v>
      </c>
    </row>
    <row r="155" spans="1:21" ht="14.4" customHeight="1" x14ac:dyDescent="0.3">
      <c r="A155" s="831">
        <v>2</v>
      </c>
      <c r="B155" s="832" t="s">
        <v>2170</v>
      </c>
      <c r="C155" s="832" t="s">
        <v>2177</v>
      </c>
      <c r="D155" s="833" t="s">
        <v>4516</v>
      </c>
      <c r="E155" s="834" t="s">
        <v>2186</v>
      </c>
      <c r="F155" s="832" t="s">
        <v>2171</v>
      </c>
      <c r="G155" s="832" t="s">
        <v>2709</v>
      </c>
      <c r="H155" s="832" t="s">
        <v>604</v>
      </c>
      <c r="I155" s="832" t="s">
        <v>2712</v>
      </c>
      <c r="J155" s="832" t="s">
        <v>1648</v>
      </c>
      <c r="K155" s="832" t="s">
        <v>2713</v>
      </c>
      <c r="L155" s="835">
        <v>16.12</v>
      </c>
      <c r="M155" s="835">
        <v>128.96</v>
      </c>
      <c r="N155" s="832">
        <v>8</v>
      </c>
      <c r="O155" s="836">
        <v>7</v>
      </c>
      <c r="P155" s="835">
        <v>48.36</v>
      </c>
      <c r="Q155" s="837">
        <v>0.375</v>
      </c>
      <c r="R155" s="832">
        <v>3</v>
      </c>
      <c r="S155" s="837">
        <v>0.375</v>
      </c>
      <c r="T155" s="836">
        <v>2</v>
      </c>
      <c r="U155" s="838">
        <v>0.2857142857142857</v>
      </c>
    </row>
    <row r="156" spans="1:21" ht="14.4" customHeight="1" x14ac:dyDescent="0.3">
      <c r="A156" s="831">
        <v>2</v>
      </c>
      <c r="B156" s="832" t="s">
        <v>2170</v>
      </c>
      <c r="C156" s="832" t="s">
        <v>2177</v>
      </c>
      <c r="D156" s="833" t="s">
        <v>4516</v>
      </c>
      <c r="E156" s="834" t="s">
        <v>2186</v>
      </c>
      <c r="F156" s="832" t="s">
        <v>2171</v>
      </c>
      <c r="G156" s="832" t="s">
        <v>2709</v>
      </c>
      <c r="H156" s="832" t="s">
        <v>604</v>
      </c>
      <c r="I156" s="832" t="s">
        <v>2714</v>
      </c>
      <c r="J156" s="832" t="s">
        <v>1648</v>
      </c>
      <c r="K156" s="832" t="s">
        <v>1649</v>
      </c>
      <c r="L156" s="835">
        <v>57.6</v>
      </c>
      <c r="M156" s="835">
        <v>3110.3999999999992</v>
      </c>
      <c r="N156" s="832">
        <v>54</v>
      </c>
      <c r="O156" s="836">
        <v>29</v>
      </c>
      <c r="P156" s="835">
        <v>1555.1999999999994</v>
      </c>
      <c r="Q156" s="837">
        <v>0.49999999999999994</v>
      </c>
      <c r="R156" s="832">
        <v>27</v>
      </c>
      <c r="S156" s="837">
        <v>0.5</v>
      </c>
      <c r="T156" s="836">
        <v>15</v>
      </c>
      <c r="U156" s="838">
        <v>0.51724137931034486</v>
      </c>
    </row>
    <row r="157" spans="1:21" ht="14.4" customHeight="1" x14ac:dyDescent="0.3">
      <c r="A157" s="831">
        <v>2</v>
      </c>
      <c r="B157" s="832" t="s">
        <v>2170</v>
      </c>
      <c r="C157" s="832" t="s">
        <v>2177</v>
      </c>
      <c r="D157" s="833" t="s">
        <v>4516</v>
      </c>
      <c r="E157" s="834" t="s">
        <v>2186</v>
      </c>
      <c r="F157" s="832" t="s">
        <v>2171</v>
      </c>
      <c r="G157" s="832" t="s">
        <v>2709</v>
      </c>
      <c r="H157" s="832" t="s">
        <v>562</v>
      </c>
      <c r="I157" s="832" t="s">
        <v>2715</v>
      </c>
      <c r="J157" s="832" t="s">
        <v>1648</v>
      </c>
      <c r="K157" s="832" t="s">
        <v>2716</v>
      </c>
      <c r="L157" s="835">
        <v>103.67</v>
      </c>
      <c r="M157" s="835">
        <v>103.67</v>
      </c>
      <c r="N157" s="832">
        <v>1</v>
      </c>
      <c r="O157" s="836">
        <v>1</v>
      </c>
      <c r="P157" s="835">
        <v>103.67</v>
      </c>
      <c r="Q157" s="837">
        <v>1</v>
      </c>
      <c r="R157" s="832">
        <v>1</v>
      </c>
      <c r="S157" s="837">
        <v>1</v>
      </c>
      <c r="T157" s="836">
        <v>1</v>
      </c>
      <c r="U157" s="838">
        <v>1</v>
      </c>
    </row>
    <row r="158" spans="1:21" ht="14.4" customHeight="1" x14ac:dyDescent="0.3">
      <c r="A158" s="831">
        <v>2</v>
      </c>
      <c r="B158" s="832" t="s">
        <v>2170</v>
      </c>
      <c r="C158" s="832" t="s">
        <v>2177</v>
      </c>
      <c r="D158" s="833" t="s">
        <v>4516</v>
      </c>
      <c r="E158" s="834" t="s">
        <v>2186</v>
      </c>
      <c r="F158" s="832" t="s">
        <v>2171</v>
      </c>
      <c r="G158" s="832" t="s">
        <v>2709</v>
      </c>
      <c r="H158" s="832" t="s">
        <v>604</v>
      </c>
      <c r="I158" s="832" t="s">
        <v>2717</v>
      </c>
      <c r="J158" s="832" t="s">
        <v>1648</v>
      </c>
      <c r="K158" s="832" t="s">
        <v>2713</v>
      </c>
      <c r="L158" s="835">
        <v>16.12</v>
      </c>
      <c r="M158" s="835">
        <v>16.12</v>
      </c>
      <c r="N158" s="832">
        <v>1</v>
      </c>
      <c r="O158" s="836">
        <v>0.5</v>
      </c>
      <c r="P158" s="835">
        <v>16.12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2</v>
      </c>
      <c r="B159" s="832" t="s">
        <v>2170</v>
      </c>
      <c r="C159" s="832" t="s">
        <v>2177</v>
      </c>
      <c r="D159" s="833" t="s">
        <v>4516</v>
      </c>
      <c r="E159" s="834" t="s">
        <v>2186</v>
      </c>
      <c r="F159" s="832" t="s">
        <v>2171</v>
      </c>
      <c r="G159" s="832" t="s">
        <v>2709</v>
      </c>
      <c r="H159" s="832" t="s">
        <v>562</v>
      </c>
      <c r="I159" s="832" t="s">
        <v>2718</v>
      </c>
      <c r="J159" s="832" t="s">
        <v>2719</v>
      </c>
      <c r="K159" s="832" t="s">
        <v>2720</v>
      </c>
      <c r="L159" s="835">
        <v>115.18</v>
      </c>
      <c r="M159" s="835">
        <v>115.18</v>
      </c>
      <c r="N159" s="832">
        <v>1</v>
      </c>
      <c r="O159" s="836">
        <v>1</v>
      </c>
      <c r="P159" s="835">
        <v>115.18</v>
      </c>
      <c r="Q159" s="837">
        <v>1</v>
      </c>
      <c r="R159" s="832">
        <v>1</v>
      </c>
      <c r="S159" s="837">
        <v>1</v>
      </c>
      <c r="T159" s="836">
        <v>1</v>
      </c>
      <c r="U159" s="838">
        <v>1</v>
      </c>
    </row>
    <row r="160" spans="1:21" ht="14.4" customHeight="1" x14ac:dyDescent="0.3">
      <c r="A160" s="831">
        <v>2</v>
      </c>
      <c r="B160" s="832" t="s">
        <v>2170</v>
      </c>
      <c r="C160" s="832" t="s">
        <v>2177</v>
      </c>
      <c r="D160" s="833" t="s">
        <v>4516</v>
      </c>
      <c r="E160" s="834" t="s">
        <v>2186</v>
      </c>
      <c r="F160" s="832" t="s">
        <v>2171</v>
      </c>
      <c r="G160" s="832" t="s">
        <v>2721</v>
      </c>
      <c r="H160" s="832" t="s">
        <v>562</v>
      </c>
      <c r="I160" s="832" t="s">
        <v>2722</v>
      </c>
      <c r="J160" s="832" t="s">
        <v>2723</v>
      </c>
      <c r="K160" s="832" t="s">
        <v>2724</v>
      </c>
      <c r="L160" s="835">
        <v>609.66</v>
      </c>
      <c r="M160" s="835">
        <v>6706.26</v>
      </c>
      <c r="N160" s="832">
        <v>11</v>
      </c>
      <c r="O160" s="836">
        <v>2.5</v>
      </c>
      <c r="P160" s="835">
        <v>3657.96</v>
      </c>
      <c r="Q160" s="837">
        <v>0.54545454545454541</v>
      </c>
      <c r="R160" s="832">
        <v>6</v>
      </c>
      <c r="S160" s="837">
        <v>0.54545454545454541</v>
      </c>
      <c r="T160" s="836">
        <v>1</v>
      </c>
      <c r="U160" s="838">
        <v>0.4</v>
      </c>
    </row>
    <row r="161" spans="1:21" ht="14.4" customHeight="1" x14ac:dyDescent="0.3">
      <c r="A161" s="831">
        <v>2</v>
      </c>
      <c r="B161" s="832" t="s">
        <v>2170</v>
      </c>
      <c r="C161" s="832" t="s">
        <v>2177</v>
      </c>
      <c r="D161" s="833" t="s">
        <v>4516</v>
      </c>
      <c r="E161" s="834" t="s">
        <v>2186</v>
      </c>
      <c r="F161" s="832" t="s">
        <v>2171</v>
      </c>
      <c r="G161" s="832" t="s">
        <v>2721</v>
      </c>
      <c r="H161" s="832" t="s">
        <v>562</v>
      </c>
      <c r="I161" s="832" t="s">
        <v>2725</v>
      </c>
      <c r="J161" s="832" t="s">
        <v>2726</v>
      </c>
      <c r="K161" s="832" t="s">
        <v>2727</v>
      </c>
      <c r="L161" s="835">
        <v>330.1</v>
      </c>
      <c r="M161" s="835">
        <v>3631.1000000000004</v>
      </c>
      <c r="N161" s="832">
        <v>11</v>
      </c>
      <c r="O161" s="836">
        <v>2.5</v>
      </c>
      <c r="P161" s="835">
        <v>1650.5</v>
      </c>
      <c r="Q161" s="837">
        <v>0.45454545454545447</v>
      </c>
      <c r="R161" s="832">
        <v>5</v>
      </c>
      <c r="S161" s="837">
        <v>0.45454545454545453</v>
      </c>
      <c r="T161" s="836">
        <v>1.5</v>
      </c>
      <c r="U161" s="838">
        <v>0.6</v>
      </c>
    </row>
    <row r="162" spans="1:21" ht="14.4" customHeight="1" x14ac:dyDescent="0.3">
      <c r="A162" s="831">
        <v>2</v>
      </c>
      <c r="B162" s="832" t="s">
        <v>2170</v>
      </c>
      <c r="C162" s="832" t="s">
        <v>2177</v>
      </c>
      <c r="D162" s="833" t="s">
        <v>4516</v>
      </c>
      <c r="E162" s="834" t="s">
        <v>2186</v>
      </c>
      <c r="F162" s="832" t="s">
        <v>2171</v>
      </c>
      <c r="G162" s="832" t="s">
        <v>2728</v>
      </c>
      <c r="H162" s="832" t="s">
        <v>562</v>
      </c>
      <c r="I162" s="832" t="s">
        <v>2729</v>
      </c>
      <c r="J162" s="832" t="s">
        <v>2730</v>
      </c>
      <c r="K162" s="832" t="s">
        <v>2731</v>
      </c>
      <c r="L162" s="835">
        <v>173.31</v>
      </c>
      <c r="M162" s="835">
        <v>519.93000000000006</v>
      </c>
      <c r="N162" s="832">
        <v>3</v>
      </c>
      <c r="O162" s="836">
        <v>0.5</v>
      </c>
      <c r="P162" s="835">
        <v>519.93000000000006</v>
      </c>
      <c r="Q162" s="837">
        <v>1</v>
      </c>
      <c r="R162" s="832">
        <v>3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2</v>
      </c>
      <c r="B163" s="832" t="s">
        <v>2170</v>
      </c>
      <c r="C163" s="832" t="s">
        <v>2177</v>
      </c>
      <c r="D163" s="833" t="s">
        <v>4516</v>
      </c>
      <c r="E163" s="834" t="s">
        <v>2186</v>
      </c>
      <c r="F163" s="832" t="s">
        <v>2171</v>
      </c>
      <c r="G163" s="832" t="s">
        <v>2728</v>
      </c>
      <c r="H163" s="832" t="s">
        <v>562</v>
      </c>
      <c r="I163" s="832" t="s">
        <v>2732</v>
      </c>
      <c r="J163" s="832" t="s">
        <v>2733</v>
      </c>
      <c r="K163" s="832" t="s">
        <v>2734</v>
      </c>
      <c r="L163" s="835">
        <v>173.31</v>
      </c>
      <c r="M163" s="835">
        <v>346.62</v>
      </c>
      <c r="N163" s="832">
        <v>2</v>
      </c>
      <c r="O163" s="836">
        <v>1</v>
      </c>
      <c r="P163" s="835">
        <v>346.62</v>
      </c>
      <c r="Q163" s="837">
        <v>1</v>
      </c>
      <c r="R163" s="832">
        <v>2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2</v>
      </c>
      <c r="B164" s="832" t="s">
        <v>2170</v>
      </c>
      <c r="C164" s="832" t="s">
        <v>2177</v>
      </c>
      <c r="D164" s="833" t="s">
        <v>4516</v>
      </c>
      <c r="E164" s="834" t="s">
        <v>2186</v>
      </c>
      <c r="F164" s="832" t="s">
        <v>2171</v>
      </c>
      <c r="G164" s="832" t="s">
        <v>2735</v>
      </c>
      <c r="H164" s="832" t="s">
        <v>604</v>
      </c>
      <c r="I164" s="832" t="s">
        <v>1770</v>
      </c>
      <c r="J164" s="832" t="s">
        <v>987</v>
      </c>
      <c r="K164" s="832" t="s">
        <v>1771</v>
      </c>
      <c r="L164" s="835">
        <v>143.09</v>
      </c>
      <c r="M164" s="835">
        <v>572.36</v>
      </c>
      <c r="N164" s="832">
        <v>4</v>
      </c>
      <c r="O164" s="836">
        <v>3.5</v>
      </c>
      <c r="P164" s="835">
        <v>572.36</v>
      </c>
      <c r="Q164" s="837">
        <v>1</v>
      </c>
      <c r="R164" s="832">
        <v>4</v>
      </c>
      <c r="S164" s="837">
        <v>1</v>
      </c>
      <c r="T164" s="836">
        <v>3.5</v>
      </c>
      <c r="U164" s="838">
        <v>1</v>
      </c>
    </row>
    <row r="165" spans="1:21" ht="14.4" customHeight="1" x14ac:dyDescent="0.3">
      <c r="A165" s="831">
        <v>2</v>
      </c>
      <c r="B165" s="832" t="s">
        <v>2170</v>
      </c>
      <c r="C165" s="832" t="s">
        <v>2177</v>
      </c>
      <c r="D165" s="833" t="s">
        <v>4516</v>
      </c>
      <c r="E165" s="834" t="s">
        <v>2186</v>
      </c>
      <c r="F165" s="832" t="s">
        <v>2171</v>
      </c>
      <c r="G165" s="832" t="s">
        <v>2735</v>
      </c>
      <c r="H165" s="832" t="s">
        <v>604</v>
      </c>
      <c r="I165" s="832" t="s">
        <v>1772</v>
      </c>
      <c r="J165" s="832" t="s">
        <v>989</v>
      </c>
      <c r="K165" s="832" t="s">
        <v>1773</v>
      </c>
      <c r="L165" s="835">
        <v>286.18</v>
      </c>
      <c r="M165" s="835">
        <v>572.36</v>
      </c>
      <c r="N165" s="832">
        <v>2</v>
      </c>
      <c r="O165" s="836">
        <v>1.5</v>
      </c>
      <c r="P165" s="835">
        <v>572.36</v>
      </c>
      <c r="Q165" s="837">
        <v>1</v>
      </c>
      <c r="R165" s="832">
        <v>2</v>
      </c>
      <c r="S165" s="837">
        <v>1</v>
      </c>
      <c r="T165" s="836">
        <v>1.5</v>
      </c>
      <c r="U165" s="838">
        <v>1</v>
      </c>
    </row>
    <row r="166" spans="1:21" ht="14.4" customHeight="1" x14ac:dyDescent="0.3">
      <c r="A166" s="831">
        <v>2</v>
      </c>
      <c r="B166" s="832" t="s">
        <v>2170</v>
      </c>
      <c r="C166" s="832" t="s">
        <v>2177</v>
      </c>
      <c r="D166" s="833" t="s">
        <v>4516</v>
      </c>
      <c r="E166" s="834" t="s">
        <v>2186</v>
      </c>
      <c r="F166" s="832" t="s">
        <v>2171</v>
      </c>
      <c r="G166" s="832" t="s">
        <v>2735</v>
      </c>
      <c r="H166" s="832" t="s">
        <v>604</v>
      </c>
      <c r="I166" s="832" t="s">
        <v>2736</v>
      </c>
      <c r="J166" s="832" t="s">
        <v>2045</v>
      </c>
      <c r="K166" s="832" t="s">
        <v>2737</v>
      </c>
      <c r="L166" s="835">
        <v>143.09</v>
      </c>
      <c r="M166" s="835">
        <v>286.18</v>
      </c>
      <c r="N166" s="832">
        <v>2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2</v>
      </c>
      <c r="B167" s="832" t="s">
        <v>2170</v>
      </c>
      <c r="C167" s="832" t="s">
        <v>2177</v>
      </c>
      <c r="D167" s="833" t="s">
        <v>4516</v>
      </c>
      <c r="E167" s="834" t="s">
        <v>2186</v>
      </c>
      <c r="F167" s="832" t="s">
        <v>2171</v>
      </c>
      <c r="G167" s="832" t="s">
        <v>2738</v>
      </c>
      <c r="H167" s="832" t="s">
        <v>604</v>
      </c>
      <c r="I167" s="832" t="s">
        <v>1790</v>
      </c>
      <c r="J167" s="832" t="s">
        <v>1791</v>
      </c>
      <c r="K167" s="832" t="s">
        <v>1792</v>
      </c>
      <c r="L167" s="835">
        <v>352.37</v>
      </c>
      <c r="M167" s="835">
        <v>352.37</v>
      </c>
      <c r="N167" s="832">
        <v>1</v>
      </c>
      <c r="O167" s="836">
        <v>0.5</v>
      </c>
      <c r="P167" s="835">
        <v>352.37</v>
      </c>
      <c r="Q167" s="837">
        <v>1</v>
      </c>
      <c r="R167" s="832">
        <v>1</v>
      </c>
      <c r="S167" s="837">
        <v>1</v>
      </c>
      <c r="T167" s="836">
        <v>0.5</v>
      </c>
      <c r="U167" s="838">
        <v>1</v>
      </c>
    </row>
    <row r="168" spans="1:21" ht="14.4" customHeight="1" x14ac:dyDescent="0.3">
      <c r="A168" s="831">
        <v>2</v>
      </c>
      <c r="B168" s="832" t="s">
        <v>2170</v>
      </c>
      <c r="C168" s="832" t="s">
        <v>2177</v>
      </c>
      <c r="D168" s="833" t="s">
        <v>4516</v>
      </c>
      <c r="E168" s="834" t="s">
        <v>2186</v>
      </c>
      <c r="F168" s="832" t="s">
        <v>2171</v>
      </c>
      <c r="G168" s="832" t="s">
        <v>2739</v>
      </c>
      <c r="H168" s="832" t="s">
        <v>604</v>
      </c>
      <c r="I168" s="832" t="s">
        <v>1787</v>
      </c>
      <c r="J168" s="832" t="s">
        <v>1785</v>
      </c>
      <c r="K168" s="832" t="s">
        <v>1788</v>
      </c>
      <c r="L168" s="835">
        <v>218.62</v>
      </c>
      <c r="M168" s="835">
        <v>874.48</v>
      </c>
      <c r="N168" s="832">
        <v>4</v>
      </c>
      <c r="O168" s="836">
        <v>2</v>
      </c>
      <c r="P168" s="835">
        <v>437.24</v>
      </c>
      <c r="Q168" s="837">
        <v>0.5</v>
      </c>
      <c r="R168" s="832">
        <v>2</v>
      </c>
      <c r="S168" s="837">
        <v>0.5</v>
      </c>
      <c r="T168" s="836">
        <v>1</v>
      </c>
      <c r="U168" s="838">
        <v>0.5</v>
      </c>
    </row>
    <row r="169" spans="1:21" ht="14.4" customHeight="1" x14ac:dyDescent="0.3">
      <c r="A169" s="831">
        <v>2</v>
      </c>
      <c r="B169" s="832" t="s">
        <v>2170</v>
      </c>
      <c r="C169" s="832" t="s">
        <v>2177</v>
      </c>
      <c r="D169" s="833" t="s">
        <v>4516</v>
      </c>
      <c r="E169" s="834" t="s">
        <v>2186</v>
      </c>
      <c r="F169" s="832" t="s">
        <v>2171</v>
      </c>
      <c r="G169" s="832" t="s">
        <v>2739</v>
      </c>
      <c r="H169" s="832" t="s">
        <v>604</v>
      </c>
      <c r="I169" s="832" t="s">
        <v>2740</v>
      </c>
      <c r="J169" s="832" t="s">
        <v>1785</v>
      </c>
      <c r="K169" s="832" t="s">
        <v>2741</v>
      </c>
      <c r="L169" s="835">
        <v>437.23</v>
      </c>
      <c r="M169" s="835">
        <v>437.23</v>
      </c>
      <c r="N169" s="832">
        <v>1</v>
      </c>
      <c r="O169" s="836">
        <v>0.5</v>
      </c>
      <c r="P169" s="835">
        <v>437.23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2</v>
      </c>
      <c r="B170" s="832" t="s">
        <v>2170</v>
      </c>
      <c r="C170" s="832" t="s">
        <v>2177</v>
      </c>
      <c r="D170" s="833" t="s">
        <v>4516</v>
      </c>
      <c r="E170" s="834" t="s">
        <v>2186</v>
      </c>
      <c r="F170" s="832" t="s">
        <v>2171</v>
      </c>
      <c r="G170" s="832" t="s">
        <v>2742</v>
      </c>
      <c r="H170" s="832" t="s">
        <v>562</v>
      </c>
      <c r="I170" s="832" t="s">
        <v>2743</v>
      </c>
      <c r="J170" s="832" t="s">
        <v>618</v>
      </c>
      <c r="K170" s="832" t="s">
        <v>2744</v>
      </c>
      <c r="L170" s="835">
        <v>108.44</v>
      </c>
      <c r="M170" s="835">
        <v>216.88</v>
      </c>
      <c r="N170" s="832">
        <v>2</v>
      </c>
      <c r="O170" s="836">
        <v>1.5</v>
      </c>
      <c r="P170" s="835">
        <v>216.88</v>
      </c>
      <c r="Q170" s="837">
        <v>1</v>
      </c>
      <c r="R170" s="832">
        <v>2</v>
      </c>
      <c r="S170" s="837">
        <v>1</v>
      </c>
      <c r="T170" s="836">
        <v>1.5</v>
      </c>
      <c r="U170" s="838">
        <v>1</v>
      </c>
    </row>
    <row r="171" spans="1:21" ht="14.4" customHeight="1" x14ac:dyDescent="0.3">
      <c r="A171" s="831">
        <v>2</v>
      </c>
      <c r="B171" s="832" t="s">
        <v>2170</v>
      </c>
      <c r="C171" s="832" t="s">
        <v>2177</v>
      </c>
      <c r="D171" s="833" t="s">
        <v>4516</v>
      </c>
      <c r="E171" s="834" t="s">
        <v>2186</v>
      </c>
      <c r="F171" s="832" t="s">
        <v>2171</v>
      </c>
      <c r="G171" s="832" t="s">
        <v>2742</v>
      </c>
      <c r="H171" s="832" t="s">
        <v>562</v>
      </c>
      <c r="I171" s="832" t="s">
        <v>2745</v>
      </c>
      <c r="J171" s="832" t="s">
        <v>616</v>
      </c>
      <c r="K171" s="832" t="s">
        <v>2746</v>
      </c>
      <c r="L171" s="835">
        <v>42.09</v>
      </c>
      <c r="M171" s="835">
        <v>84.18</v>
      </c>
      <c r="N171" s="832">
        <v>2</v>
      </c>
      <c r="O171" s="836">
        <v>1</v>
      </c>
      <c r="P171" s="835">
        <v>84.18</v>
      </c>
      <c r="Q171" s="837">
        <v>1</v>
      </c>
      <c r="R171" s="832">
        <v>2</v>
      </c>
      <c r="S171" s="837">
        <v>1</v>
      </c>
      <c r="T171" s="836">
        <v>1</v>
      </c>
      <c r="U171" s="838">
        <v>1</v>
      </c>
    </row>
    <row r="172" spans="1:21" ht="14.4" customHeight="1" x14ac:dyDescent="0.3">
      <c r="A172" s="831">
        <v>2</v>
      </c>
      <c r="B172" s="832" t="s">
        <v>2170</v>
      </c>
      <c r="C172" s="832" t="s">
        <v>2177</v>
      </c>
      <c r="D172" s="833" t="s">
        <v>4516</v>
      </c>
      <c r="E172" s="834" t="s">
        <v>2186</v>
      </c>
      <c r="F172" s="832" t="s">
        <v>2171</v>
      </c>
      <c r="G172" s="832" t="s">
        <v>2747</v>
      </c>
      <c r="H172" s="832" t="s">
        <v>562</v>
      </c>
      <c r="I172" s="832" t="s">
        <v>2748</v>
      </c>
      <c r="J172" s="832" t="s">
        <v>2749</v>
      </c>
      <c r="K172" s="832" t="s">
        <v>2750</v>
      </c>
      <c r="L172" s="835">
        <v>21.92</v>
      </c>
      <c r="M172" s="835">
        <v>175.36</v>
      </c>
      <c r="N172" s="832">
        <v>8</v>
      </c>
      <c r="O172" s="836">
        <v>1</v>
      </c>
      <c r="P172" s="835">
        <v>131.52000000000001</v>
      </c>
      <c r="Q172" s="837">
        <v>0.75</v>
      </c>
      <c r="R172" s="832">
        <v>6</v>
      </c>
      <c r="S172" s="837">
        <v>0.75</v>
      </c>
      <c r="T172" s="836">
        <v>0.5</v>
      </c>
      <c r="U172" s="838">
        <v>0.5</v>
      </c>
    </row>
    <row r="173" spans="1:21" ht="14.4" customHeight="1" x14ac:dyDescent="0.3">
      <c r="A173" s="831">
        <v>2</v>
      </c>
      <c r="B173" s="832" t="s">
        <v>2170</v>
      </c>
      <c r="C173" s="832" t="s">
        <v>2177</v>
      </c>
      <c r="D173" s="833" t="s">
        <v>4516</v>
      </c>
      <c r="E173" s="834" t="s">
        <v>2186</v>
      </c>
      <c r="F173" s="832" t="s">
        <v>2171</v>
      </c>
      <c r="G173" s="832" t="s">
        <v>2747</v>
      </c>
      <c r="H173" s="832" t="s">
        <v>562</v>
      </c>
      <c r="I173" s="832" t="s">
        <v>2751</v>
      </c>
      <c r="J173" s="832" t="s">
        <v>2752</v>
      </c>
      <c r="K173" s="832" t="s">
        <v>2753</v>
      </c>
      <c r="L173" s="835">
        <v>87.67</v>
      </c>
      <c r="M173" s="835">
        <v>438.35</v>
      </c>
      <c r="N173" s="832">
        <v>5</v>
      </c>
      <c r="O173" s="836">
        <v>1.5</v>
      </c>
      <c r="P173" s="835">
        <v>438.35</v>
      </c>
      <c r="Q173" s="837">
        <v>1</v>
      </c>
      <c r="R173" s="832">
        <v>5</v>
      </c>
      <c r="S173" s="837">
        <v>1</v>
      </c>
      <c r="T173" s="836">
        <v>1.5</v>
      </c>
      <c r="U173" s="838">
        <v>1</v>
      </c>
    </row>
    <row r="174" spans="1:21" ht="14.4" customHeight="1" x14ac:dyDescent="0.3">
      <c r="A174" s="831">
        <v>2</v>
      </c>
      <c r="B174" s="832" t="s">
        <v>2170</v>
      </c>
      <c r="C174" s="832" t="s">
        <v>2177</v>
      </c>
      <c r="D174" s="833" t="s">
        <v>4516</v>
      </c>
      <c r="E174" s="834" t="s">
        <v>2186</v>
      </c>
      <c r="F174" s="832" t="s">
        <v>2171</v>
      </c>
      <c r="G174" s="832" t="s">
        <v>2754</v>
      </c>
      <c r="H174" s="832" t="s">
        <v>562</v>
      </c>
      <c r="I174" s="832" t="s">
        <v>2755</v>
      </c>
      <c r="J174" s="832" t="s">
        <v>2756</v>
      </c>
      <c r="K174" s="832" t="s">
        <v>2757</v>
      </c>
      <c r="L174" s="835">
        <v>64.5</v>
      </c>
      <c r="M174" s="835">
        <v>193.5</v>
      </c>
      <c r="N174" s="832">
        <v>3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2</v>
      </c>
      <c r="B175" s="832" t="s">
        <v>2170</v>
      </c>
      <c r="C175" s="832" t="s">
        <v>2177</v>
      </c>
      <c r="D175" s="833" t="s">
        <v>4516</v>
      </c>
      <c r="E175" s="834" t="s">
        <v>2186</v>
      </c>
      <c r="F175" s="832" t="s">
        <v>2171</v>
      </c>
      <c r="G175" s="832" t="s">
        <v>2754</v>
      </c>
      <c r="H175" s="832" t="s">
        <v>562</v>
      </c>
      <c r="I175" s="832" t="s">
        <v>2758</v>
      </c>
      <c r="J175" s="832" t="s">
        <v>2756</v>
      </c>
      <c r="K175" s="832" t="s">
        <v>2759</v>
      </c>
      <c r="L175" s="835">
        <v>32.25</v>
      </c>
      <c r="M175" s="835">
        <v>161.25</v>
      </c>
      <c r="N175" s="832">
        <v>5</v>
      </c>
      <c r="O175" s="836">
        <v>1</v>
      </c>
      <c r="P175" s="835">
        <v>64.5</v>
      </c>
      <c r="Q175" s="837">
        <v>0.4</v>
      </c>
      <c r="R175" s="832">
        <v>2</v>
      </c>
      <c r="S175" s="837">
        <v>0.4</v>
      </c>
      <c r="T175" s="836">
        <v>0.5</v>
      </c>
      <c r="U175" s="838">
        <v>0.5</v>
      </c>
    </row>
    <row r="176" spans="1:21" ht="14.4" customHeight="1" x14ac:dyDescent="0.3">
      <c r="A176" s="831">
        <v>2</v>
      </c>
      <c r="B176" s="832" t="s">
        <v>2170</v>
      </c>
      <c r="C176" s="832" t="s">
        <v>2177</v>
      </c>
      <c r="D176" s="833" t="s">
        <v>4516</v>
      </c>
      <c r="E176" s="834" t="s">
        <v>2186</v>
      </c>
      <c r="F176" s="832" t="s">
        <v>2171</v>
      </c>
      <c r="G176" s="832" t="s">
        <v>2760</v>
      </c>
      <c r="H176" s="832" t="s">
        <v>604</v>
      </c>
      <c r="I176" s="832" t="s">
        <v>1775</v>
      </c>
      <c r="J176" s="832" t="s">
        <v>1776</v>
      </c>
      <c r="K176" s="832" t="s">
        <v>1777</v>
      </c>
      <c r="L176" s="835">
        <v>15.9</v>
      </c>
      <c r="M176" s="835">
        <v>159</v>
      </c>
      <c r="N176" s="832">
        <v>10</v>
      </c>
      <c r="O176" s="836">
        <v>1.5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2</v>
      </c>
      <c r="B177" s="832" t="s">
        <v>2170</v>
      </c>
      <c r="C177" s="832" t="s">
        <v>2177</v>
      </c>
      <c r="D177" s="833" t="s">
        <v>4516</v>
      </c>
      <c r="E177" s="834" t="s">
        <v>2186</v>
      </c>
      <c r="F177" s="832" t="s">
        <v>2171</v>
      </c>
      <c r="G177" s="832" t="s">
        <v>2760</v>
      </c>
      <c r="H177" s="832" t="s">
        <v>604</v>
      </c>
      <c r="I177" s="832" t="s">
        <v>1779</v>
      </c>
      <c r="J177" s="832" t="s">
        <v>1776</v>
      </c>
      <c r="K177" s="832" t="s">
        <v>1780</v>
      </c>
      <c r="L177" s="835">
        <v>158.99</v>
      </c>
      <c r="M177" s="835">
        <v>158.99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2</v>
      </c>
      <c r="B178" s="832" t="s">
        <v>2170</v>
      </c>
      <c r="C178" s="832" t="s">
        <v>2177</v>
      </c>
      <c r="D178" s="833" t="s">
        <v>4516</v>
      </c>
      <c r="E178" s="834" t="s">
        <v>2186</v>
      </c>
      <c r="F178" s="832" t="s">
        <v>2171</v>
      </c>
      <c r="G178" s="832" t="s">
        <v>2761</v>
      </c>
      <c r="H178" s="832" t="s">
        <v>562</v>
      </c>
      <c r="I178" s="832" t="s">
        <v>2762</v>
      </c>
      <c r="J178" s="832" t="s">
        <v>2763</v>
      </c>
      <c r="K178" s="832" t="s">
        <v>2764</v>
      </c>
      <c r="L178" s="835">
        <v>147.43</v>
      </c>
      <c r="M178" s="835">
        <v>442.29</v>
      </c>
      <c r="N178" s="832">
        <v>3</v>
      </c>
      <c r="O178" s="836">
        <v>1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2</v>
      </c>
      <c r="B179" s="832" t="s">
        <v>2170</v>
      </c>
      <c r="C179" s="832" t="s">
        <v>2177</v>
      </c>
      <c r="D179" s="833" t="s">
        <v>4516</v>
      </c>
      <c r="E179" s="834" t="s">
        <v>2186</v>
      </c>
      <c r="F179" s="832" t="s">
        <v>2171</v>
      </c>
      <c r="G179" s="832" t="s">
        <v>2765</v>
      </c>
      <c r="H179" s="832" t="s">
        <v>604</v>
      </c>
      <c r="I179" s="832" t="s">
        <v>2766</v>
      </c>
      <c r="J179" s="832" t="s">
        <v>2767</v>
      </c>
      <c r="K179" s="832" t="s">
        <v>2768</v>
      </c>
      <c r="L179" s="835">
        <v>5569.61</v>
      </c>
      <c r="M179" s="835">
        <v>11139.22</v>
      </c>
      <c r="N179" s="832">
        <v>2</v>
      </c>
      <c r="O179" s="836">
        <v>2</v>
      </c>
      <c r="P179" s="835">
        <v>11139.22</v>
      </c>
      <c r="Q179" s="837">
        <v>1</v>
      </c>
      <c r="R179" s="832">
        <v>2</v>
      </c>
      <c r="S179" s="837">
        <v>1</v>
      </c>
      <c r="T179" s="836">
        <v>2</v>
      </c>
      <c r="U179" s="838">
        <v>1</v>
      </c>
    </row>
    <row r="180" spans="1:21" ht="14.4" customHeight="1" x14ac:dyDescent="0.3">
      <c r="A180" s="831">
        <v>2</v>
      </c>
      <c r="B180" s="832" t="s">
        <v>2170</v>
      </c>
      <c r="C180" s="832" t="s">
        <v>2177</v>
      </c>
      <c r="D180" s="833" t="s">
        <v>4516</v>
      </c>
      <c r="E180" s="834" t="s">
        <v>2186</v>
      </c>
      <c r="F180" s="832" t="s">
        <v>2171</v>
      </c>
      <c r="G180" s="832" t="s">
        <v>2769</v>
      </c>
      <c r="H180" s="832" t="s">
        <v>562</v>
      </c>
      <c r="I180" s="832" t="s">
        <v>2770</v>
      </c>
      <c r="J180" s="832" t="s">
        <v>1159</v>
      </c>
      <c r="K180" s="832" t="s">
        <v>2771</v>
      </c>
      <c r="L180" s="835">
        <v>453.79</v>
      </c>
      <c r="M180" s="835">
        <v>11798.54</v>
      </c>
      <c r="N180" s="832">
        <v>26</v>
      </c>
      <c r="O180" s="836">
        <v>16</v>
      </c>
      <c r="P180" s="835">
        <v>9075.8000000000011</v>
      </c>
      <c r="Q180" s="837">
        <v>0.76923076923076927</v>
      </c>
      <c r="R180" s="832">
        <v>20</v>
      </c>
      <c r="S180" s="837">
        <v>0.76923076923076927</v>
      </c>
      <c r="T180" s="836">
        <v>11.5</v>
      </c>
      <c r="U180" s="838">
        <v>0.71875</v>
      </c>
    </row>
    <row r="181" spans="1:21" ht="14.4" customHeight="1" x14ac:dyDescent="0.3">
      <c r="A181" s="831">
        <v>2</v>
      </c>
      <c r="B181" s="832" t="s">
        <v>2170</v>
      </c>
      <c r="C181" s="832" t="s">
        <v>2177</v>
      </c>
      <c r="D181" s="833" t="s">
        <v>4516</v>
      </c>
      <c r="E181" s="834" t="s">
        <v>2186</v>
      </c>
      <c r="F181" s="832" t="s">
        <v>2171</v>
      </c>
      <c r="G181" s="832" t="s">
        <v>2769</v>
      </c>
      <c r="H181" s="832" t="s">
        <v>562</v>
      </c>
      <c r="I181" s="832" t="s">
        <v>2772</v>
      </c>
      <c r="J181" s="832" t="s">
        <v>1159</v>
      </c>
      <c r="K181" s="832" t="s">
        <v>2771</v>
      </c>
      <c r="L181" s="835">
        <v>453.79</v>
      </c>
      <c r="M181" s="835">
        <v>453.79</v>
      </c>
      <c r="N181" s="832">
        <v>1</v>
      </c>
      <c r="O181" s="836">
        <v>0.5</v>
      </c>
      <c r="P181" s="835">
        <v>453.79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2</v>
      </c>
      <c r="B182" s="832" t="s">
        <v>2170</v>
      </c>
      <c r="C182" s="832" t="s">
        <v>2177</v>
      </c>
      <c r="D182" s="833" t="s">
        <v>4516</v>
      </c>
      <c r="E182" s="834" t="s">
        <v>2186</v>
      </c>
      <c r="F182" s="832" t="s">
        <v>2171</v>
      </c>
      <c r="G182" s="832" t="s">
        <v>2773</v>
      </c>
      <c r="H182" s="832" t="s">
        <v>562</v>
      </c>
      <c r="I182" s="832" t="s">
        <v>2774</v>
      </c>
      <c r="J182" s="832" t="s">
        <v>1033</v>
      </c>
      <c r="K182" s="832" t="s">
        <v>2764</v>
      </c>
      <c r="L182" s="835">
        <v>316.36</v>
      </c>
      <c r="M182" s="835">
        <v>632.72</v>
      </c>
      <c r="N182" s="832">
        <v>2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2</v>
      </c>
      <c r="B183" s="832" t="s">
        <v>2170</v>
      </c>
      <c r="C183" s="832" t="s">
        <v>2177</v>
      </c>
      <c r="D183" s="833" t="s">
        <v>4516</v>
      </c>
      <c r="E183" s="834" t="s">
        <v>2186</v>
      </c>
      <c r="F183" s="832" t="s">
        <v>2171</v>
      </c>
      <c r="G183" s="832" t="s">
        <v>2773</v>
      </c>
      <c r="H183" s="832" t="s">
        <v>562</v>
      </c>
      <c r="I183" s="832" t="s">
        <v>2775</v>
      </c>
      <c r="J183" s="832" t="s">
        <v>2776</v>
      </c>
      <c r="K183" s="832" t="s">
        <v>2764</v>
      </c>
      <c r="L183" s="835">
        <v>316.36</v>
      </c>
      <c r="M183" s="835">
        <v>949.08</v>
      </c>
      <c r="N183" s="832">
        <v>3</v>
      </c>
      <c r="O183" s="836">
        <v>1.5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2</v>
      </c>
      <c r="B184" s="832" t="s">
        <v>2170</v>
      </c>
      <c r="C184" s="832" t="s">
        <v>2177</v>
      </c>
      <c r="D184" s="833" t="s">
        <v>4516</v>
      </c>
      <c r="E184" s="834" t="s">
        <v>2186</v>
      </c>
      <c r="F184" s="832" t="s">
        <v>2171</v>
      </c>
      <c r="G184" s="832" t="s">
        <v>2777</v>
      </c>
      <c r="H184" s="832" t="s">
        <v>562</v>
      </c>
      <c r="I184" s="832" t="s">
        <v>2778</v>
      </c>
      <c r="J184" s="832" t="s">
        <v>2779</v>
      </c>
      <c r="K184" s="832" t="s">
        <v>2780</v>
      </c>
      <c r="L184" s="835">
        <v>0</v>
      </c>
      <c r="M184" s="835">
        <v>0</v>
      </c>
      <c r="N184" s="832">
        <v>1</v>
      </c>
      <c r="O184" s="836">
        <v>1</v>
      </c>
      <c r="P184" s="835">
        <v>0</v>
      </c>
      <c r="Q184" s="837"/>
      <c r="R184" s="832">
        <v>1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2</v>
      </c>
      <c r="B185" s="832" t="s">
        <v>2170</v>
      </c>
      <c r="C185" s="832" t="s">
        <v>2177</v>
      </c>
      <c r="D185" s="833" t="s">
        <v>4516</v>
      </c>
      <c r="E185" s="834" t="s">
        <v>2186</v>
      </c>
      <c r="F185" s="832" t="s">
        <v>2171</v>
      </c>
      <c r="G185" s="832" t="s">
        <v>2781</v>
      </c>
      <c r="H185" s="832" t="s">
        <v>604</v>
      </c>
      <c r="I185" s="832" t="s">
        <v>2782</v>
      </c>
      <c r="J185" s="832" t="s">
        <v>2783</v>
      </c>
      <c r="K185" s="832" t="s">
        <v>2393</v>
      </c>
      <c r="L185" s="835">
        <v>477.84</v>
      </c>
      <c r="M185" s="835">
        <v>477.84</v>
      </c>
      <c r="N185" s="832">
        <v>1</v>
      </c>
      <c r="O185" s="836">
        <v>1</v>
      </c>
      <c r="P185" s="835">
        <v>477.84</v>
      </c>
      <c r="Q185" s="837">
        <v>1</v>
      </c>
      <c r="R185" s="832">
        <v>1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2</v>
      </c>
      <c r="B186" s="832" t="s">
        <v>2170</v>
      </c>
      <c r="C186" s="832" t="s">
        <v>2177</v>
      </c>
      <c r="D186" s="833" t="s">
        <v>4516</v>
      </c>
      <c r="E186" s="834" t="s">
        <v>2186</v>
      </c>
      <c r="F186" s="832" t="s">
        <v>2171</v>
      </c>
      <c r="G186" s="832" t="s">
        <v>2781</v>
      </c>
      <c r="H186" s="832" t="s">
        <v>604</v>
      </c>
      <c r="I186" s="832" t="s">
        <v>2784</v>
      </c>
      <c r="J186" s="832" t="s">
        <v>2783</v>
      </c>
      <c r="K186" s="832" t="s">
        <v>1751</v>
      </c>
      <c r="L186" s="835">
        <v>310.58999999999997</v>
      </c>
      <c r="M186" s="835">
        <v>931.77</v>
      </c>
      <c r="N186" s="832">
        <v>3</v>
      </c>
      <c r="O186" s="836">
        <v>2</v>
      </c>
      <c r="P186" s="835">
        <v>621.17999999999995</v>
      </c>
      <c r="Q186" s="837">
        <v>0.66666666666666663</v>
      </c>
      <c r="R186" s="832">
        <v>2</v>
      </c>
      <c r="S186" s="837">
        <v>0.66666666666666663</v>
      </c>
      <c r="T186" s="836">
        <v>1</v>
      </c>
      <c r="U186" s="838">
        <v>0.5</v>
      </c>
    </row>
    <row r="187" spans="1:21" ht="14.4" customHeight="1" x14ac:dyDescent="0.3">
      <c r="A187" s="831">
        <v>2</v>
      </c>
      <c r="B187" s="832" t="s">
        <v>2170</v>
      </c>
      <c r="C187" s="832" t="s">
        <v>2177</v>
      </c>
      <c r="D187" s="833" t="s">
        <v>4516</v>
      </c>
      <c r="E187" s="834" t="s">
        <v>2186</v>
      </c>
      <c r="F187" s="832" t="s">
        <v>2171</v>
      </c>
      <c r="G187" s="832" t="s">
        <v>2781</v>
      </c>
      <c r="H187" s="832" t="s">
        <v>562</v>
      </c>
      <c r="I187" s="832" t="s">
        <v>2785</v>
      </c>
      <c r="J187" s="832" t="s">
        <v>2786</v>
      </c>
      <c r="K187" s="832" t="s">
        <v>2787</v>
      </c>
      <c r="L187" s="835">
        <v>494.79</v>
      </c>
      <c r="M187" s="835">
        <v>989.58</v>
      </c>
      <c r="N187" s="832">
        <v>2</v>
      </c>
      <c r="O187" s="836">
        <v>1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2</v>
      </c>
      <c r="B188" s="832" t="s">
        <v>2170</v>
      </c>
      <c r="C188" s="832" t="s">
        <v>2177</v>
      </c>
      <c r="D188" s="833" t="s">
        <v>4516</v>
      </c>
      <c r="E188" s="834" t="s">
        <v>2186</v>
      </c>
      <c r="F188" s="832" t="s">
        <v>2171</v>
      </c>
      <c r="G188" s="832" t="s">
        <v>2788</v>
      </c>
      <c r="H188" s="832" t="s">
        <v>562</v>
      </c>
      <c r="I188" s="832" t="s">
        <v>2789</v>
      </c>
      <c r="J188" s="832" t="s">
        <v>2790</v>
      </c>
      <c r="K188" s="832" t="s">
        <v>2791</v>
      </c>
      <c r="L188" s="835">
        <v>0</v>
      </c>
      <c r="M188" s="835">
        <v>0</v>
      </c>
      <c r="N188" s="832">
        <v>4</v>
      </c>
      <c r="O188" s="836">
        <v>1</v>
      </c>
      <c r="P188" s="835">
        <v>0</v>
      </c>
      <c r="Q188" s="837"/>
      <c r="R188" s="832">
        <v>4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2</v>
      </c>
      <c r="B189" s="832" t="s">
        <v>2170</v>
      </c>
      <c r="C189" s="832" t="s">
        <v>2177</v>
      </c>
      <c r="D189" s="833" t="s">
        <v>4516</v>
      </c>
      <c r="E189" s="834" t="s">
        <v>2186</v>
      </c>
      <c r="F189" s="832" t="s">
        <v>2171</v>
      </c>
      <c r="G189" s="832" t="s">
        <v>2788</v>
      </c>
      <c r="H189" s="832" t="s">
        <v>562</v>
      </c>
      <c r="I189" s="832" t="s">
        <v>2792</v>
      </c>
      <c r="J189" s="832" t="s">
        <v>2793</v>
      </c>
      <c r="K189" s="832" t="s">
        <v>2794</v>
      </c>
      <c r="L189" s="835">
        <v>13.21</v>
      </c>
      <c r="M189" s="835">
        <v>26.42</v>
      </c>
      <c r="N189" s="832">
        <v>2</v>
      </c>
      <c r="O189" s="836">
        <v>0.5</v>
      </c>
      <c r="P189" s="835">
        <v>26.42</v>
      </c>
      <c r="Q189" s="837">
        <v>1</v>
      </c>
      <c r="R189" s="832">
        <v>2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2</v>
      </c>
      <c r="B190" s="832" t="s">
        <v>2170</v>
      </c>
      <c r="C190" s="832" t="s">
        <v>2177</v>
      </c>
      <c r="D190" s="833" t="s">
        <v>4516</v>
      </c>
      <c r="E190" s="834" t="s">
        <v>2186</v>
      </c>
      <c r="F190" s="832" t="s">
        <v>2171</v>
      </c>
      <c r="G190" s="832" t="s">
        <v>2788</v>
      </c>
      <c r="H190" s="832" t="s">
        <v>562</v>
      </c>
      <c r="I190" s="832" t="s">
        <v>2795</v>
      </c>
      <c r="J190" s="832" t="s">
        <v>2793</v>
      </c>
      <c r="K190" s="832" t="s">
        <v>2796</v>
      </c>
      <c r="L190" s="835">
        <v>0</v>
      </c>
      <c r="M190" s="835">
        <v>0</v>
      </c>
      <c r="N190" s="832">
        <v>2</v>
      </c>
      <c r="O190" s="836">
        <v>0.5</v>
      </c>
      <c r="P190" s="835">
        <v>0</v>
      </c>
      <c r="Q190" s="837"/>
      <c r="R190" s="832">
        <v>2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2</v>
      </c>
      <c r="B191" s="832" t="s">
        <v>2170</v>
      </c>
      <c r="C191" s="832" t="s">
        <v>2177</v>
      </c>
      <c r="D191" s="833" t="s">
        <v>4516</v>
      </c>
      <c r="E191" s="834" t="s">
        <v>2186</v>
      </c>
      <c r="F191" s="832" t="s">
        <v>2171</v>
      </c>
      <c r="G191" s="832" t="s">
        <v>2797</v>
      </c>
      <c r="H191" s="832" t="s">
        <v>562</v>
      </c>
      <c r="I191" s="832" t="s">
        <v>2798</v>
      </c>
      <c r="J191" s="832" t="s">
        <v>2799</v>
      </c>
      <c r="K191" s="832" t="s">
        <v>2800</v>
      </c>
      <c r="L191" s="835">
        <v>128.69999999999999</v>
      </c>
      <c r="M191" s="835">
        <v>128.69999999999999</v>
      </c>
      <c r="N191" s="832">
        <v>1</v>
      </c>
      <c r="O191" s="836">
        <v>1</v>
      </c>
      <c r="P191" s="835">
        <v>128.69999999999999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" customHeight="1" x14ac:dyDescent="0.3">
      <c r="A192" s="831">
        <v>2</v>
      </c>
      <c r="B192" s="832" t="s">
        <v>2170</v>
      </c>
      <c r="C192" s="832" t="s">
        <v>2177</v>
      </c>
      <c r="D192" s="833" t="s">
        <v>4516</v>
      </c>
      <c r="E192" s="834" t="s">
        <v>2186</v>
      </c>
      <c r="F192" s="832" t="s">
        <v>2171</v>
      </c>
      <c r="G192" s="832" t="s">
        <v>2797</v>
      </c>
      <c r="H192" s="832" t="s">
        <v>562</v>
      </c>
      <c r="I192" s="832" t="s">
        <v>2801</v>
      </c>
      <c r="J192" s="832" t="s">
        <v>2799</v>
      </c>
      <c r="K192" s="832" t="s">
        <v>2802</v>
      </c>
      <c r="L192" s="835">
        <v>181.04</v>
      </c>
      <c r="M192" s="835">
        <v>362.08</v>
      </c>
      <c r="N192" s="832">
        <v>2</v>
      </c>
      <c r="O192" s="836">
        <v>1.5</v>
      </c>
      <c r="P192" s="835">
        <v>181.04</v>
      </c>
      <c r="Q192" s="837">
        <v>0.5</v>
      </c>
      <c r="R192" s="832">
        <v>1</v>
      </c>
      <c r="S192" s="837">
        <v>0.5</v>
      </c>
      <c r="T192" s="836">
        <v>1</v>
      </c>
      <c r="U192" s="838">
        <v>0.66666666666666663</v>
      </c>
    </row>
    <row r="193" spans="1:21" ht="14.4" customHeight="1" x14ac:dyDescent="0.3">
      <c r="A193" s="831">
        <v>2</v>
      </c>
      <c r="B193" s="832" t="s">
        <v>2170</v>
      </c>
      <c r="C193" s="832" t="s">
        <v>2177</v>
      </c>
      <c r="D193" s="833" t="s">
        <v>4516</v>
      </c>
      <c r="E193" s="834" t="s">
        <v>2186</v>
      </c>
      <c r="F193" s="832" t="s">
        <v>2171</v>
      </c>
      <c r="G193" s="832" t="s">
        <v>2803</v>
      </c>
      <c r="H193" s="832" t="s">
        <v>562</v>
      </c>
      <c r="I193" s="832" t="s">
        <v>2804</v>
      </c>
      <c r="J193" s="832" t="s">
        <v>758</v>
      </c>
      <c r="K193" s="832" t="s">
        <v>2805</v>
      </c>
      <c r="L193" s="835">
        <v>0</v>
      </c>
      <c r="M193" s="835">
        <v>0</v>
      </c>
      <c r="N193" s="832">
        <v>6</v>
      </c>
      <c r="O193" s="836">
        <v>3.5</v>
      </c>
      <c r="P193" s="835">
        <v>0</v>
      </c>
      <c r="Q193" s="837"/>
      <c r="R193" s="832">
        <v>5</v>
      </c>
      <c r="S193" s="837">
        <v>0.83333333333333337</v>
      </c>
      <c r="T193" s="836">
        <v>3</v>
      </c>
      <c r="U193" s="838">
        <v>0.8571428571428571</v>
      </c>
    </row>
    <row r="194" spans="1:21" ht="14.4" customHeight="1" x14ac:dyDescent="0.3">
      <c r="A194" s="831">
        <v>2</v>
      </c>
      <c r="B194" s="832" t="s">
        <v>2170</v>
      </c>
      <c r="C194" s="832" t="s">
        <v>2177</v>
      </c>
      <c r="D194" s="833" t="s">
        <v>4516</v>
      </c>
      <c r="E194" s="834" t="s">
        <v>2186</v>
      </c>
      <c r="F194" s="832" t="s">
        <v>2171</v>
      </c>
      <c r="G194" s="832" t="s">
        <v>2803</v>
      </c>
      <c r="H194" s="832" t="s">
        <v>562</v>
      </c>
      <c r="I194" s="832" t="s">
        <v>2806</v>
      </c>
      <c r="J194" s="832" t="s">
        <v>758</v>
      </c>
      <c r="K194" s="832" t="s">
        <v>2807</v>
      </c>
      <c r="L194" s="835">
        <v>0</v>
      </c>
      <c r="M194" s="835">
        <v>0</v>
      </c>
      <c r="N194" s="832">
        <v>1</v>
      </c>
      <c r="O194" s="836">
        <v>1</v>
      </c>
      <c r="P194" s="835"/>
      <c r="Q194" s="837"/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2</v>
      </c>
      <c r="B195" s="832" t="s">
        <v>2170</v>
      </c>
      <c r="C195" s="832" t="s">
        <v>2177</v>
      </c>
      <c r="D195" s="833" t="s">
        <v>4516</v>
      </c>
      <c r="E195" s="834" t="s">
        <v>2186</v>
      </c>
      <c r="F195" s="832" t="s">
        <v>2171</v>
      </c>
      <c r="G195" s="832" t="s">
        <v>2808</v>
      </c>
      <c r="H195" s="832" t="s">
        <v>562</v>
      </c>
      <c r="I195" s="832" t="s">
        <v>2809</v>
      </c>
      <c r="J195" s="832" t="s">
        <v>2810</v>
      </c>
      <c r="K195" s="832" t="s">
        <v>2811</v>
      </c>
      <c r="L195" s="835">
        <v>0</v>
      </c>
      <c r="M195" s="835">
        <v>0</v>
      </c>
      <c r="N195" s="832">
        <v>11</v>
      </c>
      <c r="O195" s="836">
        <v>4</v>
      </c>
      <c r="P195" s="835">
        <v>0</v>
      </c>
      <c r="Q195" s="837"/>
      <c r="R195" s="832">
        <v>1</v>
      </c>
      <c r="S195" s="837">
        <v>9.0909090909090912E-2</v>
      </c>
      <c r="T195" s="836">
        <v>0.5</v>
      </c>
      <c r="U195" s="838">
        <v>0.125</v>
      </c>
    </row>
    <row r="196" spans="1:21" ht="14.4" customHeight="1" x14ac:dyDescent="0.3">
      <c r="A196" s="831">
        <v>2</v>
      </c>
      <c r="B196" s="832" t="s">
        <v>2170</v>
      </c>
      <c r="C196" s="832" t="s">
        <v>2177</v>
      </c>
      <c r="D196" s="833" t="s">
        <v>4516</v>
      </c>
      <c r="E196" s="834" t="s">
        <v>2186</v>
      </c>
      <c r="F196" s="832" t="s">
        <v>2171</v>
      </c>
      <c r="G196" s="832" t="s">
        <v>2808</v>
      </c>
      <c r="H196" s="832" t="s">
        <v>562</v>
      </c>
      <c r="I196" s="832" t="s">
        <v>2812</v>
      </c>
      <c r="J196" s="832" t="s">
        <v>888</v>
      </c>
      <c r="K196" s="832" t="s">
        <v>2813</v>
      </c>
      <c r="L196" s="835">
        <v>0</v>
      </c>
      <c r="M196" s="835">
        <v>0</v>
      </c>
      <c r="N196" s="832">
        <v>107</v>
      </c>
      <c r="O196" s="836">
        <v>47.5</v>
      </c>
      <c r="P196" s="835">
        <v>0</v>
      </c>
      <c r="Q196" s="837"/>
      <c r="R196" s="832">
        <v>42</v>
      </c>
      <c r="S196" s="837">
        <v>0.3925233644859813</v>
      </c>
      <c r="T196" s="836">
        <v>19</v>
      </c>
      <c r="U196" s="838">
        <v>0.4</v>
      </c>
    </row>
    <row r="197" spans="1:21" ht="14.4" customHeight="1" x14ac:dyDescent="0.3">
      <c r="A197" s="831">
        <v>2</v>
      </c>
      <c r="B197" s="832" t="s">
        <v>2170</v>
      </c>
      <c r="C197" s="832" t="s">
        <v>2177</v>
      </c>
      <c r="D197" s="833" t="s">
        <v>4516</v>
      </c>
      <c r="E197" s="834" t="s">
        <v>2186</v>
      </c>
      <c r="F197" s="832" t="s">
        <v>2171</v>
      </c>
      <c r="G197" s="832" t="s">
        <v>2808</v>
      </c>
      <c r="H197" s="832" t="s">
        <v>562</v>
      </c>
      <c r="I197" s="832" t="s">
        <v>2814</v>
      </c>
      <c r="J197" s="832" t="s">
        <v>2815</v>
      </c>
      <c r="K197" s="832" t="s">
        <v>2816</v>
      </c>
      <c r="L197" s="835">
        <v>0</v>
      </c>
      <c r="M197" s="835">
        <v>0</v>
      </c>
      <c r="N197" s="832">
        <v>4</v>
      </c>
      <c r="O197" s="836">
        <v>0.5</v>
      </c>
      <c r="P197" s="835">
        <v>0</v>
      </c>
      <c r="Q197" s="837"/>
      <c r="R197" s="832">
        <v>4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2</v>
      </c>
      <c r="B198" s="832" t="s">
        <v>2170</v>
      </c>
      <c r="C198" s="832" t="s">
        <v>2177</v>
      </c>
      <c r="D198" s="833" t="s">
        <v>4516</v>
      </c>
      <c r="E198" s="834" t="s">
        <v>2186</v>
      </c>
      <c r="F198" s="832" t="s">
        <v>2171</v>
      </c>
      <c r="G198" s="832" t="s">
        <v>2817</v>
      </c>
      <c r="H198" s="832" t="s">
        <v>562</v>
      </c>
      <c r="I198" s="832" t="s">
        <v>2818</v>
      </c>
      <c r="J198" s="832" t="s">
        <v>2819</v>
      </c>
      <c r="K198" s="832" t="s">
        <v>2820</v>
      </c>
      <c r="L198" s="835">
        <v>5900.01</v>
      </c>
      <c r="M198" s="835">
        <v>17700.03</v>
      </c>
      <c r="N198" s="832">
        <v>3</v>
      </c>
      <c r="O198" s="836">
        <v>0.5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2</v>
      </c>
      <c r="B199" s="832" t="s">
        <v>2170</v>
      </c>
      <c r="C199" s="832" t="s">
        <v>2177</v>
      </c>
      <c r="D199" s="833" t="s">
        <v>4516</v>
      </c>
      <c r="E199" s="834" t="s">
        <v>2186</v>
      </c>
      <c r="F199" s="832" t="s">
        <v>2171</v>
      </c>
      <c r="G199" s="832" t="s">
        <v>2821</v>
      </c>
      <c r="H199" s="832" t="s">
        <v>604</v>
      </c>
      <c r="I199" s="832" t="s">
        <v>1914</v>
      </c>
      <c r="J199" s="832" t="s">
        <v>1915</v>
      </c>
      <c r="K199" s="832" t="s">
        <v>1916</v>
      </c>
      <c r="L199" s="835">
        <v>0</v>
      </c>
      <c r="M199" s="835">
        <v>0</v>
      </c>
      <c r="N199" s="832">
        <v>9</v>
      </c>
      <c r="O199" s="836">
        <v>3.5</v>
      </c>
      <c r="P199" s="835">
        <v>0</v>
      </c>
      <c r="Q199" s="837"/>
      <c r="R199" s="832">
        <v>4</v>
      </c>
      <c r="S199" s="837">
        <v>0.44444444444444442</v>
      </c>
      <c r="T199" s="836">
        <v>2</v>
      </c>
      <c r="U199" s="838">
        <v>0.5714285714285714</v>
      </c>
    </row>
    <row r="200" spans="1:21" ht="14.4" customHeight="1" x14ac:dyDescent="0.3">
      <c r="A200" s="831">
        <v>2</v>
      </c>
      <c r="B200" s="832" t="s">
        <v>2170</v>
      </c>
      <c r="C200" s="832" t="s">
        <v>2177</v>
      </c>
      <c r="D200" s="833" t="s">
        <v>4516</v>
      </c>
      <c r="E200" s="834" t="s">
        <v>2186</v>
      </c>
      <c r="F200" s="832" t="s">
        <v>2171</v>
      </c>
      <c r="G200" s="832" t="s">
        <v>2822</v>
      </c>
      <c r="H200" s="832" t="s">
        <v>562</v>
      </c>
      <c r="I200" s="832" t="s">
        <v>2823</v>
      </c>
      <c r="J200" s="832" t="s">
        <v>2824</v>
      </c>
      <c r="K200" s="832" t="s">
        <v>1809</v>
      </c>
      <c r="L200" s="835">
        <v>120.14</v>
      </c>
      <c r="M200" s="835">
        <v>240.28</v>
      </c>
      <c r="N200" s="832">
        <v>2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2</v>
      </c>
      <c r="B201" s="832" t="s">
        <v>2170</v>
      </c>
      <c r="C201" s="832" t="s">
        <v>2177</v>
      </c>
      <c r="D201" s="833" t="s">
        <v>4516</v>
      </c>
      <c r="E201" s="834" t="s">
        <v>2186</v>
      </c>
      <c r="F201" s="832" t="s">
        <v>2171</v>
      </c>
      <c r="G201" s="832" t="s">
        <v>2825</v>
      </c>
      <c r="H201" s="832" t="s">
        <v>562</v>
      </c>
      <c r="I201" s="832" t="s">
        <v>2826</v>
      </c>
      <c r="J201" s="832" t="s">
        <v>1079</v>
      </c>
      <c r="K201" s="832" t="s">
        <v>1758</v>
      </c>
      <c r="L201" s="835">
        <v>210.38</v>
      </c>
      <c r="M201" s="835">
        <v>10939.760000000002</v>
      </c>
      <c r="N201" s="832">
        <v>52</v>
      </c>
      <c r="O201" s="836">
        <v>14.5</v>
      </c>
      <c r="P201" s="835">
        <v>2945.32</v>
      </c>
      <c r="Q201" s="837">
        <v>0.26923076923076922</v>
      </c>
      <c r="R201" s="832">
        <v>14</v>
      </c>
      <c r="S201" s="837">
        <v>0.26923076923076922</v>
      </c>
      <c r="T201" s="836">
        <v>5</v>
      </c>
      <c r="U201" s="838">
        <v>0.34482758620689657</v>
      </c>
    </row>
    <row r="202" spans="1:21" ht="14.4" customHeight="1" x14ac:dyDescent="0.3">
      <c r="A202" s="831">
        <v>2</v>
      </c>
      <c r="B202" s="832" t="s">
        <v>2170</v>
      </c>
      <c r="C202" s="832" t="s">
        <v>2177</v>
      </c>
      <c r="D202" s="833" t="s">
        <v>4516</v>
      </c>
      <c r="E202" s="834" t="s">
        <v>2186</v>
      </c>
      <c r="F202" s="832" t="s">
        <v>2171</v>
      </c>
      <c r="G202" s="832" t="s">
        <v>2825</v>
      </c>
      <c r="H202" s="832" t="s">
        <v>562</v>
      </c>
      <c r="I202" s="832" t="s">
        <v>2827</v>
      </c>
      <c r="J202" s="832" t="s">
        <v>1079</v>
      </c>
      <c r="K202" s="832" t="s">
        <v>2828</v>
      </c>
      <c r="L202" s="835">
        <v>194.19</v>
      </c>
      <c r="M202" s="835">
        <v>582.56999999999994</v>
      </c>
      <c r="N202" s="832">
        <v>3</v>
      </c>
      <c r="O202" s="836">
        <v>1</v>
      </c>
      <c r="P202" s="835">
        <v>194.19</v>
      </c>
      <c r="Q202" s="837">
        <v>0.33333333333333337</v>
      </c>
      <c r="R202" s="832">
        <v>1</v>
      </c>
      <c r="S202" s="837">
        <v>0.33333333333333331</v>
      </c>
      <c r="T202" s="836">
        <v>0.5</v>
      </c>
      <c r="U202" s="838">
        <v>0.5</v>
      </c>
    </row>
    <row r="203" spans="1:21" ht="14.4" customHeight="1" x14ac:dyDescent="0.3">
      <c r="A203" s="831">
        <v>2</v>
      </c>
      <c r="B203" s="832" t="s">
        <v>2170</v>
      </c>
      <c r="C203" s="832" t="s">
        <v>2177</v>
      </c>
      <c r="D203" s="833" t="s">
        <v>4516</v>
      </c>
      <c r="E203" s="834" t="s">
        <v>2186</v>
      </c>
      <c r="F203" s="832" t="s">
        <v>2171</v>
      </c>
      <c r="G203" s="832" t="s">
        <v>2829</v>
      </c>
      <c r="H203" s="832" t="s">
        <v>562</v>
      </c>
      <c r="I203" s="832" t="s">
        <v>2830</v>
      </c>
      <c r="J203" s="832" t="s">
        <v>2831</v>
      </c>
      <c r="K203" s="832" t="s">
        <v>2832</v>
      </c>
      <c r="L203" s="835">
        <v>1578.41</v>
      </c>
      <c r="M203" s="835">
        <v>1578.41</v>
      </c>
      <c r="N203" s="832">
        <v>1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2</v>
      </c>
      <c r="B204" s="832" t="s">
        <v>2170</v>
      </c>
      <c r="C204" s="832" t="s">
        <v>2177</v>
      </c>
      <c r="D204" s="833" t="s">
        <v>4516</v>
      </c>
      <c r="E204" s="834" t="s">
        <v>2186</v>
      </c>
      <c r="F204" s="832" t="s">
        <v>2171</v>
      </c>
      <c r="G204" s="832" t="s">
        <v>2829</v>
      </c>
      <c r="H204" s="832" t="s">
        <v>562</v>
      </c>
      <c r="I204" s="832" t="s">
        <v>2833</v>
      </c>
      <c r="J204" s="832" t="s">
        <v>2831</v>
      </c>
      <c r="K204" s="832" t="s">
        <v>2834</v>
      </c>
      <c r="L204" s="835">
        <v>789.2</v>
      </c>
      <c r="M204" s="835">
        <v>4735.2000000000007</v>
      </c>
      <c r="N204" s="832">
        <v>6</v>
      </c>
      <c r="O204" s="836">
        <v>1.5</v>
      </c>
      <c r="P204" s="835">
        <v>2367.6000000000004</v>
      </c>
      <c r="Q204" s="837">
        <v>0.5</v>
      </c>
      <c r="R204" s="832">
        <v>3</v>
      </c>
      <c r="S204" s="837">
        <v>0.5</v>
      </c>
      <c r="T204" s="836">
        <v>0.5</v>
      </c>
      <c r="U204" s="838">
        <v>0.33333333333333331</v>
      </c>
    </row>
    <row r="205" spans="1:21" ht="14.4" customHeight="1" x14ac:dyDescent="0.3">
      <c r="A205" s="831">
        <v>2</v>
      </c>
      <c r="B205" s="832" t="s">
        <v>2170</v>
      </c>
      <c r="C205" s="832" t="s">
        <v>2177</v>
      </c>
      <c r="D205" s="833" t="s">
        <v>4516</v>
      </c>
      <c r="E205" s="834" t="s">
        <v>2186</v>
      </c>
      <c r="F205" s="832" t="s">
        <v>2171</v>
      </c>
      <c r="G205" s="832" t="s">
        <v>2835</v>
      </c>
      <c r="H205" s="832" t="s">
        <v>562</v>
      </c>
      <c r="I205" s="832" t="s">
        <v>2836</v>
      </c>
      <c r="J205" s="832" t="s">
        <v>2837</v>
      </c>
      <c r="K205" s="832" t="s">
        <v>2838</v>
      </c>
      <c r="L205" s="835">
        <v>258.41000000000003</v>
      </c>
      <c r="M205" s="835">
        <v>516.82000000000005</v>
      </c>
      <c r="N205" s="832">
        <v>2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2</v>
      </c>
      <c r="B206" s="832" t="s">
        <v>2170</v>
      </c>
      <c r="C206" s="832" t="s">
        <v>2177</v>
      </c>
      <c r="D206" s="833" t="s">
        <v>4516</v>
      </c>
      <c r="E206" s="834" t="s">
        <v>2186</v>
      </c>
      <c r="F206" s="832" t="s">
        <v>2171</v>
      </c>
      <c r="G206" s="832" t="s">
        <v>2839</v>
      </c>
      <c r="H206" s="832" t="s">
        <v>562</v>
      </c>
      <c r="I206" s="832" t="s">
        <v>2840</v>
      </c>
      <c r="J206" s="832" t="s">
        <v>2841</v>
      </c>
      <c r="K206" s="832" t="s">
        <v>2842</v>
      </c>
      <c r="L206" s="835">
        <v>187.92</v>
      </c>
      <c r="M206" s="835">
        <v>563.76</v>
      </c>
      <c r="N206" s="832">
        <v>3</v>
      </c>
      <c r="O206" s="836">
        <v>0.5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2</v>
      </c>
      <c r="B207" s="832" t="s">
        <v>2170</v>
      </c>
      <c r="C207" s="832" t="s">
        <v>2177</v>
      </c>
      <c r="D207" s="833" t="s">
        <v>4516</v>
      </c>
      <c r="E207" s="834" t="s">
        <v>2186</v>
      </c>
      <c r="F207" s="832" t="s">
        <v>2171</v>
      </c>
      <c r="G207" s="832" t="s">
        <v>2843</v>
      </c>
      <c r="H207" s="832" t="s">
        <v>604</v>
      </c>
      <c r="I207" s="832" t="s">
        <v>1702</v>
      </c>
      <c r="J207" s="832" t="s">
        <v>1703</v>
      </c>
      <c r="K207" s="832" t="s">
        <v>1704</v>
      </c>
      <c r="L207" s="835">
        <v>131.32</v>
      </c>
      <c r="M207" s="835">
        <v>393.96</v>
      </c>
      <c r="N207" s="832">
        <v>3</v>
      </c>
      <c r="O207" s="836">
        <v>1</v>
      </c>
      <c r="P207" s="835">
        <v>393.96</v>
      </c>
      <c r="Q207" s="837">
        <v>1</v>
      </c>
      <c r="R207" s="832">
        <v>3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2</v>
      </c>
      <c r="B208" s="832" t="s">
        <v>2170</v>
      </c>
      <c r="C208" s="832" t="s">
        <v>2177</v>
      </c>
      <c r="D208" s="833" t="s">
        <v>4516</v>
      </c>
      <c r="E208" s="834" t="s">
        <v>2186</v>
      </c>
      <c r="F208" s="832" t="s">
        <v>2171</v>
      </c>
      <c r="G208" s="832" t="s">
        <v>2843</v>
      </c>
      <c r="H208" s="832" t="s">
        <v>562</v>
      </c>
      <c r="I208" s="832" t="s">
        <v>2844</v>
      </c>
      <c r="J208" s="832" t="s">
        <v>2845</v>
      </c>
      <c r="K208" s="832" t="s">
        <v>2846</v>
      </c>
      <c r="L208" s="835">
        <v>262.64</v>
      </c>
      <c r="M208" s="835">
        <v>262.64</v>
      </c>
      <c r="N208" s="832">
        <v>1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2</v>
      </c>
      <c r="B209" s="832" t="s">
        <v>2170</v>
      </c>
      <c r="C209" s="832" t="s">
        <v>2177</v>
      </c>
      <c r="D209" s="833" t="s">
        <v>4516</v>
      </c>
      <c r="E209" s="834" t="s">
        <v>2186</v>
      </c>
      <c r="F209" s="832" t="s">
        <v>2171</v>
      </c>
      <c r="G209" s="832" t="s">
        <v>2847</v>
      </c>
      <c r="H209" s="832" t="s">
        <v>604</v>
      </c>
      <c r="I209" s="832" t="s">
        <v>2848</v>
      </c>
      <c r="J209" s="832" t="s">
        <v>1802</v>
      </c>
      <c r="K209" s="832" t="s">
        <v>2849</v>
      </c>
      <c r="L209" s="835">
        <v>221.48</v>
      </c>
      <c r="M209" s="835">
        <v>442.96</v>
      </c>
      <c r="N209" s="832">
        <v>2</v>
      </c>
      <c r="O209" s="836">
        <v>1</v>
      </c>
      <c r="P209" s="835">
        <v>442.96</v>
      </c>
      <c r="Q209" s="837">
        <v>1</v>
      </c>
      <c r="R209" s="832">
        <v>2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2</v>
      </c>
      <c r="B210" s="832" t="s">
        <v>2170</v>
      </c>
      <c r="C210" s="832" t="s">
        <v>2177</v>
      </c>
      <c r="D210" s="833" t="s">
        <v>4516</v>
      </c>
      <c r="E210" s="834" t="s">
        <v>2186</v>
      </c>
      <c r="F210" s="832" t="s">
        <v>2171</v>
      </c>
      <c r="G210" s="832" t="s">
        <v>2850</v>
      </c>
      <c r="H210" s="832" t="s">
        <v>562</v>
      </c>
      <c r="I210" s="832" t="s">
        <v>2851</v>
      </c>
      <c r="J210" s="832" t="s">
        <v>2852</v>
      </c>
      <c r="K210" s="832" t="s">
        <v>2853</v>
      </c>
      <c r="L210" s="835">
        <v>311.02</v>
      </c>
      <c r="M210" s="835">
        <v>933.06</v>
      </c>
      <c r="N210" s="832">
        <v>3</v>
      </c>
      <c r="O210" s="836">
        <v>2</v>
      </c>
      <c r="P210" s="835">
        <v>622.04</v>
      </c>
      <c r="Q210" s="837">
        <v>0.66666666666666663</v>
      </c>
      <c r="R210" s="832">
        <v>2</v>
      </c>
      <c r="S210" s="837">
        <v>0.66666666666666663</v>
      </c>
      <c r="T210" s="836">
        <v>1.5</v>
      </c>
      <c r="U210" s="838">
        <v>0.75</v>
      </c>
    </row>
    <row r="211" spans="1:21" ht="14.4" customHeight="1" x14ac:dyDescent="0.3">
      <c r="A211" s="831">
        <v>2</v>
      </c>
      <c r="B211" s="832" t="s">
        <v>2170</v>
      </c>
      <c r="C211" s="832" t="s">
        <v>2177</v>
      </c>
      <c r="D211" s="833" t="s">
        <v>4516</v>
      </c>
      <c r="E211" s="834" t="s">
        <v>2186</v>
      </c>
      <c r="F211" s="832" t="s">
        <v>2171</v>
      </c>
      <c r="G211" s="832" t="s">
        <v>2850</v>
      </c>
      <c r="H211" s="832" t="s">
        <v>562</v>
      </c>
      <c r="I211" s="832" t="s">
        <v>2854</v>
      </c>
      <c r="J211" s="832" t="s">
        <v>2855</v>
      </c>
      <c r="K211" s="832" t="s">
        <v>2856</v>
      </c>
      <c r="L211" s="835">
        <v>387.73</v>
      </c>
      <c r="M211" s="835">
        <v>387.73</v>
      </c>
      <c r="N211" s="832">
        <v>1</v>
      </c>
      <c r="O211" s="836">
        <v>1</v>
      </c>
      <c r="P211" s="835">
        <v>387.73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2</v>
      </c>
      <c r="B212" s="832" t="s">
        <v>2170</v>
      </c>
      <c r="C212" s="832" t="s">
        <v>2177</v>
      </c>
      <c r="D212" s="833" t="s">
        <v>4516</v>
      </c>
      <c r="E212" s="834" t="s">
        <v>2186</v>
      </c>
      <c r="F212" s="832" t="s">
        <v>2171</v>
      </c>
      <c r="G212" s="832" t="s">
        <v>2857</v>
      </c>
      <c r="H212" s="832" t="s">
        <v>562</v>
      </c>
      <c r="I212" s="832" t="s">
        <v>2858</v>
      </c>
      <c r="J212" s="832" t="s">
        <v>2859</v>
      </c>
      <c r="K212" s="832" t="s">
        <v>2860</v>
      </c>
      <c r="L212" s="835">
        <v>729.09</v>
      </c>
      <c r="M212" s="835">
        <v>729.09</v>
      </c>
      <c r="N212" s="832">
        <v>1</v>
      </c>
      <c r="O212" s="836">
        <v>0.5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2</v>
      </c>
      <c r="B213" s="832" t="s">
        <v>2170</v>
      </c>
      <c r="C213" s="832" t="s">
        <v>2177</v>
      </c>
      <c r="D213" s="833" t="s">
        <v>4516</v>
      </c>
      <c r="E213" s="834" t="s">
        <v>2186</v>
      </c>
      <c r="F213" s="832" t="s">
        <v>2171</v>
      </c>
      <c r="G213" s="832" t="s">
        <v>2861</v>
      </c>
      <c r="H213" s="832" t="s">
        <v>604</v>
      </c>
      <c r="I213" s="832" t="s">
        <v>2862</v>
      </c>
      <c r="J213" s="832" t="s">
        <v>2863</v>
      </c>
      <c r="K213" s="832" t="s">
        <v>2864</v>
      </c>
      <c r="L213" s="835">
        <v>120.61</v>
      </c>
      <c r="M213" s="835">
        <v>241.22</v>
      </c>
      <c r="N213" s="832">
        <v>2</v>
      </c>
      <c r="O213" s="836">
        <v>1</v>
      </c>
      <c r="P213" s="835">
        <v>241.22</v>
      </c>
      <c r="Q213" s="837">
        <v>1</v>
      </c>
      <c r="R213" s="832">
        <v>2</v>
      </c>
      <c r="S213" s="837">
        <v>1</v>
      </c>
      <c r="T213" s="836">
        <v>1</v>
      </c>
      <c r="U213" s="838">
        <v>1</v>
      </c>
    </row>
    <row r="214" spans="1:21" ht="14.4" customHeight="1" x14ac:dyDescent="0.3">
      <c r="A214" s="831">
        <v>2</v>
      </c>
      <c r="B214" s="832" t="s">
        <v>2170</v>
      </c>
      <c r="C214" s="832" t="s">
        <v>2177</v>
      </c>
      <c r="D214" s="833" t="s">
        <v>4516</v>
      </c>
      <c r="E214" s="834" t="s">
        <v>2186</v>
      </c>
      <c r="F214" s="832" t="s">
        <v>2171</v>
      </c>
      <c r="G214" s="832" t="s">
        <v>2861</v>
      </c>
      <c r="H214" s="832" t="s">
        <v>562</v>
      </c>
      <c r="I214" s="832" t="s">
        <v>2865</v>
      </c>
      <c r="J214" s="832" t="s">
        <v>2863</v>
      </c>
      <c r="K214" s="832" t="s">
        <v>1780</v>
      </c>
      <c r="L214" s="835">
        <v>184.74</v>
      </c>
      <c r="M214" s="835">
        <v>184.74</v>
      </c>
      <c r="N214" s="832">
        <v>1</v>
      </c>
      <c r="O214" s="836">
        <v>1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2</v>
      </c>
      <c r="B215" s="832" t="s">
        <v>2170</v>
      </c>
      <c r="C215" s="832" t="s">
        <v>2177</v>
      </c>
      <c r="D215" s="833" t="s">
        <v>4516</v>
      </c>
      <c r="E215" s="834" t="s">
        <v>2186</v>
      </c>
      <c r="F215" s="832" t="s">
        <v>2171</v>
      </c>
      <c r="G215" s="832" t="s">
        <v>2866</v>
      </c>
      <c r="H215" s="832" t="s">
        <v>604</v>
      </c>
      <c r="I215" s="832" t="s">
        <v>1949</v>
      </c>
      <c r="J215" s="832" t="s">
        <v>1099</v>
      </c>
      <c r="K215" s="832" t="s">
        <v>1950</v>
      </c>
      <c r="L215" s="835">
        <v>0</v>
      </c>
      <c r="M215" s="835">
        <v>0</v>
      </c>
      <c r="N215" s="832">
        <v>4</v>
      </c>
      <c r="O215" s="836">
        <v>3</v>
      </c>
      <c r="P215" s="835">
        <v>0</v>
      </c>
      <c r="Q215" s="837"/>
      <c r="R215" s="832">
        <v>2</v>
      </c>
      <c r="S215" s="837">
        <v>0.5</v>
      </c>
      <c r="T215" s="836">
        <v>1.5</v>
      </c>
      <c r="U215" s="838">
        <v>0.5</v>
      </c>
    </row>
    <row r="216" spans="1:21" ht="14.4" customHeight="1" x14ac:dyDescent="0.3">
      <c r="A216" s="831">
        <v>2</v>
      </c>
      <c r="B216" s="832" t="s">
        <v>2170</v>
      </c>
      <c r="C216" s="832" t="s">
        <v>2177</v>
      </c>
      <c r="D216" s="833" t="s">
        <v>4516</v>
      </c>
      <c r="E216" s="834" t="s">
        <v>2186</v>
      </c>
      <c r="F216" s="832" t="s">
        <v>2171</v>
      </c>
      <c r="G216" s="832" t="s">
        <v>2866</v>
      </c>
      <c r="H216" s="832" t="s">
        <v>604</v>
      </c>
      <c r="I216" s="832" t="s">
        <v>1951</v>
      </c>
      <c r="J216" s="832" t="s">
        <v>1099</v>
      </c>
      <c r="K216" s="832" t="s">
        <v>1952</v>
      </c>
      <c r="L216" s="835">
        <v>0</v>
      </c>
      <c r="M216" s="835">
        <v>0</v>
      </c>
      <c r="N216" s="832">
        <v>2</v>
      </c>
      <c r="O216" s="836">
        <v>1</v>
      </c>
      <c r="P216" s="835"/>
      <c r="Q216" s="837"/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2</v>
      </c>
      <c r="B217" s="832" t="s">
        <v>2170</v>
      </c>
      <c r="C217" s="832" t="s">
        <v>2177</v>
      </c>
      <c r="D217" s="833" t="s">
        <v>4516</v>
      </c>
      <c r="E217" s="834" t="s">
        <v>2186</v>
      </c>
      <c r="F217" s="832" t="s">
        <v>2171</v>
      </c>
      <c r="G217" s="832" t="s">
        <v>2866</v>
      </c>
      <c r="H217" s="832" t="s">
        <v>562</v>
      </c>
      <c r="I217" s="832" t="s">
        <v>2867</v>
      </c>
      <c r="J217" s="832" t="s">
        <v>2868</v>
      </c>
      <c r="K217" s="832" t="s">
        <v>1950</v>
      </c>
      <c r="L217" s="835">
        <v>0</v>
      </c>
      <c r="M217" s="835">
        <v>0</v>
      </c>
      <c r="N217" s="832">
        <v>2</v>
      </c>
      <c r="O217" s="836">
        <v>0.5</v>
      </c>
      <c r="P217" s="835">
        <v>0</v>
      </c>
      <c r="Q217" s="837"/>
      <c r="R217" s="832">
        <v>2</v>
      </c>
      <c r="S217" s="837">
        <v>1</v>
      </c>
      <c r="T217" s="836">
        <v>0.5</v>
      </c>
      <c r="U217" s="838">
        <v>1</v>
      </c>
    </row>
    <row r="218" spans="1:21" ht="14.4" customHeight="1" x14ac:dyDescent="0.3">
      <c r="A218" s="831">
        <v>2</v>
      </c>
      <c r="B218" s="832" t="s">
        <v>2170</v>
      </c>
      <c r="C218" s="832" t="s">
        <v>2177</v>
      </c>
      <c r="D218" s="833" t="s">
        <v>4516</v>
      </c>
      <c r="E218" s="834" t="s">
        <v>2186</v>
      </c>
      <c r="F218" s="832" t="s">
        <v>2171</v>
      </c>
      <c r="G218" s="832" t="s">
        <v>2866</v>
      </c>
      <c r="H218" s="832" t="s">
        <v>562</v>
      </c>
      <c r="I218" s="832" t="s">
        <v>2869</v>
      </c>
      <c r="J218" s="832" t="s">
        <v>2870</v>
      </c>
      <c r="K218" s="832" t="s">
        <v>1952</v>
      </c>
      <c r="L218" s="835">
        <v>0</v>
      </c>
      <c r="M218" s="835">
        <v>0</v>
      </c>
      <c r="N218" s="832">
        <v>1</v>
      </c>
      <c r="O218" s="836">
        <v>0.5</v>
      </c>
      <c r="P218" s="835"/>
      <c r="Q218" s="837"/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2</v>
      </c>
      <c r="B219" s="832" t="s">
        <v>2170</v>
      </c>
      <c r="C219" s="832" t="s">
        <v>2177</v>
      </c>
      <c r="D219" s="833" t="s">
        <v>4516</v>
      </c>
      <c r="E219" s="834" t="s">
        <v>2186</v>
      </c>
      <c r="F219" s="832" t="s">
        <v>2171</v>
      </c>
      <c r="G219" s="832" t="s">
        <v>2866</v>
      </c>
      <c r="H219" s="832" t="s">
        <v>562</v>
      </c>
      <c r="I219" s="832" t="s">
        <v>2871</v>
      </c>
      <c r="J219" s="832" t="s">
        <v>2872</v>
      </c>
      <c r="K219" s="832" t="s">
        <v>1950</v>
      </c>
      <c r="L219" s="835">
        <v>0</v>
      </c>
      <c r="M219" s="835">
        <v>0</v>
      </c>
      <c r="N219" s="832">
        <v>3</v>
      </c>
      <c r="O219" s="836">
        <v>0.5</v>
      </c>
      <c r="P219" s="835">
        <v>0</v>
      </c>
      <c r="Q219" s="837"/>
      <c r="R219" s="832">
        <v>3</v>
      </c>
      <c r="S219" s="837">
        <v>1</v>
      </c>
      <c r="T219" s="836">
        <v>0.5</v>
      </c>
      <c r="U219" s="838">
        <v>1</v>
      </c>
    </row>
    <row r="220" spans="1:21" ht="14.4" customHeight="1" x14ac:dyDescent="0.3">
      <c r="A220" s="831">
        <v>2</v>
      </c>
      <c r="B220" s="832" t="s">
        <v>2170</v>
      </c>
      <c r="C220" s="832" t="s">
        <v>2177</v>
      </c>
      <c r="D220" s="833" t="s">
        <v>4516</v>
      </c>
      <c r="E220" s="834" t="s">
        <v>2186</v>
      </c>
      <c r="F220" s="832" t="s">
        <v>2171</v>
      </c>
      <c r="G220" s="832" t="s">
        <v>2866</v>
      </c>
      <c r="H220" s="832" t="s">
        <v>562</v>
      </c>
      <c r="I220" s="832" t="s">
        <v>2873</v>
      </c>
      <c r="J220" s="832" t="s">
        <v>2874</v>
      </c>
      <c r="K220" s="832" t="s">
        <v>1950</v>
      </c>
      <c r="L220" s="835">
        <v>0</v>
      </c>
      <c r="M220" s="835">
        <v>0</v>
      </c>
      <c r="N220" s="832">
        <v>1</v>
      </c>
      <c r="O220" s="836">
        <v>0.5</v>
      </c>
      <c r="P220" s="835"/>
      <c r="Q220" s="837"/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2</v>
      </c>
      <c r="B221" s="832" t="s">
        <v>2170</v>
      </c>
      <c r="C221" s="832" t="s">
        <v>2177</v>
      </c>
      <c r="D221" s="833" t="s">
        <v>4516</v>
      </c>
      <c r="E221" s="834" t="s">
        <v>2186</v>
      </c>
      <c r="F221" s="832" t="s">
        <v>2171</v>
      </c>
      <c r="G221" s="832" t="s">
        <v>2875</v>
      </c>
      <c r="H221" s="832" t="s">
        <v>562</v>
      </c>
      <c r="I221" s="832" t="s">
        <v>2876</v>
      </c>
      <c r="J221" s="832" t="s">
        <v>2877</v>
      </c>
      <c r="K221" s="832" t="s">
        <v>2878</v>
      </c>
      <c r="L221" s="835">
        <v>277.70999999999998</v>
      </c>
      <c r="M221" s="835">
        <v>555.41999999999996</v>
      </c>
      <c r="N221" s="832">
        <v>2</v>
      </c>
      <c r="O221" s="836">
        <v>1</v>
      </c>
      <c r="P221" s="835">
        <v>277.70999999999998</v>
      </c>
      <c r="Q221" s="837">
        <v>0.5</v>
      </c>
      <c r="R221" s="832">
        <v>1</v>
      </c>
      <c r="S221" s="837">
        <v>0.5</v>
      </c>
      <c r="T221" s="836">
        <v>0.5</v>
      </c>
      <c r="U221" s="838">
        <v>0.5</v>
      </c>
    </row>
    <row r="222" spans="1:21" ht="14.4" customHeight="1" x14ac:dyDescent="0.3">
      <c r="A222" s="831">
        <v>2</v>
      </c>
      <c r="B222" s="832" t="s">
        <v>2170</v>
      </c>
      <c r="C222" s="832" t="s">
        <v>2177</v>
      </c>
      <c r="D222" s="833" t="s">
        <v>4516</v>
      </c>
      <c r="E222" s="834" t="s">
        <v>2186</v>
      </c>
      <c r="F222" s="832" t="s">
        <v>2171</v>
      </c>
      <c r="G222" s="832" t="s">
        <v>2875</v>
      </c>
      <c r="H222" s="832" t="s">
        <v>562</v>
      </c>
      <c r="I222" s="832" t="s">
        <v>2879</v>
      </c>
      <c r="J222" s="832" t="s">
        <v>2877</v>
      </c>
      <c r="K222" s="832" t="s">
        <v>2880</v>
      </c>
      <c r="L222" s="835">
        <v>138.86000000000001</v>
      </c>
      <c r="M222" s="835">
        <v>138.86000000000001</v>
      </c>
      <c r="N222" s="832">
        <v>1</v>
      </c>
      <c r="O222" s="836">
        <v>1</v>
      </c>
      <c r="P222" s="835">
        <v>138.86000000000001</v>
      </c>
      <c r="Q222" s="837">
        <v>1</v>
      </c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2</v>
      </c>
      <c r="B223" s="832" t="s">
        <v>2170</v>
      </c>
      <c r="C223" s="832" t="s">
        <v>2177</v>
      </c>
      <c r="D223" s="833" t="s">
        <v>4516</v>
      </c>
      <c r="E223" s="834" t="s">
        <v>2186</v>
      </c>
      <c r="F223" s="832" t="s">
        <v>2171</v>
      </c>
      <c r="G223" s="832" t="s">
        <v>2881</v>
      </c>
      <c r="H223" s="832" t="s">
        <v>562</v>
      </c>
      <c r="I223" s="832" t="s">
        <v>2882</v>
      </c>
      <c r="J223" s="832" t="s">
        <v>2883</v>
      </c>
      <c r="K223" s="832" t="s">
        <v>2884</v>
      </c>
      <c r="L223" s="835">
        <v>16.059999999999999</v>
      </c>
      <c r="M223" s="835">
        <v>16.059999999999999</v>
      </c>
      <c r="N223" s="832">
        <v>1</v>
      </c>
      <c r="O223" s="836">
        <v>0.5</v>
      </c>
      <c r="P223" s="835">
        <v>16.059999999999999</v>
      </c>
      <c r="Q223" s="837">
        <v>1</v>
      </c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2</v>
      </c>
      <c r="B224" s="832" t="s">
        <v>2170</v>
      </c>
      <c r="C224" s="832" t="s">
        <v>2177</v>
      </c>
      <c r="D224" s="833" t="s">
        <v>4516</v>
      </c>
      <c r="E224" s="834" t="s">
        <v>2186</v>
      </c>
      <c r="F224" s="832" t="s">
        <v>2171</v>
      </c>
      <c r="G224" s="832" t="s">
        <v>2885</v>
      </c>
      <c r="H224" s="832" t="s">
        <v>604</v>
      </c>
      <c r="I224" s="832" t="s">
        <v>2886</v>
      </c>
      <c r="J224" s="832" t="s">
        <v>1795</v>
      </c>
      <c r="K224" s="832" t="s">
        <v>2887</v>
      </c>
      <c r="L224" s="835">
        <v>327.49</v>
      </c>
      <c r="M224" s="835">
        <v>654.98</v>
      </c>
      <c r="N224" s="832">
        <v>2</v>
      </c>
      <c r="O224" s="836">
        <v>1</v>
      </c>
      <c r="P224" s="835">
        <v>327.49</v>
      </c>
      <c r="Q224" s="837">
        <v>0.5</v>
      </c>
      <c r="R224" s="832">
        <v>1</v>
      </c>
      <c r="S224" s="837">
        <v>0.5</v>
      </c>
      <c r="T224" s="836">
        <v>0.5</v>
      </c>
      <c r="U224" s="838">
        <v>0.5</v>
      </c>
    </row>
    <row r="225" spans="1:21" ht="14.4" customHeight="1" x14ac:dyDescent="0.3">
      <c r="A225" s="831">
        <v>2</v>
      </c>
      <c r="B225" s="832" t="s">
        <v>2170</v>
      </c>
      <c r="C225" s="832" t="s">
        <v>2177</v>
      </c>
      <c r="D225" s="833" t="s">
        <v>4516</v>
      </c>
      <c r="E225" s="834" t="s">
        <v>2186</v>
      </c>
      <c r="F225" s="832" t="s">
        <v>2171</v>
      </c>
      <c r="G225" s="832" t="s">
        <v>2888</v>
      </c>
      <c r="H225" s="832" t="s">
        <v>604</v>
      </c>
      <c r="I225" s="832" t="s">
        <v>1651</v>
      </c>
      <c r="J225" s="832" t="s">
        <v>1652</v>
      </c>
      <c r="K225" s="832" t="s">
        <v>1653</v>
      </c>
      <c r="L225" s="835">
        <v>414.07</v>
      </c>
      <c r="M225" s="835">
        <v>14078.380000000001</v>
      </c>
      <c r="N225" s="832">
        <v>34</v>
      </c>
      <c r="O225" s="836">
        <v>7.5</v>
      </c>
      <c r="P225" s="835">
        <v>8281.4000000000015</v>
      </c>
      <c r="Q225" s="837">
        <v>0.58823529411764708</v>
      </c>
      <c r="R225" s="832">
        <v>20</v>
      </c>
      <c r="S225" s="837">
        <v>0.58823529411764708</v>
      </c>
      <c r="T225" s="836">
        <v>4.5</v>
      </c>
      <c r="U225" s="838">
        <v>0.6</v>
      </c>
    </row>
    <row r="226" spans="1:21" ht="14.4" customHeight="1" x14ac:dyDescent="0.3">
      <c r="A226" s="831">
        <v>2</v>
      </c>
      <c r="B226" s="832" t="s">
        <v>2170</v>
      </c>
      <c r="C226" s="832" t="s">
        <v>2177</v>
      </c>
      <c r="D226" s="833" t="s">
        <v>4516</v>
      </c>
      <c r="E226" s="834" t="s">
        <v>2186</v>
      </c>
      <c r="F226" s="832" t="s">
        <v>2171</v>
      </c>
      <c r="G226" s="832" t="s">
        <v>2888</v>
      </c>
      <c r="H226" s="832" t="s">
        <v>562</v>
      </c>
      <c r="I226" s="832" t="s">
        <v>2889</v>
      </c>
      <c r="J226" s="832" t="s">
        <v>2890</v>
      </c>
      <c r="K226" s="832" t="s">
        <v>2891</v>
      </c>
      <c r="L226" s="835">
        <v>414.07</v>
      </c>
      <c r="M226" s="835">
        <v>4140.7</v>
      </c>
      <c r="N226" s="832">
        <v>10</v>
      </c>
      <c r="O226" s="836">
        <v>3.5</v>
      </c>
      <c r="P226" s="835">
        <v>3726.63</v>
      </c>
      <c r="Q226" s="837">
        <v>0.9</v>
      </c>
      <c r="R226" s="832">
        <v>9</v>
      </c>
      <c r="S226" s="837">
        <v>0.9</v>
      </c>
      <c r="T226" s="836">
        <v>2.5</v>
      </c>
      <c r="U226" s="838">
        <v>0.7142857142857143</v>
      </c>
    </row>
    <row r="227" spans="1:21" ht="14.4" customHeight="1" x14ac:dyDescent="0.3">
      <c r="A227" s="831">
        <v>2</v>
      </c>
      <c r="B227" s="832" t="s">
        <v>2170</v>
      </c>
      <c r="C227" s="832" t="s">
        <v>2177</v>
      </c>
      <c r="D227" s="833" t="s">
        <v>4516</v>
      </c>
      <c r="E227" s="834" t="s">
        <v>2186</v>
      </c>
      <c r="F227" s="832" t="s">
        <v>2171</v>
      </c>
      <c r="G227" s="832" t="s">
        <v>2888</v>
      </c>
      <c r="H227" s="832" t="s">
        <v>562</v>
      </c>
      <c r="I227" s="832" t="s">
        <v>2892</v>
      </c>
      <c r="J227" s="832" t="s">
        <v>2890</v>
      </c>
      <c r="K227" s="832" t="s">
        <v>2893</v>
      </c>
      <c r="L227" s="835">
        <v>414.07</v>
      </c>
      <c r="M227" s="835">
        <v>5796.98</v>
      </c>
      <c r="N227" s="832">
        <v>14</v>
      </c>
      <c r="O227" s="836">
        <v>5</v>
      </c>
      <c r="P227" s="835">
        <v>3726.63</v>
      </c>
      <c r="Q227" s="837">
        <v>0.6428571428571429</v>
      </c>
      <c r="R227" s="832">
        <v>9</v>
      </c>
      <c r="S227" s="837">
        <v>0.6428571428571429</v>
      </c>
      <c r="T227" s="836">
        <v>3.5</v>
      </c>
      <c r="U227" s="838">
        <v>0.7</v>
      </c>
    </row>
    <row r="228" spans="1:21" ht="14.4" customHeight="1" x14ac:dyDescent="0.3">
      <c r="A228" s="831">
        <v>2</v>
      </c>
      <c r="B228" s="832" t="s">
        <v>2170</v>
      </c>
      <c r="C228" s="832" t="s">
        <v>2177</v>
      </c>
      <c r="D228" s="833" t="s">
        <v>4516</v>
      </c>
      <c r="E228" s="834" t="s">
        <v>2186</v>
      </c>
      <c r="F228" s="832" t="s">
        <v>2171</v>
      </c>
      <c r="G228" s="832" t="s">
        <v>2894</v>
      </c>
      <c r="H228" s="832" t="s">
        <v>562</v>
      </c>
      <c r="I228" s="832" t="s">
        <v>2895</v>
      </c>
      <c r="J228" s="832" t="s">
        <v>2896</v>
      </c>
      <c r="K228" s="832" t="s">
        <v>2897</v>
      </c>
      <c r="L228" s="835">
        <v>50.32</v>
      </c>
      <c r="M228" s="835">
        <v>251.60000000000002</v>
      </c>
      <c r="N228" s="832">
        <v>5</v>
      </c>
      <c r="O228" s="836">
        <v>1.5</v>
      </c>
      <c r="P228" s="835">
        <v>251.60000000000002</v>
      </c>
      <c r="Q228" s="837">
        <v>1</v>
      </c>
      <c r="R228" s="832">
        <v>5</v>
      </c>
      <c r="S228" s="837">
        <v>1</v>
      </c>
      <c r="T228" s="836">
        <v>1.5</v>
      </c>
      <c r="U228" s="838">
        <v>1</v>
      </c>
    </row>
    <row r="229" spans="1:21" ht="14.4" customHeight="1" x14ac:dyDescent="0.3">
      <c r="A229" s="831">
        <v>2</v>
      </c>
      <c r="B229" s="832" t="s">
        <v>2170</v>
      </c>
      <c r="C229" s="832" t="s">
        <v>2177</v>
      </c>
      <c r="D229" s="833" t="s">
        <v>4516</v>
      </c>
      <c r="E229" s="834" t="s">
        <v>2186</v>
      </c>
      <c r="F229" s="832" t="s">
        <v>2171</v>
      </c>
      <c r="G229" s="832" t="s">
        <v>2898</v>
      </c>
      <c r="H229" s="832" t="s">
        <v>604</v>
      </c>
      <c r="I229" s="832" t="s">
        <v>1845</v>
      </c>
      <c r="J229" s="832" t="s">
        <v>1115</v>
      </c>
      <c r="K229" s="832" t="s">
        <v>1846</v>
      </c>
      <c r="L229" s="835">
        <v>154.36000000000001</v>
      </c>
      <c r="M229" s="835">
        <v>771.80000000000007</v>
      </c>
      <c r="N229" s="832">
        <v>5</v>
      </c>
      <c r="O229" s="836">
        <v>4.5</v>
      </c>
      <c r="P229" s="835">
        <v>617.44000000000005</v>
      </c>
      <c r="Q229" s="837">
        <v>0.8</v>
      </c>
      <c r="R229" s="832">
        <v>4</v>
      </c>
      <c r="S229" s="837">
        <v>0.8</v>
      </c>
      <c r="T229" s="836">
        <v>3.5</v>
      </c>
      <c r="U229" s="838">
        <v>0.77777777777777779</v>
      </c>
    </row>
    <row r="230" spans="1:21" ht="14.4" customHeight="1" x14ac:dyDescent="0.3">
      <c r="A230" s="831">
        <v>2</v>
      </c>
      <c r="B230" s="832" t="s">
        <v>2170</v>
      </c>
      <c r="C230" s="832" t="s">
        <v>2177</v>
      </c>
      <c r="D230" s="833" t="s">
        <v>4516</v>
      </c>
      <c r="E230" s="834" t="s">
        <v>2186</v>
      </c>
      <c r="F230" s="832" t="s">
        <v>2171</v>
      </c>
      <c r="G230" s="832" t="s">
        <v>2899</v>
      </c>
      <c r="H230" s="832" t="s">
        <v>562</v>
      </c>
      <c r="I230" s="832" t="s">
        <v>2900</v>
      </c>
      <c r="J230" s="832" t="s">
        <v>2901</v>
      </c>
      <c r="K230" s="832" t="s">
        <v>2902</v>
      </c>
      <c r="L230" s="835">
        <v>240.7</v>
      </c>
      <c r="M230" s="835">
        <v>2888.3999999999996</v>
      </c>
      <c r="N230" s="832">
        <v>12</v>
      </c>
      <c r="O230" s="836">
        <v>1.5</v>
      </c>
      <c r="P230" s="835">
        <v>1444.1999999999998</v>
      </c>
      <c r="Q230" s="837">
        <v>0.5</v>
      </c>
      <c r="R230" s="832">
        <v>6</v>
      </c>
      <c r="S230" s="837">
        <v>0.5</v>
      </c>
      <c r="T230" s="836">
        <v>1</v>
      </c>
      <c r="U230" s="838">
        <v>0.66666666666666663</v>
      </c>
    </row>
    <row r="231" spans="1:21" ht="14.4" customHeight="1" x14ac:dyDescent="0.3">
      <c r="A231" s="831">
        <v>2</v>
      </c>
      <c r="B231" s="832" t="s">
        <v>2170</v>
      </c>
      <c r="C231" s="832" t="s">
        <v>2177</v>
      </c>
      <c r="D231" s="833" t="s">
        <v>4516</v>
      </c>
      <c r="E231" s="834" t="s">
        <v>2186</v>
      </c>
      <c r="F231" s="832" t="s">
        <v>2171</v>
      </c>
      <c r="G231" s="832" t="s">
        <v>2899</v>
      </c>
      <c r="H231" s="832" t="s">
        <v>562</v>
      </c>
      <c r="I231" s="832" t="s">
        <v>2903</v>
      </c>
      <c r="J231" s="832" t="s">
        <v>2901</v>
      </c>
      <c r="K231" s="832" t="s">
        <v>2904</v>
      </c>
      <c r="L231" s="835">
        <v>240.7</v>
      </c>
      <c r="M231" s="835">
        <v>1444.1999999999998</v>
      </c>
      <c r="N231" s="832">
        <v>6</v>
      </c>
      <c r="O231" s="836">
        <v>1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2</v>
      </c>
      <c r="B232" s="832" t="s">
        <v>2170</v>
      </c>
      <c r="C232" s="832" t="s">
        <v>2177</v>
      </c>
      <c r="D232" s="833" t="s">
        <v>4516</v>
      </c>
      <c r="E232" s="834" t="s">
        <v>2186</v>
      </c>
      <c r="F232" s="832" t="s">
        <v>2171</v>
      </c>
      <c r="G232" s="832" t="s">
        <v>2899</v>
      </c>
      <c r="H232" s="832" t="s">
        <v>562</v>
      </c>
      <c r="I232" s="832" t="s">
        <v>2905</v>
      </c>
      <c r="J232" s="832" t="s">
        <v>886</v>
      </c>
      <c r="K232" s="832" t="s">
        <v>2906</v>
      </c>
      <c r="L232" s="835">
        <v>374.79</v>
      </c>
      <c r="M232" s="835">
        <v>61840.350000000006</v>
      </c>
      <c r="N232" s="832">
        <v>165</v>
      </c>
      <c r="O232" s="836">
        <v>19.5</v>
      </c>
      <c r="P232" s="835">
        <v>45349.590000000004</v>
      </c>
      <c r="Q232" s="837">
        <v>0.73333333333333328</v>
      </c>
      <c r="R232" s="832">
        <v>121</v>
      </c>
      <c r="S232" s="837">
        <v>0.73333333333333328</v>
      </c>
      <c r="T232" s="836">
        <v>13</v>
      </c>
      <c r="U232" s="838">
        <v>0.66666666666666663</v>
      </c>
    </row>
    <row r="233" spans="1:21" ht="14.4" customHeight="1" x14ac:dyDescent="0.3">
      <c r="A233" s="831">
        <v>2</v>
      </c>
      <c r="B233" s="832" t="s">
        <v>2170</v>
      </c>
      <c r="C233" s="832" t="s">
        <v>2177</v>
      </c>
      <c r="D233" s="833" t="s">
        <v>4516</v>
      </c>
      <c r="E233" s="834" t="s">
        <v>2186</v>
      </c>
      <c r="F233" s="832" t="s">
        <v>2171</v>
      </c>
      <c r="G233" s="832" t="s">
        <v>2899</v>
      </c>
      <c r="H233" s="832" t="s">
        <v>562</v>
      </c>
      <c r="I233" s="832" t="s">
        <v>2907</v>
      </c>
      <c r="J233" s="832" t="s">
        <v>886</v>
      </c>
      <c r="K233" s="832" t="s">
        <v>2906</v>
      </c>
      <c r="L233" s="835">
        <v>374.79</v>
      </c>
      <c r="M233" s="835">
        <v>26610.090000000004</v>
      </c>
      <c r="N233" s="832">
        <v>71</v>
      </c>
      <c r="O233" s="836">
        <v>10.5</v>
      </c>
      <c r="P233" s="835">
        <v>14991.600000000002</v>
      </c>
      <c r="Q233" s="837">
        <v>0.56338028169014087</v>
      </c>
      <c r="R233" s="832">
        <v>40</v>
      </c>
      <c r="S233" s="837">
        <v>0.56338028169014087</v>
      </c>
      <c r="T233" s="836">
        <v>6.5</v>
      </c>
      <c r="U233" s="838">
        <v>0.61904761904761907</v>
      </c>
    </row>
    <row r="234" spans="1:21" ht="14.4" customHeight="1" x14ac:dyDescent="0.3">
      <c r="A234" s="831">
        <v>2</v>
      </c>
      <c r="B234" s="832" t="s">
        <v>2170</v>
      </c>
      <c r="C234" s="832" t="s">
        <v>2177</v>
      </c>
      <c r="D234" s="833" t="s">
        <v>4516</v>
      </c>
      <c r="E234" s="834" t="s">
        <v>2186</v>
      </c>
      <c r="F234" s="832" t="s">
        <v>2171</v>
      </c>
      <c r="G234" s="832" t="s">
        <v>2899</v>
      </c>
      <c r="H234" s="832" t="s">
        <v>562</v>
      </c>
      <c r="I234" s="832" t="s">
        <v>2908</v>
      </c>
      <c r="J234" s="832" t="s">
        <v>2909</v>
      </c>
      <c r="K234" s="832" t="s">
        <v>2910</v>
      </c>
      <c r="L234" s="835">
        <v>374.79</v>
      </c>
      <c r="M234" s="835">
        <v>2998.32</v>
      </c>
      <c r="N234" s="832">
        <v>8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2</v>
      </c>
      <c r="B235" s="832" t="s">
        <v>2170</v>
      </c>
      <c r="C235" s="832" t="s">
        <v>2177</v>
      </c>
      <c r="D235" s="833" t="s">
        <v>4516</v>
      </c>
      <c r="E235" s="834" t="s">
        <v>2186</v>
      </c>
      <c r="F235" s="832" t="s">
        <v>2171</v>
      </c>
      <c r="G235" s="832" t="s">
        <v>2899</v>
      </c>
      <c r="H235" s="832" t="s">
        <v>562</v>
      </c>
      <c r="I235" s="832" t="s">
        <v>2911</v>
      </c>
      <c r="J235" s="832" t="s">
        <v>2912</v>
      </c>
      <c r="K235" s="832" t="s">
        <v>2913</v>
      </c>
      <c r="L235" s="835">
        <v>144.41999999999999</v>
      </c>
      <c r="M235" s="835">
        <v>1444.1999999999998</v>
      </c>
      <c r="N235" s="832">
        <v>10</v>
      </c>
      <c r="O235" s="836">
        <v>1</v>
      </c>
      <c r="P235" s="835">
        <v>1444.1999999999998</v>
      </c>
      <c r="Q235" s="837">
        <v>1</v>
      </c>
      <c r="R235" s="832">
        <v>10</v>
      </c>
      <c r="S235" s="837">
        <v>1</v>
      </c>
      <c r="T235" s="836">
        <v>1</v>
      </c>
      <c r="U235" s="838">
        <v>1</v>
      </c>
    </row>
    <row r="236" spans="1:21" ht="14.4" customHeight="1" x14ac:dyDescent="0.3">
      <c r="A236" s="831">
        <v>2</v>
      </c>
      <c r="B236" s="832" t="s">
        <v>2170</v>
      </c>
      <c r="C236" s="832" t="s">
        <v>2177</v>
      </c>
      <c r="D236" s="833" t="s">
        <v>4516</v>
      </c>
      <c r="E236" s="834" t="s">
        <v>2186</v>
      </c>
      <c r="F236" s="832" t="s">
        <v>2171</v>
      </c>
      <c r="G236" s="832" t="s">
        <v>2914</v>
      </c>
      <c r="H236" s="832" t="s">
        <v>604</v>
      </c>
      <c r="I236" s="832" t="s">
        <v>2915</v>
      </c>
      <c r="J236" s="832" t="s">
        <v>739</v>
      </c>
      <c r="K236" s="832" t="s">
        <v>2916</v>
      </c>
      <c r="L236" s="835">
        <v>0</v>
      </c>
      <c r="M236" s="835">
        <v>0</v>
      </c>
      <c r="N236" s="832">
        <v>1</v>
      </c>
      <c r="O236" s="836">
        <v>0.5</v>
      </c>
      <c r="P236" s="835">
        <v>0</v>
      </c>
      <c r="Q236" s="837"/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2</v>
      </c>
      <c r="B237" s="832" t="s">
        <v>2170</v>
      </c>
      <c r="C237" s="832" t="s">
        <v>2177</v>
      </c>
      <c r="D237" s="833" t="s">
        <v>4516</v>
      </c>
      <c r="E237" s="834" t="s">
        <v>2186</v>
      </c>
      <c r="F237" s="832" t="s">
        <v>2171</v>
      </c>
      <c r="G237" s="832" t="s">
        <v>2917</v>
      </c>
      <c r="H237" s="832" t="s">
        <v>604</v>
      </c>
      <c r="I237" s="832" t="s">
        <v>2918</v>
      </c>
      <c r="J237" s="832" t="s">
        <v>2919</v>
      </c>
      <c r="K237" s="832" t="s">
        <v>2920</v>
      </c>
      <c r="L237" s="835">
        <v>74.08</v>
      </c>
      <c r="M237" s="835">
        <v>74.08</v>
      </c>
      <c r="N237" s="832">
        <v>1</v>
      </c>
      <c r="O237" s="836">
        <v>0.5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2</v>
      </c>
      <c r="B238" s="832" t="s">
        <v>2170</v>
      </c>
      <c r="C238" s="832" t="s">
        <v>2177</v>
      </c>
      <c r="D238" s="833" t="s">
        <v>4516</v>
      </c>
      <c r="E238" s="834" t="s">
        <v>2186</v>
      </c>
      <c r="F238" s="832" t="s">
        <v>2171</v>
      </c>
      <c r="G238" s="832" t="s">
        <v>2917</v>
      </c>
      <c r="H238" s="832" t="s">
        <v>604</v>
      </c>
      <c r="I238" s="832" t="s">
        <v>1831</v>
      </c>
      <c r="J238" s="832" t="s">
        <v>1832</v>
      </c>
      <c r="K238" s="832" t="s">
        <v>1833</v>
      </c>
      <c r="L238" s="835">
        <v>63.14</v>
      </c>
      <c r="M238" s="835">
        <v>63.14</v>
      </c>
      <c r="N238" s="832">
        <v>1</v>
      </c>
      <c r="O238" s="836">
        <v>1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2</v>
      </c>
      <c r="B239" s="832" t="s">
        <v>2170</v>
      </c>
      <c r="C239" s="832" t="s">
        <v>2177</v>
      </c>
      <c r="D239" s="833" t="s">
        <v>4516</v>
      </c>
      <c r="E239" s="834" t="s">
        <v>2186</v>
      </c>
      <c r="F239" s="832" t="s">
        <v>2171</v>
      </c>
      <c r="G239" s="832" t="s">
        <v>2917</v>
      </c>
      <c r="H239" s="832" t="s">
        <v>604</v>
      </c>
      <c r="I239" s="832" t="s">
        <v>2921</v>
      </c>
      <c r="J239" s="832" t="s">
        <v>2919</v>
      </c>
      <c r="K239" s="832" t="s">
        <v>1835</v>
      </c>
      <c r="L239" s="835">
        <v>49.08</v>
      </c>
      <c r="M239" s="835">
        <v>147.24</v>
      </c>
      <c r="N239" s="832">
        <v>3</v>
      </c>
      <c r="O239" s="836">
        <v>1.5</v>
      </c>
      <c r="P239" s="835">
        <v>49.08</v>
      </c>
      <c r="Q239" s="837">
        <v>0.33333333333333331</v>
      </c>
      <c r="R239" s="832">
        <v>1</v>
      </c>
      <c r="S239" s="837">
        <v>0.33333333333333331</v>
      </c>
      <c r="T239" s="836">
        <v>0.5</v>
      </c>
      <c r="U239" s="838">
        <v>0.33333333333333331</v>
      </c>
    </row>
    <row r="240" spans="1:21" ht="14.4" customHeight="1" x14ac:dyDescent="0.3">
      <c r="A240" s="831">
        <v>2</v>
      </c>
      <c r="B240" s="832" t="s">
        <v>2170</v>
      </c>
      <c r="C240" s="832" t="s">
        <v>2177</v>
      </c>
      <c r="D240" s="833" t="s">
        <v>4516</v>
      </c>
      <c r="E240" s="834" t="s">
        <v>2186</v>
      </c>
      <c r="F240" s="832" t="s">
        <v>2171</v>
      </c>
      <c r="G240" s="832" t="s">
        <v>2917</v>
      </c>
      <c r="H240" s="832" t="s">
        <v>604</v>
      </c>
      <c r="I240" s="832" t="s">
        <v>2922</v>
      </c>
      <c r="J240" s="832" t="s">
        <v>2919</v>
      </c>
      <c r="K240" s="832" t="s">
        <v>2066</v>
      </c>
      <c r="L240" s="835">
        <v>126.27</v>
      </c>
      <c r="M240" s="835">
        <v>126.27</v>
      </c>
      <c r="N240" s="832">
        <v>1</v>
      </c>
      <c r="O240" s="836">
        <v>0.5</v>
      </c>
      <c r="P240" s="835">
        <v>126.27</v>
      </c>
      <c r="Q240" s="837">
        <v>1</v>
      </c>
      <c r="R240" s="832">
        <v>1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2</v>
      </c>
      <c r="B241" s="832" t="s">
        <v>2170</v>
      </c>
      <c r="C241" s="832" t="s">
        <v>2177</v>
      </c>
      <c r="D241" s="833" t="s">
        <v>4516</v>
      </c>
      <c r="E241" s="834" t="s">
        <v>2186</v>
      </c>
      <c r="F241" s="832" t="s">
        <v>2171</v>
      </c>
      <c r="G241" s="832" t="s">
        <v>2917</v>
      </c>
      <c r="H241" s="832" t="s">
        <v>562</v>
      </c>
      <c r="I241" s="832" t="s">
        <v>2923</v>
      </c>
      <c r="J241" s="832" t="s">
        <v>2919</v>
      </c>
      <c r="K241" s="832" t="s">
        <v>2529</v>
      </c>
      <c r="L241" s="835">
        <v>84.18</v>
      </c>
      <c r="M241" s="835">
        <v>84.18</v>
      </c>
      <c r="N241" s="832">
        <v>1</v>
      </c>
      <c r="O241" s="836">
        <v>0.5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2</v>
      </c>
      <c r="B242" s="832" t="s">
        <v>2170</v>
      </c>
      <c r="C242" s="832" t="s">
        <v>2177</v>
      </c>
      <c r="D242" s="833" t="s">
        <v>4516</v>
      </c>
      <c r="E242" s="834" t="s">
        <v>2186</v>
      </c>
      <c r="F242" s="832" t="s">
        <v>2171</v>
      </c>
      <c r="G242" s="832" t="s">
        <v>2917</v>
      </c>
      <c r="H242" s="832" t="s">
        <v>604</v>
      </c>
      <c r="I242" s="832" t="s">
        <v>1834</v>
      </c>
      <c r="J242" s="832" t="s">
        <v>1832</v>
      </c>
      <c r="K242" s="832" t="s">
        <v>1835</v>
      </c>
      <c r="L242" s="835">
        <v>49.08</v>
      </c>
      <c r="M242" s="835">
        <v>49.08</v>
      </c>
      <c r="N242" s="832">
        <v>1</v>
      </c>
      <c r="O242" s="836">
        <v>1</v>
      </c>
      <c r="P242" s="835">
        <v>49.08</v>
      </c>
      <c r="Q242" s="837">
        <v>1</v>
      </c>
      <c r="R242" s="832">
        <v>1</v>
      </c>
      <c r="S242" s="837">
        <v>1</v>
      </c>
      <c r="T242" s="836">
        <v>1</v>
      </c>
      <c r="U242" s="838">
        <v>1</v>
      </c>
    </row>
    <row r="243" spans="1:21" ht="14.4" customHeight="1" x14ac:dyDescent="0.3">
      <c r="A243" s="831">
        <v>2</v>
      </c>
      <c r="B243" s="832" t="s">
        <v>2170</v>
      </c>
      <c r="C243" s="832" t="s">
        <v>2177</v>
      </c>
      <c r="D243" s="833" t="s">
        <v>4516</v>
      </c>
      <c r="E243" s="834" t="s">
        <v>2186</v>
      </c>
      <c r="F243" s="832" t="s">
        <v>2171</v>
      </c>
      <c r="G243" s="832" t="s">
        <v>2924</v>
      </c>
      <c r="H243" s="832" t="s">
        <v>562</v>
      </c>
      <c r="I243" s="832" t="s">
        <v>2925</v>
      </c>
      <c r="J243" s="832" t="s">
        <v>2926</v>
      </c>
      <c r="K243" s="832" t="s">
        <v>2927</v>
      </c>
      <c r="L243" s="835">
        <v>248.55</v>
      </c>
      <c r="M243" s="835">
        <v>248.55</v>
      </c>
      <c r="N243" s="832">
        <v>1</v>
      </c>
      <c r="O243" s="836">
        <v>1</v>
      </c>
      <c r="P243" s="835">
        <v>248.55</v>
      </c>
      <c r="Q243" s="837">
        <v>1</v>
      </c>
      <c r="R243" s="832">
        <v>1</v>
      </c>
      <c r="S243" s="837">
        <v>1</v>
      </c>
      <c r="T243" s="836">
        <v>1</v>
      </c>
      <c r="U243" s="838">
        <v>1</v>
      </c>
    </row>
    <row r="244" spans="1:21" ht="14.4" customHeight="1" x14ac:dyDescent="0.3">
      <c r="A244" s="831">
        <v>2</v>
      </c>
      <c r="B244" s="832" t="s">
        <v>2170</v>
      </c>
      <c r="C244" s="832" t="s">
        <v>2177</v>
      </c>
      <c r="D244" s="833" t="s">
        <v>4516</v>
      </c>
      <c r="E244" s="834" t="s">
        <v>2186</v>
      </c>
      <c r="F244" s="832" t="s">
        <v>2171</v>
      </c>
      <c r="G244" s="832" t="s">
        <v>2928</v>
      </c>
      <c r="H244" s="832" t="s">
        <v>604</v>
      </c>
      <c r="I244" s="832" t="s">
        <v>2929</v>
      </c>
      <c r="J244" s="832" t="s">
        <v>2930</v>
      </c>
      <c r="K244" s="832" t="s">
        <v>2931</v>
      </c>
      <c r="L244" s="835">
        <v>5453.89</v>
      </c>
      <c r="M244" s="835">
        <v>32723.340000000004</v>
      </c>
      <c r="N244" s="832">
        <v>6</v>
      </c>
      <c r="O244" s="836">
        <v>1.5</v>
      </c>
      <c r="P244" s="835">
        <v>32723.340000000004</v>
      </c>
      <c r="Q244" s="837">
        <v>1</v>
      </c>
      <c r="R244" s="832">
        <v>6</v>
      </c>
      <c r="S244" s="837">
        <v>1</v>
      </c>
      <c r="T244" s="836">
        <v>1.5</v>
      </c>
      <c r="U244" s="838">
        <v>1</v>
      </c>
    </row>
    <row r="245" spans="1:21" ht="14.4" customHeight="1" x14ac:dyDescent="0.3">
      <c r="A245" s="831">
        <v>2</v>
      </c>
      <c r="B245" s="832" t="s">
        <v>2170</v>
      </c>
      <c r="C245" s="832" t="s">
        <v>2177</v>
      </c>
      <c r="D245" s="833" t="s">
        <v>4516</v>
      </c>
      <c r="E245" s="834" t="s">
        <v>2186</v>
      </c>
      <c r="F245" s="832" t="s">
        <v>2172</v>
      </c>
      <c r="G245" s="832" t="s">
        <v>2932</v>
      </c>
      <c r="H245" s="832" t="s">
        <v>562</v>
      </c>
      <c r="I245" s="832" t="s">
        <v>2933</v>
      </c>
      <c r="J245" s="832" t="s">
        <v>2248</v>
      </c>
      <c r="K245" s="832"/>
      <c r="L245" s="835">
        <v>0</v>
      </c>
      <c r="M245" s="835">
        <v>0</v>
      </c>
      <c r="N245" s="832">
        <v>1</v>
      </c>
      <c r="O245" s="836">
        <v>1</v>
      </c>
      <c r="P245" s="835">
        <v>0</v>
      </c>
      <c r="Q245" s="837"/>
      <c r="R245" s="832">
        <v>1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2</v>
      </c>
      <c r="B246" s="832" t="s">
        <v>2170</v>
      </c>
      <c r="C246" s="832" t="s">
        <v>2177</v>
      </c>
      <c r="D246" s="833" t="s">
        <v>4516</v>
      </c>
      <c r="E246" s="834" t="s">
        <v>2186</v>
      </c>
      <c r="F246" s="832" t="s">
        <v>2172</v>
      </c>
      <c r="G246" s="832" t="s">
        <v>2932</v>
      </c>
      <c r="H246" s="832" t="s">
        <v>562</v>
      </c>
      <c r="I246" s="832" t="s">
        <v>2934</v>
      </c>
      <c r="J246" s="832" t="s">
        <v>2248</v>
      </c>
      <c r="K246" s="832"/>
      <c r="L246" s="835">
        <v>0</v>
      </c>
      <c r="M246" s="835">
        <v>0</v>
      </c>
      <c r="N246" s="832">
        <v>1</v>
      </c>
      <c r="O246" s="836">
        <v>1</v>
      </c>
      <c r="P246" s="835">
        <v>0</v>
      </c>
      <c r="Q246" s="837"/>
      <c r="R246" s="832">
        <v>1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2</v>
      </c>
      <c r="B247" s="832" t="s">
        <v>2170</v>
      </c>
      <c r="C247" s="832" t="s">
        <v>2177</v>
      </c>
      <c r="D247" s="833" t="s">
        <v>4516</v>
      </c>
      <c r="E247" s="834" t="s">
        <v>2186</v>
      </c>
      <c r="F247" s="832" t="s">
        <v>2172</v>
      </c>
      <c r="G247" s="832" t="s">
        <v>2932</v>
      </c>
      <c r="H247" s="832" t="s">
        <v>562</v>
      </c>
      <c r="I247" s="832" t="s">
        <v>2935</v>
      </c>
      <c r="J247" s="832" t="s">
        <v>2248</v>
      </c>
      <c r="K247" s="832"/>
      <c r="L247" s="835">
        <v>0</v>
      </c>
      <c r="M247" s="835">
        <v>0</v>
      </c>
      <c r="N247" s="832">
        <v>1</v>
      </c>
      <c r="O247" s="836">
        <v>1</v>
      </c>
      <c r="P247" s="835">
        <v>0</v>
      </c>
      <c r="Q247" s="837"/>
      <c r="R247" s="832">
        <v>1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2</v>
      </c>
      <c r="B248" s="832" t="s">
        <v>2170</v>
      </c>
      <c r="C248" s="832" t="s">
        <v>2177</v>
      </c>
      <c r="D248" s="833" t="s">
        <v>4516</v>
      </c>
      <c r="E248" s="834" t="s">
        <v>2186</v>
      </c>
      <c r="F248" s="832" t="s">
        <v>2172</v>
      </c>
      <c r="G248" s="832" t="s">
        <v>2932</v>
      </c>
      <c r="H248" s="832" t="s">
        <v>562</v>
      </c>
      <c r="I248" s="832" t="s">
        <v>2936</v>
      </c>
      <c r="J248" s="832" t="s">
        <v>2248</v>
      </c>
      <c r="K248" s="832"/>
      <c r="L248" s="835">
        <v>0</v>
      </c>
      <c r="M248" s="835">
        <v>0</v>
      </c>
      <c r="N248" s="832">
        <v>1</v>
      </c>
      <c r="O248" s="836">
        <v>1</v>
      </c>
      <c r="P248" s="835">
        <v>0</v>
      </c>
      <c r="Q248" s="837"/>
      <c r="R248" s="832">
        <v>1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2</v>
      </c>
      <c r="B249" s="832" t="s">
        <v>2170</v>
      </c>
      <c r="C249" s="832" t="s">
        <v>2177</v>
      </c>
      <c r="D249" s="833" t="s">
        <v>4516</v>
      </c>
      <c r="E249" s="834" t="s">
        <v>2186</v>
      </c>
      <c r="F249" s="832" t="s">
        <v>2172</v>
      </c>
      <c r="G249" s="832" t="s">
        <v>2932</v>
      </c>
      <c r="H249" s="832" t="s">
        <v>562</v>
      </c>
      <c r="I249" s="832" t="s">
        <v>2937</v>
      </c>
      <c r="J249" s="832" t="s">
        <v>2248</v>
      </c>
      <c r="K249" s="832"/>
      <c r="L249" s="835">
        <v>0</v>
      </c>
      <c r="M249" s="835">
        <v>0</v>
      </c>
      <c r="N249" s="832">
        <v>2</v>
      </c>
      <c r="O249" s="836">
        <v>1</v>
      </c>
      <c r="P249" s="835">
        <v>0</v>
      </c>
      <c r="Q249" s="837"/>
      <c r="R249" s="832">
        <v>1</v>
      </c>
      <c r="S249" s="837">
        <v>0.5</v>
      </c>
      <c r="T249" s="836">
        <v>0.5</v>
      </c>
      <c r="U249" s="838">
        <v>0.5</v>
      </c>
    </row>
    <row r="250" spans="1:21" ht="14.4" customHeight="1" x14ac:dyDescent="0.3">
      <c r="A250" s="831">
        <v>2</v>
      </c>
      <c r="B250" s="832" t="s">
        <v>2170</v>
      </c>
      <c r="C250" s="832" t="s">
        <v>2177</v>
      </c>
      <c r="D250" s="833" t="s">
        <v>4516</v>
      </c>
      <c r="E250" s="834" t="s">
        <v>2192</v>
      </c>
      <c r="F250" s="832" t="s">
        <v>2171</v>
      </c>
      <c r="G250" s="832" t="s">
        <v>2688</v>
      </c>
      <c r="H250" s="832" t="s">
        <v>562</v>
      </c>
      <c r="I250" s="832" t="s">
        <v>2938</v>
      </c>
      <c r="J250" s="832" t="s">
        <v>2939</v>
      </c>
      <c r="K250" s="832" t="s">
        <v>2940</v>
      </c>
      <c r="L250" s="835">
        <v>0</v>
      </c>
      <c r="M250" s="835">
        <v>0</v>
      </c>
      <c r="N250" s="832">
        <v>1</v>
      </c>
      <c r="O250" s="836">
        <v>1</v>
      </c>
      <c r="P250" s="835"/>
      <c r="Q250" s="837"/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2</v>
      </c>
      <c r="B251" s="832" t="s">
        <v>2170</v>
      </c>
      <c r="C251" s="832" t="s">
        <v>2177</v>
      </c>
      <c r="D251" s="833" t="s">
        <v>4516</v>
      </c>
      <c r="E251" s="834" t="s">
        <v>2192</v>
      </c>
      <c r="F251" s="832" t="s">
        <v>2171</v>
      </c>
      <c r="G251" s="832" t="s">
        <v>2688</v>
      </c>
      <c r="H251" s="832" t="s">
        <v>562</v>
      </c>
      <c r="I251" s="832" t="s">
        <v>2941</v>
      </c>
      <c r="J251" s="832" t="s">
        <v>2939</v>
      </c>
      <c r="K251" s="832" t="s">
        <v>2940</v>
      </c>
      <c r="L251" s="835">
        <v>0</v>
      </c>
      <c r="M251" s="835">
        <v>0</v>
      </c>
      <c r="N251" s="832">
        <v>4</v>
      </c>
      <c r="O251" s="836">
        <v>4</v>
      </c>
      <c r="P251" s="835"/>
      <c r="Q251" s="837"/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2</v>
      </c>
      <c r="B252" s="832" t="s">
        <v>2170</v>
      </c>
      <c r="C252" s="832" t="s">
        <v>2177</v>
      </c>
      <c r="D252" s="833" t="s">
        <v>4516</v>
      </c>
      <c r="E252" s="834" t="s">
        <v>2192</v>
      </c>
      <c r="F252" s="832" t="s">
        <v>2171</v>
      </c>
      <c r="G252" s="832" t="s">
        <v>2742</v>
      </c>
      <c r="H252" s="832" t="s">
        <v>562</v>
      </c>
      <c r="I252" s="832" t="s">
        <v>2745</v>
      </c>
      <c r="J252" s="832" t="s">
        <v>616</v>
      </c>
      <c r="K252" s="832" t="s">
        <v>2746</v>
      </c>
      <c r="L252" s="835">
        <v>42.09</v>
      </c>
      <c r="M252" s="835">
        <v>84.18</v>
      </c>
      <c r="N252" s="832">
        <v>2</v>
      </c>
      <c r="O252" s="836">
        <v>2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2</v>
      </c>
      <c r="B253" s="832" t="s">
        <v>2170</v>
      </c>
      <c r="C253" s="832" t="s">
        <v>2177</v>
      </c>
      <c r="D253" s="833" t="s">
        <v>4516</v>
      </c>
      <c r="E253" s="834" t="s">
        <v>2194</v>
      </c>
      <c r="F253" s="832" t="s">
        <v>2171</v>
      </c>
      <c r="G253" s="832" t="s">
        <v>2364</v>
      </c>
      <c r="H253" s="832" t="s">
        <v>562</v>
      </c>
      <c r="I253" s="832" t="s">
        <v>2367</v>
      </c>
      <c r="J253" s="832" t="s">
        <v>1055</v>
      </c>
      <c r="K253" s="832" t="s">
        <v>2366</v>
      </c>
      <c r="L253" s="835">
        <v>385.3</v>
      </c>
      <c r="M253" s="835">
        <v>2311.8000000000002</v>
      </c>
      <c r="N253" s="832">
        <v>6</v>
      </c>
      <c r="O253" s="836">
        <v>1</v>
      </c>
      <c r="P253" s="835">
        <v>2311.8000000000002</v>
      </c>
      <c r="Q253" s="837">
        <v>1</v>
      </c>
      <c r="R253" s="832">
        <v>6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2</v>
      </c>
      <c r="B254" s="832" t="s">
        <v>2170</v>
      </c>
      <c r="C254" s="832" t="s">
        <v>2177</v>
      </c>
      <c r="D254" s="833" t="s">
        <v>4516</v>
      </c>
      <c r="E254" s="834" t="s">
        <v>2194</v>
      </c>
      <c r="F254" s="832" t="s">
        <v>2171</v>
      </c>
      <c r="G254" s="832" t="s">
        <v>2368</v>
      </c>
      <c r="H254" s="832" t="s">
        <v>562</v>
      </c>
      <c r="I254" s="832" t="s">
        <v>2942</v>
      </c>
      <c r="J254" s="832" t="s">
        <v>2943</v>
      </c>
      <c r="K254" s="832" t="s">
        <v>622</v>
      </c>
      <c r="L254" s="835">
        <v>72.55</v>
      </c>
      <c r="M254" s="835">
        <v>217.64999999999998</v>
      </c>
      <c r="N254" s="832">
        <v>3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2</v>
      </c>
      <c r="B255" s="832" t="s">
        <v>2170</v>
      </c>
      <c r="C255" s="832" t="s">
        <v>2177</v>
      </c>
      <c r="D255" s="833" t="s">
        <v>4516</v>
      </c>
      <c r="E255" s="834" t="s">
        <v>2194</v>
      </c>
      <c r="F255" s="832" t="s">
        <v>2171</v>
      </c>
      <c r="G255" s="832" t="s">
        <v>2368</v>
      </c>
      <c r="H255" s="832" t="s">
        <v>562</v>
      </c>
      <c r="I255" s="832" t="s">
        <v>2944</v>
      </c>
      <c r="J255" s="832" t="s">
        <v>2372</v>
      </c>
      <c r="K255" s="832" t="s">
        <v>623</v>
      </c>
      <c r="L255" s="835">
        <v>65.28</v>
      </c>
      <c r="M255" s="835">
        <v>65.28</v>
      </c>
      <c r="N255" s="832">
        <v>1</v>
      </c>
      <c r="O255" s="836">
        <v>1</v>
      </c>
      <c r="P255" s="835">
        <v>65.28</v>
      </c>
      <c r="Q255" s="837">
        <v>1</v>
      </c>
      <c r="R255" s="832">
        <v>1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2</v>
      </c>
      <c r="B256" s="832" t="s">
        <v>2170</v>
      </c>
      <c r="C256" s="832" t="s">
        <v>2177</v>
      </c>
      <c r="D256" s="833" t="s">
        <v>4516</v>
      </c>
      <c r="E256" s="834" t="s">
        <v>2194</v>
      </c>
      <c r="F256" s="832" t="s">
        <v>2171</v>
      </c>
      <c r="G256" s="832" t="s">
        <v>2368</v>
      </c>
      <c r="H256" s="832" t="s">
        <v>562</v>
      </c>
      <c r="I256" s="832" t="s">
        <v>2371</v>
      </c>
      <c r="J256" s="832" t="s">
        <v>2372</v>
      </c>
      <c r="K256" s="832" t="s">
        <v>2029</v>
      </c>
      <c r="L256" s="835">
        <v>36.270000000000003</v>
      </c>
      <c r="M256" s="835">
        <v>108.81</v>
      </c>
      <c r="N256" s="832">
        <v>3</v>
      </c>
      <c r="O256" s="836">
        <v>1</v>
      </c>
      <c r="P256" s="835">
        <v>36.270000000000003</v>
      </c>
      <c r="Q256" s="837">
        <v>0.33333333333333337</v>
      </c>
      <c r="R256" s="832">
        <v>1</v>
      </c>
      <c r="S256" s="837">
        <v>0.33333333333333331</v>
      </c>
      <c r="T256" s="836">
        <v>0.5</v>
      </c>
      <c r="U256" s="838">
        <v>0.5</v>
      </c>
    </row>
    <row r="257" spans="1:21" ht="14.4" customHeight="1" x14ac:dyDescent="0.3">
      <c r="A257" s="831">
        <v>2</v>
      </c>
      <c r="B257" s="832" t="s">
        <v>2170</v>
      </c>
      <c r="C257" s="832" t="s">
        <v>2177</v>
      </c>
      <c r="D257" s="833" t="s">
        <v>4516</v>
      </c>
      <c r="E257" s="834" t="s">
        <v>2194</v>
      </c>
      <c r="F257" s="832" t="s">
        <v>2171</v>
      </c>
      <c r="G257" s="832" t="s">
        <v>2368</v>
      </c>
      <c r="H257" s="832" t="s">
        <v>604</v>
      </c>
      <c r="I257" s="832" t="s">
        <v>1905</v>
      </c>
      <c r="J257" s="832" t="s">
        <v>620</v>
      </c>
      <c r="K257" s="832" t="s">
        <v>622</v>
      </c>
      <c r="L257" s="835">
        <v>72.55</v>
      </c>
      <c r="M257" s="835">
        <v>217.64999999999998</v>
      </c>
      <c r="N257" s="832">
        <v>3</v>
      </c>
      <c r="O257" s="836">
        <v>1.5</v>
      </c>
      <c r="P257" s="835">
        <v>145.1</v>
      </c>
      <c r="Q257" s="837">
        <v>0.66666666666666674</v>
      </c>
      <c r="R257" s="832">
        <v>2</v>
      </c>
      <c r="S257" s="837">
        <v>0.66666666666666663</v>
      </c>
      <c r="T257" s="836">
        <v>1</v>
      </c>
      <c r="U257" s="838">
        <v>0.66666666666666663</v>
      </c>
    </row>
    <row r="258" spans="1:21" ht="14.4" customHeight="1" x14ac:dyDescent="0.3">
      <c r="A258" s="831">
        <v>2</v>
      </c>
      <c r="B258" s="832" t="s">
        <v>2170</v>
      </c>
      <c r="C258" s="832" t="s">
        <v>2177</v>
      </c>
      <c r="D258" s="833" t="s">
        <v>4516</v>
      </c>
      <c r="E258" s="834" t="s">
        <v>2194</v>
      </c>
      <c r="F258" s="832" t="s">
        <v>2171</v>
      </c>
      <c r="G258" s="832" t="s">
        <v>2373</v>
      </c>
      <c r="H258" s="832" t="s">
        <v>604</v>
      </c>
      <c r="I258" s="832" t="s">
        <v>2374</v>
      </c>
      <c r="J258" s="832" t="s">
        <v>2375</v>
      </c>
      <c r="K258" s="832" t="s">
        <v>2376</v>
      </c>
      <c r="L258" s="835">
        <v>18.809999999999999</v>
      </c>
      <c r="M258" s="835">
        <v>18.809999999999999</v>
      </c>
      <c r="N258" s="832">
        <v>1</v>
      </c>
      <c r="O258" s="836">
        <v>0.5</v>
      </c>
      <c r="P258" s="835">
        <v>18.809999999999999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2</v>
      </c>
      <c r="B259" s="832" t="s">
        <v>2170</v>
      </c>
      <c r="C259" s="832" t="s">
        <v>2177</v>
      </c>
      <c r="D259" s="833" t="s">
        <v>4516</v>
      </c>
      <c r="E259" s="834" t="s">
        <v>2194</v>
      </c>
      <c r="F259" s="832" t="s">
        <v>2171</v>
      </c>
      <c r="G259" s="832" t="s">
        <v>2377</v>
      </c>
      <c r="H259" s="832" t="s">
        <v>604</v>
      </c>
      <c r="I259" s="832" t="s">
        <v>1698</v>
      </c>
      <c r="J259" s="832" t="s">
        <v>702</v>
      </c>
      <c r="K259" s="832" t="s">
        <v>1699</v>
      </c>
      <c r="L259" s="835">
        <v>144.01</v>
      </c>
      <c r="M259" s="835">
        <v>288.02</v>
      </c>
      <c r="N259" s="832">
        <v>2</v>
      </c>
      <c r="O259" s="836">
        <v>0.5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2</v>
      </c>
      <c r="B260" s="832" t="s">
        <v>2170</v>
      </c>
      <c r="C260" s="832" t="s">
        <v>2177</v>
      </c>
      <c r="D260" s="833" t="s">
        <v>4516</v>
      </c>
      <c r="E260" s="834" t="s">
        <v>2194</v>
      </c>
      <c r="F260" s="832" t="s">
        <v>2171</v>
      </c>
      <c r="G260" s="832" t="s">
        <v>2378</v>
      </c>
      <c r="H260" s="832" t="s">
        <v>562</v>
      </c>
      <c r="I260" s="832" t="s">
        <v>2945</v>
      </c>
      <c r="J260" s="832" t="s">
        <v>2380</v>
      </c>
      <c r="K260" s="832" t="s">
        <v>1764</v>
      </c>
      <c r="L260" s="835">
        <v>31.09</v>
      </c>
      <c r="M260" s="835">
        <v>93.27</v>
      </c>
      <c r="N260" s="832">
        <v>3</v>
      </c>
      <c r="O260" s="836">
        <v>3</v>
      </c>
      <c r="P260" s="835">
        <v>31.09</v>
      </c>
      <c r="Q260" s="837">
        <v>0.33333333333333337</v>
      </c>
      <c r="R260" s="832">
        <v>1</v>
      </c>
      <c r="S260" s="837">
        <v>0.33333333333333331</v>
      </c>
      <c r="T260" s="836">
        <v>1</v>
      </c>
      <c r="U260" s="838">
        <v>0.33333333333333331</v>
      </c>
    </row>
    <row r="261" spans="1:21" ht="14.4" customHeight="1" x14ac:dyDescent="0.3">
      <c r="A261" s="831">
        <v>2</v>
      </c>
      <c r="B261" s="832" t="s">
        <v>2170</v>
      </c>
      <c r="C261" s="832" t="s">
        <v>2177</v>
      </c>
      <c r="D261" s="833" t="s">
        <v>4516</v>
      </c>
      <c r="E261" s="834" t="s">
        <v>2194</v>
      </c>
      <c r="F261" s="832" t="s">
        <v>2171</v>
      </c>
      <c r="G261" s="832" t="s">
        <v>2378</v>
      </c>
      <c r="H261" s="832" t="s">
        <v>562</v>
      </c>
      <c r="I261" s="832" t="s">
        <v>2946</v>
      </c>
      <c r="J261" s="832" t="s">
        <v>2380</v>
      </c>
      <c r="K261" s="832" t="s">
        <v>1780</v>
      </c>
      <c r="L261" s="835">
        <v>103.64</v>
      </c>
      <c r="M261" s="835">
        <v>103.64</v>
      </c>
      <c r="N261" s="832">
        <v>1</v>
      </c>
      <c r="O261" s="836">
        <v>0.5</v>
      </c>
      <c r="P261" s="835">
        <v>103.64</v>
      </c>
      <c r="Q261" s="837">
        <v>1</v>
      </c>
      <c r="R261" s="832">
        <v>1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2</v>
      </c>
      <c r="B262" s="832" t="s">
        <v>2170</v>
      </c>
      <c r="C262" s="832" t="s">
        <v>2177</v>
      </c>
      <c r="D262" s="833" t="s">
        <v>4516</v>
      </c>
      <c r="E262" s="834" t="s">
        <v>2194</v>
      </c>
      <c r="F262" s="832" t="s">
        <v>2171</v>
      </c>
      <c r="G262" s="832" t="s">
        <v>2381</v>
      </c>
      <c r="H262" s="832" t="s">
        <v>562</v>
      </c>
      <c r="I262" s="832" t="s">
        <v>2382</v>
      </c>
      <c r="J262" s="832" t="s">
        <v>2383</v>
      </c>
      <c r="K262" s="832" t="s">
        <v>2384</v>
      </c>
      <c r="L262" s="835">
        <v>61.44</v>
      </c>
      <c r="M262" s="835">
        <v>245.76</v>
      </c>
      <c r="N262" s="832">
        <v>4</v>
      </c>
      <c r="O262" s="836">
        <v>2</v>
      </c>
      <c r="P262" s="835">
        <v>245.76</v>
      </c>
      <c r="Q262" s="837">
        <v>1</v>
      </c>
      <c r="R262" s="832">
        <v>4</v>
      </c>
      <c r="S262" s="837">
        <v>1</v>
      </c>
      <c r="T262" s="836">
        <v>2</v>
      </c>
      <c r="U262" s="838">
        <v>1</v>
      </c>
    </row>
    <row r="263" spans="1:21" ht="14.4" customHeight="1" x14ac:dyDescent="0.3">
      <c r="A263" s="831">
        <v>2</v>
      </c>
      <c r="B263" s="832" t="s">
        <v>2170</v>
      </c>
      <c r="C263" s="832" t="s">
        <v>2177</v>
      </c>
      <c r="D263" s="833" t="s">
        <v>4516</v>
      </c>
      <c r="E263" s="834" t="s">
        <v>2194</v>
      </c>
      <c r="F263" s="832" t="s">
        <v>2171</v>
      </c>
      <c r="G263" s="832" t="s">
        <v>2947</v>
      </c>
      <c r="H263" s="832" t="s">
        <v>562</v>
      </c>
      <c r="I263" s="832" t="s">
        <v>2948</v>
      </c>
      <c r="J263" s="832" t="s">
        <v>2949</v>
      </c>
      <c r="K263" s="832" t="s">
        <v>2950</v>
      </c>
      <c r="L263" s="835">
        <v>16.5</v>
      </c>
      <c r="M263" s="835">
        <v>49.5</v>
      </c>
      <c r="N263" s="832">
        <v>3</v>
      </c>
      <c r="O263" s="836">
        <v>0.5</v>
      </c>
      <c r="P263" s="835">
        <v>49.5</v>
      </c>
      <c r="Q263" s="837">
        <v>1</v>
      </c>
      <c r="R263" s="832">
        <v>3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2</v>
      </c>
      <c r="B264" s="832" t="s">
        <v>2170</v>
      </c>
      <c r="C264" s="832" t="s">
        <v>2177</v>
      </c>
      <c r="D264" s="833" t="s">
        <v>4516</v>
      </c>
      <c r="E264" s="834" t="s">
        <v>2194</v>
      </c>
      <c r="F264" s="832" t="s">
        <v>2171</v>
      </c>
      <c r="G264" s="832" t="s">
        <v>2388</v>
      </c>
      <c r="H264" s="832" t="s">
        <v>604</v>
      </c>
      <c r="I264" s="832" t="s">
        <v>2951</v>
      </c>
      <c r="J264" s="832" t="s">
        <v>2391</v>
      </c>
      <c r="K264" s="832" t="s">
        <v>2952</v>
      </c>
      <c r="L264" s="835">
        <v>278.63</v>
      </c>
      <c r="M264" s="835">
        <v>278.63</v>
      </c>
      <c r="N264" s="832">
        <v>1</v>
      </c>
      <c r="O264" s="836">
        <v>1</v>
      </c>
      <c r="P264" s="835">
        <v>278.63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2</v>
      </c>
      <c r="B265" s="832" t="s">
        <v>2170</v>
      </c>
      <c r="C265" s="832" t="s">
        <v>2177</v>
      </c>
      <c r="D265" s="833" t="s">
        <v>4516</v>
      </c>
      <c r="E265" s="834" t="s">
        <v>2194</v>
      </c>
      <c r="F265" s="832" t="s">
        <v>2171</v>
      </c>
      <c r="G265" s="832" t="s">
        <v>2388</v>
      </c>
      <c r="H265" s="832" t="s">
        <v>562</v>
      </c>
      <c r="I265" s="832" t="s">
        <v>2953</v>
      </c>
      <c r="J265" s="832" t="s">
        <v>2954</v>
      </c>
      <c r="K265" s="832" t="s">
        <v>2114</v>
      </c>
      <c r="L265" s="835">
        <v>139.77000000000001</v>
      </c>
      <c r="M265" s="835">
        <v>139.77000000000001</v>
      </c>
      <c r="N265" s="832">
        <v>1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2</v>
      </c>
      <c r="B266" s="832" t="s">
        <v>2170</v>
      </c>
      <c r="C266" s="832" t="s">
        <v>2177</v>
      </c>
      <c r="D266" s="833" t="s">
        <v>4516</v>
      </c>
      <c r="E266" s="834" t="s">
        <v>2194</v>
      </c>
      <c r="F266" s="832" t="s">
        <v>2171</v>
      </c>
      <c r="G266" s="832" t="s">
        <v>2388</v>
      </c>
      <c r="H266" s="832" t="s">
        <v>604</v>
      </c>
      <c r="I266" s="832" t="s">
        <v>2389</v>
      </c>
      <c r="J266" s="832" t="s">
        <v>1815</v>
      </c>
      <c r="K266" s="832" t="s">
        <v>2114</v>
      </c>
      <c r="L266" s="835">
        <v>139.77000000000001</v>
      </c>
      <c r="M266" s="835">
        <v>419.31000000000006</v>
      </c>
      <c r="N266" s="832">
        <v>3</v>
      </c>
      <c r="O266" s="836">
        <v>2.5</v>
      </c>
      <c r="P266" s="835">
        <v>279.54000000000002</v>
      </c>
      <c r="Q266" s="837">
        <v>0.66666666666666663</v>
      </c>
      <c r="R266" s="832">
        <v>2</v>
      </c>
      <c r="S266" s="837">
        <v>0.66666666666666663</v>
      </c>
      <c r="T266" s="836">
        <v>1.5</v>
      </c>
      <c r="U266" s="838">
        <v>0.6</v>
      </c>
    </row>
    <row r="267" spans="1:21" ht="14.4" customHeight="1" x14ac:dyDescent="0.3">
      <c r="A267" s="831">
        <v>2</v>
      </c>
      <c r="B267" s="832" t="s">
        <v>2170</v>
      </c>
      <c r="C267" s="832" t="s">
        <v>2177</v>
      </c>
      <c r="D267" s="833" t="s">
        <v>4516</v>
      </c>
      <c r="E267" s="834" t="s">
        <v>2194</v>
      </c>
      <c r="F267" s="832" t="s">
        <v>2171</v>
      </c>
      <c r="G267" s="832" t="s">
        <v>2388</v>
      </c>
      <c r="H267" s="832" t="s">
        <v>562</v>
      </c>
      <c r="I267" s="832" t="s">
        <v>2390</v>
      </c>
      <c r="J267" s="832" t="s">
        <v>2391</v>
      </c>
      <c r="K267" s="832" t="s">
        <v>1751</v>
      </c>
      <c r="L267" s="835">
        <v>196.2</v>
      </c>
      <c r="M267" s="835">
        <v>196.2</v>
      </c>
      <c r="N267" s="832">
        <v>1</v>
      </c>
      <c r="O267" s="836">
        <v>1</v>
      </c>
      <c r="P267" s="835">
        <v>196.2</v>
      </c>
      <c r="Q267" s="837">
        <v>1</v>
      </c>
      <c r="R267" s="832">
        <v>1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2</v>
      </c>
      <c r="B268" s="832" t="s">
        <v>2170</v>
      </c>
      <c r="C268" s="832" t="s">
        <v>2177</v>
      </c>
      <c r="D268" s="833" t="s">
        <v>4516</v>
      </c>
      <c r="E268" s="834" t="s">
        <v>2194</v>
      </c>
      <c r="F268" s="832" t="s">
        <v>2171</v>
      </c>
      <c r="G268" s="832" t="s">
        <v>2388</v>
      </c>
      <c r="H268" s="832" t="s">
        <v>562</v>
      </c>
      <c r="I268" s="832" t="s">
        <v>2392</v>
      </c>
      <c r="J268" s="832" t="s">
        <v>2391</v>
      </c>
      <c r="K268" s="832" t="s">
        <v>2393</v>
      </c>
      <c r="L268" s="835">
        <v>392.41</v>
      </c>
      <c r="M268" s="835">
        <v>392.41</v>
      </c>
      <c r="N268" s="832">
        <v>1</v>
      </c>
      <c r="O268" s="836">
        <v>0.5</v>
      </c>
      <c r="P268" s="835">
        <v>392.41</v>
      </c>
      <c r="Q268" s="837">
        <v>1</v>
      </c>
      <c r="R268" s="832">
        <v>1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2</v>
      </c>
      <c r="B269" s="832" t="s">
        <v>2170</v>
      </c>
      <c r="C269" s="832" t="s">
        <v>2177</v>
      </c>
      <c r="D269" s="833" t="s">
        <v>4516</v>
      </c>
      <c r="E269" s="834" t="s">
        <v>2194</v>
      </c>
      <c r="F269" s="832" t="s">
        <v>2171</v>
      </c>
      <c r="G269" s="832" t="s">
        <v>2388</v>
      </c>
      <c r="H269" s="832" t="s">
        <v>604</v>
      </c>
      <c r="I269" s="832" t="s">
        <v>2955</v>
      </c>
      <c r="J269" s="832" t="s">
        <v>1815</v>
      </c>
      <c r="K269" s="832" t="s">
        <v>1955</v>
      </c>
      <c r="L269" s="835">
        <v>46.6</v>
      </c>
      <c r="M269" s="835">
        <v>46.6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2</v>
      </c>
      <c r="B270" s="832" t="s">
        <v>2170</v>
      </c>
      <c r="C270" s="832" t="s">
        <v>2177</v>
      </c>
      <c r="D270" s="833" t="s">
        <v>4516</v>
      </c>
      <c r="E270" s="834" t="s">
        <v>2194</v>
      </c>
      <c r="F270" s="832" t="s">
        <v>2171</v>
      </c>
      <c r="G270" s="832" t="s">
        <v>2956</v>
      </c>
      <c r="H270" s="832" t="s">
        <v>562</v>
      </c>
      <c r="I270" s="832" t="s">
        <v>2957</v>
      </c>
      <c r="J270" s="832" t="s">
        <v>2958</v>
      </c>
      <c r="K270" s="832" t="s">
        <v>2959</v>
      </c>
      <c r="L270" s="835">
        <v>129.77000000000001</v>
      </c>
      <c r="M270" s="835">
        <v>129.77000000000001</v>
      </c>
      <c r="N270" s="832">
        <v>1</v>
      </c>
      <c r="O270" s="836">
        <v>0.5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2</v>
      </c>
      <c r="B271" s="832" t="s">
        <v>2170</v>
      </c>
      <c r="C271" s="832" t="s">
        <v>2177</v>
      </c>
      <c r="D271" s="833" t="s">
        <v>4516</v>
      </c>
      <c r="E271" s="834" t="s">
        <v>2194</v>
      </c>
      <c r="F271" s="832" t="s">
        <v>2171</v>
      </c>
      <c r="G271" s="832" t="s">
        <v>2411</v>
      </c>
      <c r="H271" s="832" t="s">
        <v>562</v>
      </c>
      <c r="I271" s="832" t="s">
        <v>2960</v>
      </c>
      <c r="J271" s="832" t="s">
        <v>2961</v>
      </c>
      <c r="K271" s="832" t="s">
        <v>2962</v>
      </c>
      <c r="L271" s="835">
        <v>105.32</v>
      </c>
      <c r="M271" s="835">
        <v>105.32</v>
      </c>
      <c r="N271" s="832">
        <v>1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2</v>
      </c>
      <c r="B272" s="832" t="s">
        <v>2170</v>
      </c>
      <c r="C272" s="832" t="s">
        <v>2177</v>
      </c>
      <c r="D272" s="833" t="s">
        <v>4516</v>
      </c>
      <c r="E272" s="834" t="s">
        <v>2194</v>
      </c>
      <c r="F272" s="832" t="s">
        <v>2171</v>
      </c>
      <c r="G272" s="832" t="s">
        <v>2416</v>
      </c>
      <c r="H272" s="832" t="s">
        <v>562</v>
      </c>
      <c r="I272" s="832" t="s">
        <v>2963</v>
      </c>
      <c r="J272" s="832" t="s">
        <v>2418</v>
      </c>
      <c r="K272" s="832" t="s">
        <v>2964</v>
      </c>
      <c r="L272" s="835">
        <v>1910.49</v>
      </c>
      <c r="M272" s="835">
        <v>11462.94</v>
      </c>
      <c r="N272" s="832">
        <v>6</v>
      </c>
      <c r="O272" s="836">
        <v>1</v>
      </c>
      <c r="P272" s="835">
        <v>11462.94</v>
      </c>
      <c r="Q272" s="837">
        <v>1</v>
      </c>
      <c r="R272" s="832">
        <v>6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2</v>
      </c>
      <c r="B273" s="832" t="s">
        <v>2170</v>
      </c>
      <c r="C273" s="832" t="s">
        <v>2177</v>
      </c>
      <c r="D273" s="833" t="s">
        <v>4516</v>
      </c>
      <c r="E273" s="834" t="s">
        <v>2194</v>
      </c>
      <c r="F273" s="832" t="s">
        <v>2171</v>
      </c>
      <c r="G273" s="832" t="s">
        <v>2416</v>
      </c>
      <c r="H273" s="832" t="s">
        <v>562</v>
      </c>
      <c r="I273" s="832" t="s">
        <v>2965</v>
      </c>
      <c r="J273" s="832" t="s">
        <v>2966</v>
      </c>
      <c r="K273" s="832" t="s">
        <v>2967</v>
      </c>
      <c r="L273" s="835">
        <v>1247.3699999999999</v>
      </c>
      <c r="M273" s="835">
        <v>2494.7399999999998</v>
      </c>
      <c r="N273" s="832">
        <v>2</v>
      </c>
      <c r="O273" s="836">
        <v>1.5</v>
      </c>
      <c r="P273" s="835">
        <v>2494.7399999999998</v>
      </c>
      <c r="Q273" s="837">
        <v>1</v>
      </c>
      <c r="R273" s="832">
        <v>2</v>
      </c>
      <c r="S273" s="837">
        <v>1</v>
      </c>
      <c r="T273" s="836">
        <v>1.5</v>
      </c>
      <c r="U273" s="838">
        <v>1</v>
      </c>
    </row>
    <row r="274" spans="1:21" ht="14.4" customHeight="1" x14ac:dyDescent="0.3">
      <c r="A274" s="831">
        <v>2</v>
      </c>
      <c r="B274" s="832" t="s">
        <v>2170</v>
      </c>
      <c r="C274" s="832" t="s">
        <v>2177</v>
      </c>
      <c r="D274" s="833" t="s">
        <v>4516</v>
      </c>
      <c r="E274" s="834" t="s">
        <v>2194</v>
      </c>
      <c r="F274" s="832" t="s">
        <v>2171</v>
      </c>
      <c r="G274" s="832" t="s">
        <v>2423</v>
      </c>
      <c r="H274" s="832" t="s">
        <v>562</v>
      </c>
      <c r="I274" s="832" t="s">
        <v>2968</v>
      </c>
      <c r="J274" s="832" t="s">
        <v>2425</v>
      </c>
      <c r="K274" s="832" t="s">
        <v>2969</v>
      </c>
      <c r="L274" s="835">
        <v>78.33</v>
      </c>
      <c r="M274" s="835">
        <v>313.32</v>
      </c>
      <c r="N274" s="832">
        <v>4</v>
      </c>
      <c r="O274" s="836">
        <v>3</v>
      </c>
      <c r="P274" s="835">
        <v>313.32</v>
      </c>
      <c r="Q274" s="837">
        <v>1</v>
      </c>
      <c r="R274" s="832">
        <v>4</v>
      </c>
      <c r="S274" s="837">
        <v>1</v>
      </c>
      <c r="T274" s="836">
        <v>3</v>
      </c>
      <c r="U274" s="838">
        <v>1</v>
      </c>
    </row>
    <row r="275" spans="1:21" ht="14.4" customHeight="1" x14ac:dyDescent="0.3">
      <c r="A275" s="831">
        <v>2</v>
      </c>
      <c r="B275" s="832" t="s">
        <v>2170</v>
      </c>
      <c r="C275" s="832" t="s">
        <v>2177</v>
      </c>
      <c r="D275" s="833" t="s">
        <v>4516</v>
      </c>
      <c r="E275" s="834" t="s">
        <v>2194</v>
      </c>
      <c r="F275" s="832" t="s">
        <v>2171</v>
      </c>
      <c r="G275" s="832" t="s">
        <v>2423</v>
      </c>
      <c r="H275" s="832" t="s">
        <v>562</v>
      </c>
      <c r="I275" s="832" t="s">
        <v>2970</v>
      </c>
      <c r="J275" s="832" t="s">
        <v>2971</v>
      </c>
      <c r="K275" s="832" t="s">
        <v>2969</v>
      </c>
      <c r="L275" s="835">
        <v>78.33</v>
      </c>
      <c r="M275" s="835">
        <v>78.33</v>
      </c>
      <c r="N275" s="832">
        <v>1</v>
      </c>
      <c r="O275" s="836">
        <v>1</v>
      </c>
      <c r="P275" s="835">
        <v>78.33</v>
      </c>
      <c r="Q275" s="837">
        <v>1</v>
      </c>
      <c r="R275" s="832">
        <v>1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2</v>
      </c>
      <c r="B276" s="832" t="s">
        <v>2170</v>
      </c>
      <c r="C276" s="832" t="s">
        <v>2177</v>
      </c>
      <c r="D276" s="833" t="s">
        <v>4516</v>
      </c>
      <c r="E276" s="834" t="s">
        <v>2194</v>
      </c>
      <c r="F276" s="832" t="s">
        <v>2171</v>
      </c>
      <c r="G276" s="832" t="s">
        <v>2972</v>
      </c>
      <c r="H276" s="832" t="s">
        <v>562</v>
      </c>
      <c r="I276" s="832" t="s">
        <v>2973</v>
      </c>
      <c r="J276" s="832" t="s">
        <v>2974</v>
      </c>
      <c r="K276" s="832" t="s">
        <v>2975</v>
      </c>
      <c r="L276" s="835">
        <v>236.03</v>
      </c>
      <c r="M276" s="835">
        <v>236.03</v>
      </c>
      <c r="N276" s="832">
        <v>1</v>
      </c>
      <c r="O276" s="836">
        <v>0.5</v>
      </c>
      <c r="P276" s="835">
        <v>236.03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2</v>
      </c>
      <c r="B277" s="832" t="s">
        <v>2170</v>
      </c>
      <c r="C277" s="832" t="s">
        <v>2177</v>
      </c>
      <c r="D277" s="833" t="s">
        <v>4516</v>
      </c>
      <c r="E277" s="834" t="s">
        <v>2194</v>
      </c>
      <c r="F277" s="832" t="s">
        <v>2171</v>
      </c>
      <c r="G277" s="832" t="s">
        <v>2442</v>
      </c>
      <c r="H277" s="832" t="s">
        <v>562</v>
      </c>
      <c r="I277" s="832" t="s">
        <v>2976</v>
      </c>
      <c r="J277" s="832" t="s">
        <v>711</v>
      </c>
      <c r="K277" s="832" t="s">
        <v>2444</v>
      </c>
      <c r="L277" s="835">
        <v>91.11</v>
      </c>
      <c r="M277" s="835">
        <v>637.77</v>
      </c>
      <c r="N277" s="832">
        <v>7</v>
      </c>
      <c r="O277" s="836">
        <v>2.5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2</v>
      </c>
      <c r="B278" s="832" t="s">
        <v>2170</v>
      </c>
      <c r="C278" s="832" t="s">
        <v>2177</v>
      </c>
      <c r="D278" s="833" t="s">
        <v>4516</v>
      </c>
      <c r="E278" s="834" t="s">
        <v>2194</v>
      </c>
      <c r="F278" s="832" t="s">
        <v>2171</v>
      </c>
      <c r="G278" s="832" t="s">
        <v>2442</v>
      </c>
      <c r="H278" s="832" t="s">
        <v>562</v>
      </c>
      <c r="I278" s="832" t="s">
        <v>2977</v>
      </c>
      <c r="J278" s="832" t="s">
        <v>711</v>
      </c>
      <c r="K278" s="832" t="s">
        <v>2978</v>
      </c>
      <c r="L278" s="835">
        <v>45.56</v>
      </c>
      <c r="M278" s="835">
        <v>45.56</v>
      </c>
      <c r="N278" s="832">
        <v>1</v>
      </c>
      <c r="O278" s="836">
        <v>0.5</v>
      </c>
      <c r="P278" s="835">
        <v>45.56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2</v>
      </c>
      <c r="B279" s="832" t="s">
        <v>2170</v>
      </c>
      <c r="C279" s="832" t="s">
        <v>2177</v>
      </c>
      <c r="D279" s="833" t="s">
        <v>4516</v>
      </c>
      <c r="E279" s="834" t="s">
        <v>2194</v>
      </c>
      <c r="F279" s="832" t="s">
        <v>2171</v>
      </c>
      <c r="G279" s="832" t="s">
        <v>2442</v>
      </c>
      <c r="H279" s="832" t="s">
        <v>562</v>
      </c>
      <c r="I279" s="832" t="s">
        <v>2443</v>
      </c>
      <c r="J279" s="832" t="s">
        <v>711</v>
      </c>
      <c r="K279" s="832" t="s">
        <v>2444</v>
      </c>
      <c r="L279" s="835">
        <v>91.11</v>
      </c>
      <c r="M279" s="835">
        <v>364.44</v>
      </c>
      <c r="N279" s="832">
        <v>4</v>
      </c>
      <c r="O279" s="836">
        <v>1.5</v>
      </c>
      <c r="P279" s="835">
        <v>273.33</v>
      </c>
      <c r="Q279" s="837">
        <v>0.75</v>
      </c>
      <c r="R279" s="832">
        <v>3</v>
      </c>
      <c r="S279" s="837">
        <v>0.75</v>
      </c>
      <c r="T279" s="836">
        <v>0.5</v>
      </c>
      <c r="U279" s="838">
        <v>0.33333333333333331</v>
      </c>
    </row>
    <row r="280" spans="1:21" ht="14.4" customHeight="1" x14ac:dyDescent="0.3">
      <c r="A280" s="831">
        <v>2</v>
      </c>
      <c r="B280" s="832" t="s">
        <v>2170</v>
      </c>
      <c r="C280" s="832" t="s">
        <v>2177</v>
      </c>
      <c r="D280" s="833" t="s">
        <v>4516</v>
      </c>
      <c r="E280" s="834" t="s">
        <v>2194</v>
      </c>
      <c r="F280" s="832" t="s">
        <v>2171</v>
      </c>
      <c r="G280" s="832" t="s">
        <v>2442</v>
      </c>
      <c r="H280" s="832" t="s">
        <v>562</v>
      </c>
      <c r="I280" s="832" t="s">
        <v>2979</v>
      </c>
      <c r="J280" s="832" t="s">
        <v>711</v>
      </c>
      <c r="K280" s="832" t="s">
        <v>2444</v>
      </c>
      <c r="L280" s="835">
        <v>91.11</v>
      </c>
      <c r="M280" s="835">
        <v>364.44</v>
      </c>
      <c r="N280" s="832">
        <v>4</v>
      </c>
      <c r="O280" s="836">
        <v>2</v>
      </c>
      <c r="P280" s="835">
        <v>364.44</v>
      </c>
      <c r="Q280" s="837">
        <v>1</v>
      </c>
      <c r="R280" s="832">
        <v>4</v>
      </c>
      <c r="S280" s="837">
        <v>1</v>
      </c>
      <c r="T280" s="836">
        <v>2</v>
      </c>
      <c r="U280" s="838">
        <v>1</v>
      </c>
    </row>
    <row r="281" spans="1:21" ht="14.4" customHeight="1" x14ac:dyDescent="0.3">
      <c r="A281" s="831">
        <v>2</v>
      </c>
      <c r="B281" s="832" t="s">
        <v>2170</v>
      </c>
      <c r="C281" s="832" t="s">
        <v>2177</v>
      </c>
      <c r="D281" s="833" t="s">
        <v>4516</v>
      </c>
      <c r="E281" s="834" t="s">
        <v>2194</v>
      </c>
      <c r="F281" s="832" t="s">
        <v>2171</v>
      </c>
      <c r="G281" s="832" t="s">
        <v>2442</v>
      </c>
      <c r="H281" s="832" t="s">
        <v>562</v>
      </c>
      <c r="I281" s="832" t="s">
        <v>2445</v>
      </c>
      <c r="J281" s="832" t="s">
        <v>711</v>
      </c>
      <c r="K281" s="832" t="s">
        <v>2446</v>
      </c>
      <c r="L281" s="835">
        <v>182.22</v>
      </c>
      <c r="M281" s="835">
        <v>182.22</v>
      </c>
      <c r="N281" s="832">
        <v>1</v>
      </c>
      <c r="O281" s="836">
        <v>0.5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2</v>
      </c>
      <c r="B282" s="832" t="s">
        <v>2170</v>
      </c>
      <c r="C282" s="832" t="s">
        <v>2177</v>
      </c>
      <c r="D282" s="833" t="s">
        <v>4516</v>
      </c>
      <c r="E282" s="834" t="s">
        <v>2194</v>
      </c>
      <c r="F282" s="832" t="s">
        <v>2171</v>
      </c>
      <c r="G282" s="832" t="s">
        <v>2442</v>
      </c>
      <c r="H282" s="832" t="s">
        <v>562</v>
      </c>
      <c r="I282" s="832" t="s">
        <v>2980</v>
      </c>
      <c r="J282" s="832" t="s">
        <v>711</v>
      </c>
      <c r="K282" s="832" t="s">
        <v>2444</v>
      </c>
      <c r="L282" s="835">
        <v>91.11</v>
      </c>
      <c r="M282" s="835">
        <v>182.22</v>
      </c>
      <c r="N282" s="832">
        <v>2</v>
      </c>
      <c r="O282" s="836">
        <v>1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2</v>
      </c>
      <c r="B283" s="832" t="s">
        <v>2170</v>
      </c>
      <c r="C283" s="832" t="s">
        <v>2177</v>
      </c>
      <c r="D283" s="833" t="s">
        <v>4516</v>
      </c>
      <c r="E283" s="834" t="s">
        <v>2194</v>
      </c>
      <c r="F283" s="832" t="s">
        <v>2171</v>
      </c>
      <c r="G283" s="832" t="s">
        <v>2451</v>
      </c>
      <c r="H283" s="832" t="s">
        <v>604</v>
      </c>
      <c r="I283" s="832" t="s">
        <v>2452</v>
      </c>
      <c r="J283" s="832" t="s">
        <v>2453</v>
      </c>
      <c r="K283" s="832" t="s">
        <v>2454</v>
      </c>
      <c r="L283" s="835">
        <v>12461.12</v>
      </c>
      <c r="M283" s="835">
        <v>12461.12</v>
      </c>
      <c r="N283" s="832">
        <v>1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2</v>
      </c>
      <c r="B284" s="832" t="s">
        <v>2170</v>
      </c>
      <c r="C284" s="832" t="s">
        <v>2177</v>
      </c>
      <c r="D284" s="833" t="s">
        <v>4516</v>
      </c>
      <c r="E284" s="834" t="s">
        <v>2194</v>
      </c>
      <c r="F284" s="832" t="s">
        <v>2171</v>
      </c>
      <c r="G284" s="832" t="s">
        <v>2468</v>
      </c>
      <c r="H284" s="832" t="s">
        <v>604</v>
      </c>
      <c r="I284" s="832" t="s">
        <v>2469</v>
      </c>
      <c r="J284" s="832" t="s">
        <v>908</v>
      </c>
      <c r="K284" s="832" t="s">
        <v>2470</v>
      </c>
      <c r="L284" s="835">
        <v>556.04</v>
      </c>
      <c r="M284" s="835">
        <v>556.04</v>
      </c>
      <c r="N284" s="832">
        <v>1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2</v>
      </c>
      <c r="B285" s="832" t="s">
        <v>2170</v>
      </c>
      <c r="C285" s="832" t="s">
        <v>2177</v>
      </c>
      <c r="D285" s="833" t="s">
        <v>4516</v>
      </c>
      <c r="E285" s="834" t="s">
        <v>2194</v>
      </c>
      <c r="F285" s="832" t="s">
        <v>2171</v>
      </c>
      <c r="G285" s="832" t="s">
        <v>2475</v>
      </c>
      <c r="H285" s="832" t="s">
        <v>604</v>
      </c>
      <c r="I285" s="832" t="s">
        <v>2476</v>
      </c>
      <c r="J285" s="832" t="s">
        <v>800</v>
      </c>
      <c r="K285" s="832" t="s">
        <v>1722</v>
      </c>
      <c r="L285" s="835">
        <v>42.51</v>
      </c>
      <c r="M285" s="835">
        <v>297.57</v>
      </c>
      <c r="N285" s="832">
        <v>7</v>
      </c>
      <c r="O285" s="836">
        <v>1.5</v>
      </c>
      <c r="P285" s="835">
        <v>255.06</v>
      </c>
      <c r="Q285" s="837">
        <v>0.85714285714285721</v>
      </c>
      <c r="R285" s="832">
        <v>6</v>
      </c>
      <c r="S285" s="837">
        <v>0.8571428571428571</v>
      </c>
      <c r="T285" s="836">
        <v>1</v>
      </c>
      <c r="U285" s="838">
        <v>0.66666666666666663</v>
      </c>
    </row>
    <row r="286" spans="1:21" ht="14.4" customHeight="1" x14ac:dyDescent="0.3">
      <c r="A286" s="831">
        <v>2</v>
      </c>
      <c r="B286" s="832" t="s">
        <v>2170</v>
      </c>
      <c r="C286" s="832" t="s">
        <v>2177</v>
      </c>
      <c r="D286" s="833" t="s">
        <v>4516</v>
      </c>
      <c r="E286" s="834" t="s">
        <v>2194</v>
      </c>
      <c r="F286" s="832" t="s">
        <v>2171</v>
      </c>
      <c r="G286" s="832" t="s">
        <v>2475</v>
      </c>
      <c r="H286" s="832" t="s">
        <v>604</v>
      </c>
      <c r="I286" s="832" t="s">
        <v>1715</v>
      </c>
      <c r="J286" s="832" t="s">
        <v>800</v>
      </c>
      <c r="K286" s="832" t="s">
        <v>1716</v>
      </c>
      <c r="L286" s="835">
        <v>85.02</v>
      </c>
      <c r="M286" s="835">
        <v>85.02</v>
      </c>
      <c r="N286" s="832">
        <v>1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2</v>
      </c>
      <c r="B287" s="832" t="s">
        <v>2170</v>
      </c>
      <c r="C287" s="832" t="s">
        <v>2177</v>
      </c>
      <c r="D287" s="833" t="s">
        <v>4516</v>
      </c>
      <c r="E287" s="834" t="s">
        <v>2194</v>
      </c>
      <c r="F287" s="832" t="s">
        <v>2171</v>
      </c>
      <c r="G287" s="832" t="s">
        <v>2475</v>
      </c>
      <c r="H287" s="832" t="s">
        <v>604</v>
      </c>
      <c r="I287" s="832" t="s">
        <v>2477</v>
      </c>
      <c r="J287" s="832" t="s">
        <v>1296</v>
      </c>
      <c r="K287" s="832" t="s">
        <v>2478</v>
      </c>
      <c r="L287" s="835">
        <v>196.56</v>
      </c>
      <c r="M287" s="835">
        <v>393.12</v>
      </c>
      <c r="N287" s="832">
        <v>2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2</v>
      </c>
      <c r="B288" s="832" t="s">
        <v>2170</v>
      </c>
      <c r="C288" s="832" t="s">
        <v>2177</v>
      </c>
      <c r="D288" s="833" t="s">
        <v>4516</v>
      </c>
      <c r="E288" s="834" t="s">
        <v>2194</v>
      </c>
      <c r="F288" s="832" t="s">
        <v>2171</v>
      </c>
      <c r="G288" s="832" t="s">
        <v>2475</v>
      </c>
      <c r="H288" s="832" t="s">
        <v>562</v>
      </c>
      <c r="I288" s="832" t="s">
        <v>1721</v>
      </c>
      <c r="J288" s="832" t="s">
        <v>795</v>
      </c>
      <c r="K288" s="832" t="s">
        <v>1722</v>
      </c>
      <c r="L288" s="835">
        <v>42.51</v>
      </c>
      <c r="M288" s="835">
        <v>212.55</v>
      </c>
      <c r="N288" s="832">
        <v>5</v>
      </c>
      <c r="O288" s="836">
        <v>1.5</v>
      </c>
      <c r="P288" s="835">
        <v>127.53</v>
      </c>
      <c r="Q288" s="837">
        <v>0.6</v>
      </c>
      <c r="R288" s="832">
        <v>3</v>
      </c>
      <c r="S288" s="837">
        <v>0.6</v>
      </c>
      <c r="T288" s="836">
        <v>1</v>
      </c>
      <c r="U288" s="838">
        <v>0.66666666666666663</v>
      </c>
    </row>
    <row r="289" spans="1:21" ht="14.4" customHeight="1" x14ac:dyDescent="0.3">
      <c r="A289" s="831">
        <v>2</v>
      </c>
      <c r="B289" s="832" t="s">
        <v>2170</v>
      </c>
      <c r="C289" s="832" t="s">
        <v>2177</v>
      </c>
      <c r="D289" s="833" t="s">
        <v>4516</v>
      </c>
      <c r="E289" s="834" t="s">
        <v>2194</v>
      </c>
      <c r="F289" s="832" t="s">
        <v>2171</v>
      </c>
      <c r="G289" s="832" t="s">
        <v>2479</v>
      </c>
      <c r="H289" s="832" t="s">
        <v>562</v>
      </c>
      <c r="I289" s="832" t="s">
        <v>2480</v>
      </c>
      <c r="J289" s="832" t="s">
        <v>873</v>
      </c>
      <c r="K289" s="832" t="s">
        <v>2481</v>
      </c>
      <c r="L289" s="835">
        <v>105.63</v>
      </c>
      <c r="M289" s="835">
        <v>14260.05</v>
      </c>
      <c r="N289" s="832">
        <v>135</v>
      </c>
      <c r="O289" s="836">
        <v>10.5</v>
      </c>
      <c r="P289" s="835">
        <v>6126.54</v>
      </c>
      <c r="Q289" s="837">
        <v>0.42962962962962964</v>
      </c>
      <c r="R289" s="832">
        <v>58</v>
      </c>
      <c r="S289" s="837">
        <v>0.42962962962962964</v>
      </c>
      <c r="T289" s="836">
        <v>5.5</v>
      </c>
      <c r="U289" s="838">
        <v>0.52380952380952384</v>
      </c>
    </row>
    <row r="290" spans="1:21" ht="14.4" customHeight="1" x14ac:dyDescent="0.3">
      <c r="A290" s="831">
        <v>2</v>
      </c>
      <c r="B290" s="832" t="s">
        <v>2170</v>
      </c>
      <c r="C290" s="832" t="s">
        <v>2177</v>
      </c>
      <c r="D290" s="833" t="s">
        <v>4516</v>
      </c>
      <c r="E290" s="834" t="s">
        <v>2194</v>
      </c>
      <c r="F290" s="832" t="s">
        <v>2171</v>
      </c>
      <c r="G290" s="832" t="s">
        <v>2981</v>
      </c>
      <c r="H290" s="832" t="s">
        <v>562</v>
      </c>
      <c r="I290" s="832" t="s">
        <v>2982</v>
      </c>
      <c r="J290" s="832" t="s">
        <v>2983</v>
      </c>
      <c r="K290" s="832" t="s">
        <v>2587</v>
      </c>
      <c r="L290" s="835">
        <v>848.49</v>
      </c>
      <c r="M290" s="835">
        <v>1696.98</v>
      </c>
      <c r="N290" s="832">
        <v>2</v>
      </c>
      <c r="O290" s="836">
        <v>1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2</v>
      </c>
      <c r="B291" s="832" t="s">
        <v>2170</v>
      </c>
      <c r="C291" s="832" t="s">
        <v>2177</v>
      </c>
      <c r="D291" s="833" t="s">
        <v>4516</v>
      </c>
      <c r="E291" s="834" t="s">
        <v>2194</v>
      </c>
      <c r="F291" s="832" t="s">
        <v>2171</v>
      </c>
      <c r="G291" s="832" t="s">
        <v>2488</v>
      </c>
      <c r="H291" s="832" t="s">
        <v>562</v>
      </c>
      <c r="I291" s="832" t="s">
        <v>2489</v>
      </c>
      <c r="J291" s="832" t="s">
        <v>2490</v>
      </c>
      <c r="K291" s="832" t="s">
        <v>2491</v>
      </c>
      <c r="L291" s="835">
        <v>107.27</v>
      </c>
      <c r="M291" s="835">
        <v>750.89</v>
      </c>
      <c r="N291" s="832">
        <v>7</v>
      </c>
      <c r="O291" s="836">
        <v>4.5</v>
      </c>
      <c r="P291" s="835">
        <v>750.89</v>
      </c>
      <c r="Q291" s="837">
        <v>1</v>
      </c>
      <c r="R291" s="832">
        <v>7</v>
      </c>
      <c r="S291" s="837">
        <v>1</v>
      </c>
      <c r="T291" s="836">
        <v>4.5</v>
      </c>
      <c r="U291" s="838">
        <v>1</v>
      </c>
    </row>
    <row r="292" spans="1:21" ht="14.4" customHeight="1" x14ac:dyDescent="0.3">
      <c r="A292" s="831">
        <v>2</v>
      </c>
      <c r="B292" s="832" t="s">
        <v>2170</v>
      </c>
      <c r="C292" s="832" t="s">
        <v>2177</v>
      </c>
      <c r="D292" s="833" t="s">
        <v>4516</v>
      </c>
      <c r="E292" s="834" t="s">
        <v>2194</v>
      </c>
      <c r="F292" s="832" t="s">
        <v>2171</v>
      </c>
      <c r="G292" s="832" t="s">
        <v>2492</v>
      </c>
      <c r="H292" s="832" t="s">
        <v>562</v>
      </c>
      <c r="I292" s="832" t="s">
        <v>2496</v>
      </c>
      <c r="J292" s="832" t="s">
        <v>2497</v>
      </c>
      <c r="K292" s="832" t="s">
        <v>2498</v>
      </c>
      <c r="L292" s="835">
        <v>50.64</v>
      </c>
      <c r="M292" s="835">
        <v>50.64</v>
      </c>
      <c r="N292" s="832">
        <v>1</v>
      </c>
      <c r="O292" s="836">
        <v>0.5</v>
      </c>
      <c r="P292" s="835">
        <v>50.64</v>
      </c>
      <c r="Q292" s="837">
        <v>1</v>
      </c>
      <c r="R292" s="832">
        <v>1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2</v>
      </c>
      <c r="B293" s="832" t="s">
        <v>2170</v>
      </c>
      <c r="C293" s="832" t="s">
        <v>2177</v>
      </c>
      <c r="D293" s="833" t="s">
        <v>4516</v>
      </c>
      <c r="E293" s="834" t="s">
        <v>2194</v>
      </c>
      <c r="F293" s="832" t="s">
        <v>2171</v>
      </c>
      <c r="G293" s="832" t="s">
        <v>2499</v>
      </c>
      <c r="H293" s="832" t="s">
        <v>562</v>
      </c>
      <c r="I293" s="832" t="s">
        <v>2500</v>
      </c>
      <c r="J293" s="832" t="s">
        <v>867</v>
      </c>
      <c r="K293" s="832" t="s">
        <v>2501</v>
      </c>
      <c r="L293" s="835">
        <v>75.05</v>
      </c>
      <c r="M293" s="835">
        <v>450.3</v>
      </c>
      <c r="N293" s="832">
        <v>6</v>
      </c>
      <c r="O293" s="836">
        <v>3</v>
      </c>
      <c r="P293" s="835">
        <v>75.05</v>
      </c>
      <c r="Q293" s="837">
        <v>0.16666666666666666</v>
      </c>
      <c r="R293" s="832">
        <v>1</v>
      </c>
      <c r="S293" s="837">
        <v>0.16666666666666666</v>
      </c>
      <c r="T293" s="836">
        <v>0.5</v>
      </c>
      <c r="U293" s="838">
        <v>0.16666666666666666</v>
      </c>
    </row>
    <row r="294" spans="1:21" ht="14.4" customHeight="1" x14ac:dyDescent="0.3">
      <c r="A294" s="831">
        <v>2</v>
      </c>
      <c r="B294" s="832" t="s">
        <v>2170</v>
      </c>
      <c r="C294" s="832" t="s">
        <v>2177</v>
      </c>
      <c r="D294" s="833" t="s">
        <v>4516</v>
      </c>
      <c r="E294" s="834" t="s">
        <v>2194</v>
      </c>
      <c r="F294" s="832" t="s">
        <v>2171</v>
      </c>
      <c r="G294" s="832" t="s">
        <v>2499</v>
      </c>
      <c r="H294" s="832" t="s">
        <v>562</v>
      </c>
      <c r="I294" s="832" t="s">
        <v>2502</v>
      </c>
      <c r="J294" s="832" t="s">
        <v>871</v>
      </c>
      <c r="K294" s="832" t="s">
        <v>2503</v>
      </c>
      <c r="L294" s="835">
        <v>45.03</v>
      </c>
      <c r="M294" s="835">
        <v>810.54000000000008</v>
      </c>
      <c r="N294" s="832">
        <v>18</v>
      </c>
      <c r="O294" s="836">
        <v>2.5</v>
      </c>
      <c r="P294" s="835">
        <v>495.33000000000004</v>
      </c>
      <c r="Q294" s="837">
        <v>0.61111111111111105</v>
      </c>
      <c r="R294" s="832">
        <v>11</v>
      </c>
      <c r="S294" s="837">
        <v>0.61111111111111116</v>
      </c>
      <c r="T294" s="836">
        <v>1.5</v>
      </c>
      <c r="U294" s="838">
        <v>0.6</v>
      </c>
    </row>
    <row r="295" spans="1:21" ht="14.4" customHeight="1" x14ac:dyDescent="0.3">
      <c r="A295" s="831">
        <v>2</v>
      </c>
      <c r="B295" s="832" t="s">
        <v>2170</v>
      </c>
      <c r="C295" s="832" t="s">
        <v>2177</v>
      </c>
      <c r="D295" s="833" t="s">
        <v>4516</v>
      </c>
      <c r="E295" s="834" t="s">
        <v>2194</v>
      </c>
      <c r="F295" s="832" t="s">
        <v>2171</v>
      </c>
      <c r="G295" s="832" t="s">
        <v>2504</v>
      </c>
      <c r="H295" s="832" t="s">
        <v>562</v>
      </c>
      <c r="I295" s="832" t="s">
        <v>2984</v>
      </c>
      <c r="J295" s="832" t="s">
        <v>2985</v>
      </c>
      <c r="K295" s="832" t="s">
        <v>2986</v>
      </c>
      <c r="L295" s="835">
        <v>0</v>
      </c>
      <c r="M295" s="835">
        <v>0</v>
      </c>
      <c r="N295" s="832">
        <v>2</v>
      </c>
      <c r="O295" s="836">
        <v>2</v>
      </c>
      <c r="P295" s="835">
        <v>0</v>
      </c>
      <c r="Q295" s="837"/>
      <c r="R295" s="832">
        <v>1</v>
      </c>
      <c r="S295" s="837">
        <v>0.5</v>
      </c>
      <c r="T295" s="836">
        <v>1</v>
      </c>
      <c r="U295" s="838">
        <v>0.5</v>
      </c>
    </row>
    <row r="296" spans="1:21" ht="14.4" customHeight="1" x14ac:dyDescent="0.3">
      <c r="A296" s="831">
        <v>2</v>
      </c>
      <c r="B296" s="832" t="s">
        <v>2170</v>
      </c>
      <c r="C296" s="832" t="s">
        <v>2177</v>
      </c>
      <c r="D296" s="833" t="s">
        <v>4516</v>
      </c>
      <c r="E296" s="834" t="s">
        <v>2194</v>
      </c>
      <c r="F296" s="832" t="s">
        <v>2171</v>
      </c>
      <c r="G296" s="832" t="s">
        <v>2987</v>
      </c>
      <c r="H296" s="832" t="s">
        <v>562</v>
      </c>
      <c r="I296" s="832" t="s">
        <v>2988</v>
      </c>
      <c r="J296" s="832" t="s">
        <v>2989</v>
      </c>
      <c r="K296" s="832" t="s">
        <v>2990</v>
      </c>
      <c r="L296" s="835">
        <v>30.46</v>
      </c>
      <c r="M296" s="835">
        <v>30.46</v>
      </c>
      <c r="N296" s="832">
        <v>1</v>
      </c>
      <c r="O296" s="836">
        <v>1</v>
      </c>
      <c r="P296" s="835">
        <v>30.46</v>
      </c>
      <c r="Q296" s="837">
        <v>1</v>
      </c>
      <c r="R296" s="832">
        <v>1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2</v>
      </c>
      <c r="B297" s="832" t="s">
        <v>2170</v>
      </c>
      <c r="C297" s="832" t="s">
        <v>2177</v>
      </c>
      <c r="D297" s="833" t="s">
        <v>4516</v>
      </c>
      <c r="E297" s="834" t="s">
        <v>2194</v>
      </c>
      <c r="F297" s="832" t="s">
        <v>2171</v>
      </c>
      <c r="G297" s="832" t="s">
        <v>2512</v>
      </c>
      <c r="H297" s="832" t="s">
        <v>562</v>
      </c>
      <c r="I297" s="832" t="s">
        <v>2513</v>
      </c>
      <c r="J297" s="832" t="s">
        <v>2514</v>
      </c>
      <c r="K297" s="832" t="s">
        <v>2515</v>
      </c>
      <c r="L297" s="835">
        <v>36.909999999999997</v>
      </c>
      <c r="M297" s="835">
        <v>110.72999999999999</v>
      </c>
      <c r="N297" s="832">
        <v>3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2</v>
      </c>
      <c r="B298" s="832" t="s">
        <v>2170</v>
      </c>
      <c r="C298" s="832" t="s">
        <v>2177</v>
      </c>
      <c r="D298" s="833" t="s">
        <v>4516</v>
      </c>
      <c r="E298" s="834" t="s">
        <v>2194</v>
      </c>
      <c r="F298" s="832" t="s">
        <v>2171</v>
      </c>
      <c r="G298" s="832" t="s">
        <v>2991</v>
      </c>
      <c r="H298" s="832" t="s">
        <v>562</v>
      </c>
      <c r="I298" s="832" t="s">
        <v>2992</v>
      </c>
      <c r="J298" s="832" t="s">
        <v>1139</v>
      </c>
      <c r="K298" s="832" t="s">
        <v>2993</v>
      </c>
      <c r="L298" s="835">
        <v>48.09</v>
      </c>
      <c r="M298" s="835">
        <v>96.18</v>
      </c>
      <c r="N298" s="832">
        <v>2</v>
      </c>
      <c r="O298" s="836">
        <v>2</v>
      </c>
      <c r="P298" s="835">
        <v>48.09</v>
      </c>
      <c r="Q298" s="837">
        <v>0.5</v>
      </c>
      <c r="R298" s="832">
        <v>1</v>
      </c>
      <c r="S298" s="837">
        <v>0.5</v>
      </c>
      <c r="T298" s="836">
        <v>1</v>
      </c>
      <c r="U298" s="838">
        <v>0.5</v>
      </c>
    </row>
    <row r="299" spans="1:21" ht="14.4" customHeight="1" x14ac:dyDescent="0.3">
      <c r="A299" s="831">
        <v>2</v>
      </c>
      <c r="B299" s="832" t="s">
        <v>2170</v>
      </c>
      <c r="C299" s="832" t="s">
        <v>2177</v>
      </c>
      <c r="D299" s="833" t="s">
        <v>4516</v>
      </c>
      <c r="E299" s="834" t="s">
        <v>2194</v>
      </c>
      <c r="F299" s="832" t="s">
        <v>2171</v>
      </c>
      <c r="G299" s="832" t="s">
        <v>2523</v>
      </c>
      <c r="H299" s="832" t="s">
        <v>562</v>
      </c>
      <c r="I299" s="832" t="s">
        <v>2524</v>
      </c>
      <c r="J299" s="832" t="s">
        <v>726</v>
      </c>
      <c r="K299" s="832" t="s">
        <v>2525</v>
      </c>
      <c r="L299" s="835">
        <v>27.28</v>
      </c>
      <c r="M299" s="835">
        <v>27.28</v>
      </c>
      <c r="N299" s="832">
        <v>1</v>
      </c>
      <c r="O299" s="836">
        <v>1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2</v>
      </c>
      <c r="B300" s="832" t="s">
        <v>2170</v>
      </c>
      <c r="C300" s="832" t="s">
        <v>2177</v>
      </c>
      <c r="D300" s="833" t="s">
        <v>4516</v>
      </c>
      <c r="E300" s="834" t="s">
        <v>2194</v>
      </c>
      <c r="F300" s="832" t="s">
        <v>2171</v>
      </c>
      <c r="G300" s="832" t="s">
        <v>2994</v>
      </c>
      <c r="H300" s="832" t="s">
        <v>562</v>
      </c>
      <c r="I300" s="832" t="s">
        <v>2995</v>
      </c>
      <c r="J300" s="832" t="s">
        <v>2996</v>
      </c>
      <c r="K300" s="832" t="s">
        <v>2997</v>
      </c>
      <c r="L300" s="835">
        <v>127.42</v>
      </c>
      <c r="M300" s="835">
        <v>254.84</v>
      </c>
      <c r="N300" s="832">
        <v>2</v>
      </c>
      <c r="O300" s="836">
        <v>0.5</v>
      </c>
      <c r="P300" s="835">
        <v>254.84</v>
      </c>
      <c r="Q300" s="837">
        <v>1</v>
      </c>
      <c r="R300" s="832">
        <v>2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2</v>
      </c>
      <c r="B301" s="832" t="s">
        <v>2170</v>
      </c>
      <c r="C301" s="832" t="s">
        <v>2177</v>
      </c>
      <c r="D301" s="833" t="s">
        <v>4516</v>
      </c>
      <c r="E301" s="834" t="s">
        <v>2194</v>
      </c>
      <c r="F301" s="832" t="s">
        <v>2171</v>
      </c>
      <c r="G301" s="832" t="s">
        <v>2530</v>
      </c>
      <c r="H301" s="832" t="s">
        <v>562</v>
      </c>
      <c r="I301" s="832" t="s">
        <v>2531</v>
      </c>
      <c r="J301" s="832" t="s">
        <v>2532</v>
      </c>
      <c r="K301" s="832" t="s">
        <v>2533</v>
      </c>
      <c r="L301" s="835">
        <v>36.909999999999997</v>
      </c>
      <c r="M301" s="835">
        <v>36.909999999999997</v>
      </c>
      <c r="N301" s="832">
        <v>1</v>
      </c>
      <c r="O301" s="836">
        <v>0.5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2</v>
      </c>
      <c r="B302" s="832" t="s">
        <v>2170</v>
      </c>
      <c r="C302" s="832" t="s">
        <v>2177</v>
      </c>
      <c r="D302" s="833" t="s">
        <v>4516</v>
      </c>
      <c r="E302" s="834" t="s">
        <v>2194</v>
      </c>
      <c r="F302" s="832" t="s">
        <v>2171</v>
      </c>
      <c r="G302" s="832" t="s">
        <v>2534</v>
      </c>
      <c r="H302" s="832" t="s">
        <v>604</v>
      </c>
      <c r="I302" s="832" t="s">
        <v>1753</v>
      </c>
      <c r="J302" s="832" t="s">
        <v>681</v>
      </c>
      <c r="K302" s="832" t="s">
        <v>1754</v>
      </c>
      <c r="L302" s="835">
        <v>8.7899999999999991</v>
      </c>
      <c r="M302" s="835">
        <v>52.739999999999995</v>
      </c>
      <c r="N302" s="832">
        <v>6</v>
      </c>
      <c r="O302" s="836">
        <v>1.5</v>
      </c>
      <c r="P302" s="835">
        <v>17.579999999999998</v>
      </c>
      <c r="Q302" s="837">
        <v>0.33333333333333331</v>
      </c>
      <c r="R302" s="832">
        <v>2</v>
      </c>
      <c r="S302" s="837">
        <v>0.33333333333333331</v>
      </c>
      <c r="T302" s="836">
        <v>0.5</v>
      </c>
      <c r="U302" s="838">
        <v>0.33333333333333331</v>
      </c>
    </row>
    <row r="303" spans="1:21" ht="14.4" customHeight="1" x14ac:dyDescent="0.3">
      <c r="A303" s="831">
        <v>2</v>
      </c>
      <c r="B303" s="832" t="s">
        <v>2170</v>
      </c>
      <c r="C303" s="832" t="s">
        <v>2177</v>
      </c>
      <c r="D303" s="833" t="s">
        <v>4516</v>
      </c>
      <c r="E303" s="834" t="s">
        <v>2194</v>
      </c>
      <c r="F303" s="832" t="s">
        <v>2171</v>
      </c>
      <c r="G303" s="832" t="s">
        <v>2534</v>
      </c>
      <c r="H303" s="832" t="s">
        <v>604</v>
      </c>
      <c r="I303" s="832" t="s">
        <v>1755</v>
      </c>
      <c r="J303" s="832" t="s">
        <v>681</v>
      </c>
      <c r="K303" s="832" t="s">
        <v>1756</v>
      </c>
      <c r="L303" s="835">
        <v>29.27</v>
      </c>
      <c r="M303" s="835">
        <v>58.54</v>
      </c>
      <c r="N303" s="832">
        <v>2</v>
      </c>
      <c r="O303" s="836">
        <v>1.5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2</v>
      </c>
      <c r="B304" s="832" t="s">
        <v>2170</v>
      </c>
      <c r="C304" s="832" t="s">
        <v>2177</v>
      </c>
      <c r="D304" s="833" t="s">
        <v>4516</v>
      </c>
      <c r="E304" s="834" t="s">
        <v>2194</v>
      </c>
      <c r="F304" s="832" t="s">
        <v>2171</v>
      </c>
      <c r="G304" s="832" t="s">
        <v>2534</v>
      </c>
      <c r="H304" s="832" t="s">
        <v>562</v>
      </c>
      <c r="I304" s="832" t="s">
        <v>2535</v>
      </c>
      <c r="J304" s="832" t="s">
        <v>2536</v>
      </c>
      <c r="K304" s="832" t="s">
        <v>2537</v>
      </c>
      <c r="L304" s="835">
        <v>5.71</v>
      </c>
      <c r="M304" s="835">
        <v>51.39</v>
      </c>
      <c r="N304" s="832">
        <v>9</v>
      </c>
      <c r="O304" s="836">
        <v>1.5</v>
      </c>
      <c r="P304" s="835">
        <v>34.26</v>
      </c>
      <c r="Q304" s="837">
        <v>0.66666666666666663</v>
      </c>
      <c r="R304" s="832">
        <v>6</v>
      </c>
      <c r="S304" s="837">
        <v>0.66666666666666663</v>
      </c>
      <c r="T304" s="836">
        <v>1</v>
      </c>
      <c r="U304" s="838">
        <v>0.66666666666666663</v>
      </c>
    </row>
    <row r="305" spans="1:21" ht="14.4" customHeight="1" x14ac:dyDescent="0.3">
      <c r="A305" s="831">
        <v>2</v>
      </c>
      <c r="B305" s="832" t="s">
        <v>2170</v>
      </c>
      <c r="C305" s="832" t="s">
        <v>2177</v>
      </c>
      <c r="D305" s="833" t="s">
        <v>4516</v>
      </c>
      <c r="E305" s="834" t="s">
        <v>2194</v>
      </c>
      <c r="F305" s="832" t="s">
        <v>2171</v>
      </c>
      <c r="G305" s="832" t="s">
        <v>2534</v>
      </c>
      <c r="H305" s="832" t="s">
        <v>562</v>
      </c>
      <c r="I305" s="832" t="s">
        <v>2998</v>
      </c>
      <c r="J305" s="832" t="s">
        <v>2536</v>
      </c>
      <c r="K305" s="832" t="s">
        <v>1754</v>
      </c>
      <c r="L305" s="835">
        <v>8.7899999999999991</v>
      </c>
      <c r="M305" s="835">
        <v>17.579999999999998</v>
      </c>
      <c r="N305" s="832">
        <v>2</v>
      </c>
      <c r="O305" s="836">
        <v>0.5</v>
      </c>
      <c r="P305" s="835">
        <v>17.579999999999998</v>
      </c>
      <c r="Q305" s="837">
        <v>1</v>
      </c>
      <c r="R305" s="832">
        <v>2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2</v>
      </c>
      <c r="B306" s="832" t="s">
        <v>2170</v>
      </c>
      <c r="C306" s="832" t="s">
        <v>2177</v>
      </c>
      <c r="D306" s="833" t="s">
        <v>4516</v>
      </c>
      <c r="E306" s="834" t="s">
        <v>2194</v>
      </c>
      <c r="F306" s="832" t="s">
        <v>2171</v>
      </c>
      <c r="G306" s="832" t="s">
        <v>2534</v>
      </c>
      <c r="H306" s="832" t="s">
        <v>562</v>
      </c>
      <c r="I306" s="832" t="s">
        <v>2538</v>
      </c>
      <c r="J306" s="832" t="s">
        <v>2539</v>
      </c>
      <c r="K306" s="832" t="s">
        <v>1754</v>
      </c>
      <c r="L306" s="835">
        <v>8.7899999999999991</v>
      </c>
      <c r="M306" s="835">
        <v>52.739999999999995</v>
      </c>
      <c r="N306" s="832">
        <v>6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2</v>
      </c>
      <c r="B307" s="832" t="s">
        <v>2170</v>
      </c>
      <c r="C307" s="832" t="s">
        <v>2177</v>
      </c>
      <c r="D307" s="833" t="s">
        <v>4516</v>
      </c>
      <c r="E307" s="834" t="s">
        <v>2194</v>
      </c>
      <c r="F307" s="832" t="s">
        <v>2171</v>
      </c>
      <c r="G307" s="832" t="s">
        <v>2534</v>
      </c>
      <c r="H307" s="832" t="s">
        <v>562</v>
      </c>
      <c r="I307" s="832" t="s">
        <v>2999</v>
      </c>
      <c r="J307" s="832" t="s">
        <v>3000</v>
      </c>
      <c r="K307" s="832" t="s">
        <v>1754</v>
      </c>
      <c r="L307" s="835">
        <v>8.7899999999999991</v>
      </c>
      <c r="M307" s="835">
        <v>17.579999999999998</v>
      </c>
      <c r="N307" s="832">
        <v>2</v>
      </c>
      <c r="O307" s="836">
        <v>0.5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2</v>
      </c>
      <c r="B308" s="832" t="s">
        <v>2170</v>
      </c>
      <c r="C308" s="832" t="s">
        <v>2177</v>
      </c>
      <c r="D308" s="833" t="s">
        <v>4516</v>
      </c>
      <c r="E308" s="834" t="s">
        <v>2194</v>
      </c>
      <c r="F308" s="832" t="s">
        <v>2171</v>
      </c>
      <c r="G308" s="832" t="s">
        <v>2540</v>
      </c>
      <c r="H308" s="832" t="s">
        <v>562</v>
      </c>
      <c r="I308" s="832" t="s">
        <v>2541</v>
      </c>
      <c r="J308" s="832" t="s">
        <v>1151</v>
      </c>
      <c r="K308" s="832" t="s">
        <v>2542</v>
      </c>
      <c r="L308" s="835">
        <v>98.75</v>
      </c>
      <c r="M308" s="835">
        <v>197.5</v>
      </c>
      <c r="N308" s="832">
        <v>2</v>
      </c>
      <c r="O308" s="836">
        <v>1</v>
      </c>
      <c r="P308" s="835">
        <v>197.5</v>
      </c>
      <c r="Q308" s="837">
        <v>1</v>
      </c>
      <c r="R308" s="832">
        <v>2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2</v>
      </c>
      <c r="B309" s="832" t="s">
        <v>2170</v>
      </c>
      <c r="C309" s="832" t="s">
        <v>2177</v>
      </c>
      <c r="D309" s="833" t="s">
        <v>4516</v>
      </c>
      <c r="E309" s="834" t="s">
        <v>2194</v>
      </c>
      <c r="F309" s="832" t="s">
        <v>2171</v>
      </c>
      <c r="G309" s="832" t="s">
        <v>2540</v>
      </c>
      <c r="H309" s="832" t="s">
        <v>562</v>
      </c>
      <c r="I309" s="832" t="s">
        <v>2543</v>
      </c>
      <c r="J309" s="832" t="s">
        <v>1151</v>
      </c>
      <c r="K309" s="832" t="s">
        <v>2542</v>
      </c>
      <c r="L309" s="835">
        <v>98.75</v>
      </c>
      <c r="M309" s="835">
        <v>98.75</v>
      </c>
      <c r="N309" s="832">
        <v>1</v>
      </c>
      <c r="O309" s="836">
        <v>0.5</v>
      </c>
      <c r="P309" s="835">
        <v>98.75</v>
      </c>
      <c r="Q309" s="837">
        <v>1</v>
      </c>
      <c r="R309" s="832">
        <v>1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2</v>
      </c>
      <c r="B310" s="832" t="s">
        <v>2170</v>
      </c>
      <c r="C310" s="832" t="s">
        <v>2177</v>
      </c>
      <c r="D310" s="833" t="s">
        <v>4516</v>
      </c>
      <c r="E310" s="834" t="s">
        <v>2194</v>
      </c>
      <c r="F310" s="832" t="s">
        <v>2171</v>
      </c>
      <c r="G310" s="832" t="s">
        <v>2540</v>
      </c>
      <c r="H310" s="832" t="s">
        <v>562</v>
      </c>
      <c r="I310" s="832" t="s">
        <v>2544</v>
      </c>
      <c r="J310" s="832" t="s">
        <v>2545</v>
      </c>
      <c r="K310" s="832" t="s">
        <v>2542</v>
      </c>
      <c r="L310" s="835">
        <v>98.75</v>
      </c>
      <c r="M310" s="835">
        <v>98.75</v>
      </c>
      <c r="N310" s="832">
        <v>1</v>
      </c>
      <c r="O310" s="836">
        <v>0.5</v>
      </c>
      <c r="P310" s="835">
        <v>98.75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2</v>
      </c>
      <c r="B311" s="832" t="s">
        <v>2170</v>
      </c>
      <c r="C311" s="832" t="s">
        <v>2177</v>
      </c>
      <c r="D311" s="833" t="s">
        <v>4516</v>
      </c>
      <c r="E311" s="834" t="s">
        <v>2194</v>
      </c>
      <c r="F311" s="832" t="s">
        <v>2171</v>
      </c>
      <c r="G311" s="832" t="s">
        <v>2552</v>
      </c>
      <c r="H311" s="832" t="s">
        <v>562</v>
      </c>
      <c r="I311" s="832" t="s">
        <v>3001</v>
      </c>
      <c r="J311" s="832" t="s">
        <v>3002</v>
      </c>
      <c r="K311" s="832" t="s">
        <v>3003</v>
      </c>
      <c r="L311" s="835">
        <v>58.63</v>
      </c>
      <c r="M311" s="835">
        <v>58.63</v>
      </c>
      <c r="N311" s="832">
        <v>1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2</v>
      </c>
      <c r="B312" s="832" t="s">
        <v>2170</v>
      </c>
      <c r="C312" s="832" t="s">
        <v>2177</v>
      </c>
      <c r="D312" s="833" t="s">
        <v>4516</v>
      </c>
      <c r="E312" s="834" t="s">
        <v>2194</v>
      </c>
      <c r="F312" s="832" t="s">
        <v>2171</v>
      </c>
      <c r="G312" s="832" t="s">
        <v>2552</v>
      </c>
      <c r="H312" s="832" t="s">
        <v>562</v>
      </c>
      <c r="I312" s="832" t="s">
        <v>2553</v>
      </c>
      <c r="J312" s="832" t="s">
        <v>2554</v>
      </c>
      <c r="K312" s="832" t="s">
        <v>2555</v>
      </c>
      <c r="L312" s="835">
        <v>58.62</v>
      </c>
      <c r="M312" s="835">
        <v>58.62</v>
      </c>
      <c r="N312" s="832">
        <v>1</v>
      </c>
      <c r="O312" s="836">
        <v>0.5</v>
      </c>
      <c r="P312" s="835">
        <v>58.62</v>
      </c>
      <c r="Q312" s="837">
        <v>1</v>
      </c>
      <c r="R312" s="832">
        <v>1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2</v>
      </c>
      <c r="B313" s="832" t="s">
        <v>2170</v>
      </c>
      <c r="C313" s="832" t="s">
        <v>2177</v>
      </c>
      <c r="D313" s="833" t="s">
        <v>4516</v>
      </c>
      <c r="E313" s="834" t="s">
        <v>2194</v>
      </c>
      <c r="F313" s="832" t="s">
        <v>2171</v>
      </c>
      <c r="G313" s="832" t="s">
        <v>2552</v>
      </c>
      <c r="H313" s="832" t="s">
        <v>562</v>
      </c>
      <c r="I313" s="832" t="s">
        <v>3004</v>
      </c>
      <c r="J313" s="832" t="s">
        <v>3005</v>
      </c>
      <c r="K313" s="832" t="s">
        <v>622</v>
      </c>
      <c r="L313" s="835">
        <v>58.62</v>
      </c>
      <c r="M313" s="835">
        <v>58.62</v>
      </c>
      <c r="N313" s="832">
        <v>1</v>
      </c>
      <c r="O313" s="836">
        <v>0.5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2</v>
      </c>
      <c r="B314" s="832" t="s">
        <v>2170</v>
      </c>
      <c r="C314" s="832" t="s">
        <v>2177</v>
      </c>
      <c r="D314" s="833" t="s">
        <v>4516</v>
      </c>
      <c r="E314" s="834" t="s">
        <v>2194</v>
      </c>
      <c r="F314" s="832" t="s">
        <v>2171</v>
      </c>
      <c r="G314" s="832" t="s">
        <v>2560</v>
      </c>
      <c r="H314" s="832" t="s">
        <v>562</v>
      </c>
      <c r="I314" s="832" t="s">
        <v>3006</v>
      </c>
      <c r="J314" s="832" t="s">
        <v>2562</v>
      </c>
      <c r="K314" s="832" t="s">
        <v>3007</v>
      </c>
      <c r="L314" s="835">
        <v>1222.95</v>
      </c>
      <c r="M314" s="835">
        <v>1222.95</v>
      </c>
      <c r="N314" s="832">
        <v>1</v>
      </c>
      <c r="O314" s="836">
        <v>0.5</v>
      </c>
      <c r="P314" s="835">
        <v>1222.95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2</v>
      </c>
      <c r="B315" s="832" t="s">
        <v>2170</v>
      </c>
      <c r="C315" s="832" t="s">
        <v>2177</v>
      </c>
      <c r="D315" s="833" t="s">
        <v>4516</v>
      </c>
      <c r="E315" s="834" t="s">
        <v>2194</v>
      </c>
      <c r="F315" s="832" t="s">
        <v>2171</v>
      </c>
      <c r="G315" s="832" t="s">
        <v>2568</v>
      </c>
      <c r="H315" s="832" t="s">
        <v>562</v>
      </c>
      <c r="I315" s="832" t="s">
        <v>2569</v>
      </c>
      <c r="J315" s="832" t="s">
        <v>2570</v>
      </c>
      <c r="K315" s="832" t="s">
        <v>2571</v>
      </c>
      <c r="L315" s="835">
        <v>32.28</v>
      </c>
      <c r="M315" s="835">
        <v>64.56</v>
      </c>
      <c r="N315" s="832">
        <v>2</v>
      </c>
      <c r="O315" s="836">
        <v>1</v>
      </c>
      <c r="P315" s="835">
        <v>64.56</v>
      </c>
      <c r="Q315" s="837">
        <v>1</v>
      </c>
      <c r="R315" s="832">
        <v>2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2</v>
      </c>
      <c r="B316" s="832" t="s">
        <v>2170</v>
      </c>
      <c r="C316" s="832" t="s">
        <v>2177</v>
      </c>
      <c r="D316" s="833" t="s">
        <v>4516</v>
      </c>
      <c r="E316" s="834" t="s">
        <v>2194</v>
      </c>
      <c r="F316" s="832" t="s">
        <v>2171</v>
      </c>
      <c r="G316" s="832" t="s">
        <v>2572</v>
      </c>
      <c r="H316" s="832" t="s">
        <v>562</v>
      </c>
      <c r="I316" s="832" t="s">
        <v>2573</v>
      </c>
      <c r="J316" s="832" t="s">
        <v>1070</v>
      </c>
      <c r="K316" s="832" t="s">
        <v>2574</v>
      </c>
      <c r="L316" s="835">
        <v>760.22</v>
      </c>
      <c r="M316" s="835">
        <v>56256.28</v>
      </c>
      <c r="N316" s="832">
        <v>74</v>
      </c>
      <c r="O316" s="836">
        <v>22</v>
      </c>
      <c r="P316" s="835">
        <v>33449.680000000008</v>
      </c>
      <c r="Q316" s="837">
        <v>0.59459459459459474</v>
      </c>
      <c r="R316" s="832">
        <v>44</v>
      </c>
      <c r="S316" s="837">
        <v>0.59459459459459463</v>
      </c>
      <c r="T316" s="836">
        <v>12.5</v>
      </c>
      <c r="U316" s="838">
        <v>0.56818181818181823</v>
      </c>
    </row>
    <row r="317" spans="1:21" ht="14.4" customHeight="1" x14ac:dyDescent="0.3">
      <c r="A317" s="831">
        <v>2</v>
      </c>
      <c r="B317" s="832" t="s">
        <v>2170</v>
      </c>
      <c r="C317" s="832" t="s">
        <v>2177</v>
      </c>
      <c r="D317" s="833" t="s">
        <v>4516</v>
      </c>
      <c r="E317" s="834" t="s">
        <v>2194</v>
      </c>
      <c r="F317" s="832" t="s">
        <v>2171</v>
      </c>
      <c r="G317" s="832" t="s">
        <v>2572</v>
      </c>
      <c r="H317" s="832" t="s">
        <v>562</v>
      </c>
      <c r="I317" s="832" t="s">
        <v>3008</v>
      </c>
      <c r="J317" s="832" t="s">
        <v>3009</v>
      </c>
      <c r="K317" s="832" t="s">
        <v>1933</v>
      </c>
      <c r="L317" s="835">
        <v>1520.46</v>
      </c>
      <c r="M317" s="835">
        <v>3040.92</v>
      </c>
      <c r="N317" s="832">
        <v>2</v>
      </c>
      <c r="O317" s="836">
        <v>0.5</v>
      </c>
      <c r="P317" s="835">
        <v>3040.92</v>
      </c>
      <c r="Q317" s="837">
        <v>1</v>
      </c>
      <c r="R317" s="832">
        <v>2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2</v>
      </c>
      <c r="B318" s="832" t="s">
        <v>2170</v>
      </c>
      <c r="C318" s="832" t="s">
        <v>2177</v>
      </c>
      <c r="D318" s="833" t="s">
        <v>4516</v>
      </c>
      <c r="E318" s="834" t="s">
        <v>2194</v>
      </c>
      <c r="F318" s="832" t="s">
        <v>2171</v>
      </c>
      <c r="G318" s="832" t="s">
        <v>2578</v>
      </c>
      <c r="H318" s="832" t="s">
        <v>562</v>
      </c>
      <c r="I318" s="832" t="s">
        <v>2579</v>
      </c>
      <c r="J318" s="832" t="s">
        <v>2580</v>
      </c>
      <c r="K318" s="832" t="s">
        <v>2581</v>
      </c>
      <c r="L318" s="835">
        <v>3191.25</v>
      </c>
      <c r="M318" s="835">
        <v>15956.25</v>
      </c>
      <c r="N318" s="832">
        <v>5</v>
      </c>
      <c r="O318" s="836">
        <v>5</v>
      </c>
      <c r="P318" s="835">
        <v>12765</v>
      </c>
      <c r="Q318" s="837">
        <v>0.8</v>
      </c>
      <c r="R318" s="832">
        <v>4</v>
      </c>
      <c r="S318" s="837">
        <v>0.8</v>
      </c>
      <c r="T318" s="836">
        <v>4</v>
      </c>
      <c r="U318" s="838">
        <v>0.8</v>
      </c>
    </row>
    <row r="319" spans="1:21" ht="14.4" customHeight="1" x14ac:dyDescent="0.3">
      <c r="A319" s="831">
        <v>2</v>
      </c>
      <c r="B319" s="832" t="s">
        <v>2170</v>
      </c>
      <c r="C319" s="832" t="s">
        <v>2177</v>
      </c>
      <c r="D319" s="833" t="s">
        <v>4516</v>
      </c>
      <c r="E319" s="834" t="s">
        <v>2194</v>
      </c>
      <c r="F319" s="832" t="s">
        <v>2171</v>
      </c>
      <c r="G319" s="832" t="s">
        <v>2582</v>
      </c>
      <c r="H319" s="832" t="s">
        <v>604</v>
      </c>
      <c r="I319" s="832" t="s">
        <v>2583</v>
      </c>
      <c r="J319" s="832" t="s">
        <v>1340</v>
      </c>
      <c r="K319" s="832" t="s">
        <v>2584</v>
      </c>
      <c r="L319" s="835">
        <v>32.25</v>
      </c>
      <c r="M319" s="835">
        <v>419.25</v>
      </c>
      <c r="N319" s="832">
        <v>13</v>
      </c>
      <c r="O319" s="836">
        <v>4</v>
      </c>
      <c r="P319" s="835">
        <v>129</v>
      </c>
      <c r="Q319" s="837">
        <v>0.30769230769230771</v>
      </c>
      <c r="R319" s="832">
        <v>4</v>
      </c>
      <c r="S319" s="837">
        <v>0.30769230769230771</v>
      </c>
      <c r="T319" s="836">
        <v>1.5</v>
      </c>
      <c r="U319" s="838">
        <v>0.375</v>
      </c>
    </row>
    <row r="320" spans="1:21" ht="14.4" customHeight="1" x14ac:dyDescent="0.3">
      <c r="A320" s="831">
        <v>2</v>
      </c>
      <c r="B320" s="832" t="s">
        <v>2170</v>
      </c>
      <c r="C320" s="832" t="s">
        <v>2177</v>
      </c>
      <c r="D320" s="833" t="s">
        <v>4516</v>
      </c>
      <c r="E320" s="834" t="s">
        <v>2194</v>
      </c>
      <c r="F320" s="832" t="s">
        <v>2171</v>
      </c>
      <c r="G320" s="832" t="s">
        <v>2582</v>
      </c>
      <c r="H320" s="832" t="s">
        <v>604</v>
      </c>
      <c r="I320" s="832" t="s">
        <v>2004</v>
      </c>
      <c r="J320" s="832" t="s">
        <v>1340</v>
      </c>
      <c r="K320" s="832" t="s">
        <v>2005</v>
      </c>
      <c r="L320" s="835">
        <v>64.5</v>
      </c>
      <c r="M320" s="835">
        <v>322.5</v>
      </c>
      <c r="N320" s="832">
        <v>5</v>
      </c>
      <c r="O320" s="836">
        <v>2</v>
      </c>
      <c r="P320" s="835">
        <v>129</v>
      </c>
      <c r="Q320" s="837">
        <v>0.4</v>
      </c>
      <c r="R320" s="832">
        <v>2</v>
      </c>
      <c r="S320" s="837">
        <v>0.4</v>
      </c>
      <c r="T320" s="836">
        <v>0.5</v>
      </c>
      <c r="U320" s="838">
        <v>0.25</v>
      </c>
    </row>
    <row r="321" spans="1:21" ht="14.4" customHeight="1" x14ac:dyDescent="0.3">
      <c r="A321" s="831">
        <v>2</v>
      </c>
      <c r="B321" s="832" t="s">
        <v>2170</v>
      </c>
      <c r="C321" s="832" t="s">
        <v>2177</v>
      </c>
      <c r="D321" s="833" t="s">
        <v>4516</v>
      </c>
      <c r="E321" s="834" t="s">
        <v>2194</v>
      </c>
      <c r="F321" s="832" t="s">
        <v>2171</v>
      </c>
      <c r="G321" s="832" t="s">
        <v>2585</v>
      </c>
      <c r="H321" s="832" t="s">
        <v>562</v>
      </c>
      <c r="I321" s="832" t="s">
        <v>2586</v>
      </c>
      <c r="J321" s="832" t="s">
        <v>768</v>
      </c>
      <c r="K321" s="832" t="s">
        <v>2587</v>
      </c>
      <c r="L321" s="835">
        <v>0</v>
      </c>
      <c r="M321" s="835">
        <v>0</v>
      </c>
      <c r="N321" s="832">
        <v>39</v>
      </c>
      <c r="O321" s="836">
        <v>10</v>
      </c>
      <c r="P321" s="835">
        <v>0</v>
      </c>
      <c r="Q321" s="837"/>
      <c r="R321" s="832">
        <v>21</v>
      </c>
      <c r="S321" s="837">
        <v>0.53846153846153844</v>
      </c>
      <c r="T321" s="836">
        <v>6</v>
      </c>
      <c r="U321" s="838">
        <v>0.6</v>
      </c>
    </row>
    <row r="322" spans="1:21" ht="14.4" customHeight="1" x14ac:dyDescent="0.3">
      <c r="A322" s="831">
        <v>2</v>
      </c>
      <c r="B322" s="832" t="s">
        <v>2170</v>
      </c>
      <c r="C322" s="832" t="s">
        <v>2177</v>
      </c>
      <c r="D322" s="833" t="s">
        <v>4516</v>
      </c>
      <c r="E322" s="834" t="s">
        <v>2194</v>
      </c>
      <c r="F322" s="832" t="s">
        <v>2171</v>
      </c>
      <c r="G322" s="832" t="s">
        <v>2588</v>
      </c>
      <c r="H322" s="832" t="s">
        <v>604</v>
      </c>
      <c r="I322" s="832" t="s">
        <v>1986</v>
      </c>
      <c r="J322" s="832" t="s">
        <v>1984</v>
      </c>
      <c r="K322" s="832" t="s">
        <v>1987</v>
      </c>
      <c r="L322" s="835">
        <v>176.32</v>
      </c>
      <c r="M322" s="835">
        <v>176.32</v>
      </c>
      <c r="N322" s="832">
        <v>1</v>
      </c>
      <c r="O322" s="836">
        <v>1</v>
      </c>
      <c r="P322" s="835">
        <v>176.32</v>
      </c>
      <c r="Q322" s="837">
        <v>1</v>
      </c>
      <c r="R322" s="832">
        <v>1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2</v>
      </c>
      <c r="B323" s="832" t="s">
        <v>2170</v>
      </c>
      <c r="C323" s="832" t="s">
        <v>2177</v>
      </c>
      <c r="D323" s="833" t="s">
        <v>4516</v>
      </c>
      <c r="E323" s="834" t="s">
        <v>2194</v>
      </c>
      <c r="F323" s="832" t="s">
        <v>2171</v>
      </c>
      <c r="G323" s="832" t="s">
        <v>3010</v>
      </c>
      <c r="H323" s="832" t="s">
        <v>562</v>
      </c>
      <c r="I323" s="832" t="s">
        <v>3011</v>
      </c>
      <c r="J323" s="832" t="s">
        <v>3012</v>
      </c>
      <c r="K323" s="832" t="s">
        <v>3013</v>
      </c>
      <c r="L323" s="835">
        <v>628.59</v>
      </c>
      <c r="M323" s="835">
        <v>628.59</v>
      </c>
      <c r="N323" s="832">
        <v>1</v>
      </c>
      <c r="O323" s="836">
        <v>0.5</v>
      </c>
      <c r="P323" s="835">
        <v>628.59</v>
      </c>
      <c r="Q323" s="837">
        <v>1</v>
      </c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2</v>
      </c>
      <c r="B324" s="832" t="s">
        <v>2170</v>
      </c>
      <c r="C324" s="832" t="s">
        <v>2177</v>
      </c>
      <c r="D324" s="833" t="s">
        <v>4516</v>
      </c>
      <c r="E324" s="834" t="s">
        <v>2194</v>
      </c>
      <c r="F324" s="832" t="s">
        <v>2171</v>
      </c>
      <c r="G324" s="832" t="s">
        <v>2592</v>
      </c>
      <c r="H324" s="832" t="s">
        <v>604</v>
      </c>
      <c r="I324" s="832" t="s">
        <v>1798</v>
      </c>
      <c r="J324" s="832" t="s">
        <v>917</v>
      </c>
      <c r="K324" s="832" t="s">
        <v>1799</v>
      </c>
      <c r="L324" s="835">
        <v>118.65</v>
      </c>
      <c r="M324" s="835">
        <v>118.65</v>
      </c>
      <c r="N324" s="832">
        <v>1</v>
      </c>
      <c r="O324" s="836">
        <v>0.5</v>
      </c>
      <c r="P324" s="835">
        <v>118.65</v>
      </c>
      <c r="Q324" s="837">
        <v>1</v>
      </c>
      <c r="R324" s="832">
        <v>1</v>
      </c>
      <c r="S324" s="837">
        <v>1</v>
      </c>
      <c r="T324" s="836">
        <v>0.5</v>
      </c>
      <c r="U324" s="838">
        <v>1</v>
      </c>
    </row>
    <row r="325" spans="1:21" ht="14.4" customHeight="1" x14ac:dyDescent="0.3">
      <c r="A325" s="831">
        <v>2</v>
      </c>
      <c r="B325" s="832" t="s">
        <v>2170</v>
      </c>
      <c r="C325" s="832" t="s">
        <v>2177</v>
      </c>
      <c r="D325" s="833" t="s">
        <v>4516</v>
      </c>
      <c r="E325" s="834" t="s">
        <v>2194</v>
      </c>
      <c r="F325" s="832" t="s">
        <v>2171</v>
      </c>
      <c r="G325" s="832" t="s">
        <v>2599</v>
      </c>
      <c r="H325" s="832" t="s">
        <v>604</v>
      </c>
      <c r="I325" s="832" t="s">
        <v>1811</v>
      </c>
      <c r="J325" s="832" t="s">
        <v>919</v>
      </c>
      <c r="K325" s="832" t="s">
        <v>1812</v>
      </c>
      <c r="L325" s="835">
        <v>77.790000000000006</v>
      </c>
      <c r="M325" s="835">
        <v>77.790000000000006</v>
      </c>
      <c r="N325" s="832">
        <v>1</v>
      </c>
      <c r="O325" s="836">
        <v>0.5</v>
      </c>
      <c r="P325" s="835">
        <v>77.790000000000006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2</v>
      </c>
      <c r="B326" s="832" t="s">
        <v>2170</v>
      </c>
      <c r="C326" s="832" t="s">
        <v>2177</v>
      </c>
      <c r="D326" s="833" t="s">
        <v>4516</v>
      </c>
      <c r="E326" s="834" t="s">
        <v>2194</v>
      </c>
      <c r="F326" s="832" t="s">
        <v>2171</v>
      </c>
      <c r="G326" s="832" t="s">
        <v>2604</v>
      </c>
      <c r="H326" s="832" t="s">
        <v>562</v>
      </c>
      <c r="I326" s="832" t="s">
        <v>2605</v>
      </c>
      <c r="J326" s="832" t="s">
        <v>785</v>
      </c>
      <c r="K326" s="832" t="s">
        <v>2606</v>
      </c>
      <c r="L326" s="835">
        <v>248.55</v>
      </c>
      <c r="M326" s="835">
        <v>6959.4000000000015</v>
      </c>
      <c r="N326" s="832">
        <v>28</v>
      </c>
      <c r="O326" s="836">
        <v>27.5</v>
      </c>
      <c r="P326" s="835">
        <v>5219.550000000002</v>
      </c>
      <c r="Q326" s="837">
        <v>0.75000000000000011</v>
      </c>
      <c r="R326" s="832">
        <v>21</v>
      </c>
      <c r="S326" s="837">
        <v>0.75</v>
      </c>
      <c r="T326" s="836">
        <v>20.5</v>
      </c>
      <c r="U326" s="838">
        <v>0.74545454545454548</v>
      </c>
    </row>
    <row r="327" spans="1:21" ht="14.4" customHeight="1" x14ac:dyDescent="0.3">
      <c r="A327" s="831">
        <v>2</v>
      </c>
      <c r="B327" s="832" t="s">
        <v>2170</v>
      </c>
      <c r="C327" s="832" t="s">
        <v>2177</v>
      </c>
      <c r="D327" s="833" t="s">
        <v>4516</v>
      </c>
      <c r="E327" s="834" t="s">
        <v>2194</v>
      </c>
      <c r="F327" s="832" t="s">
        <v>2171</v>
      </c>
      <c r="G327" s="832" t="s">
        <v>2615</v>
      </c>
      <c r="H327" s="832" t="s">
        <v>562</v>
      </c>
      <c r="I327" s="832" t="s">
        <v>3014</v>
      </c>
      <c r="J327" s="832" t="s">
        <v>3015</v>
      </c>
      <c r="K327" s="832" t="s">
        <v>3016</v>
      </c>
      <c r="L327" s="835">
        <v>1088.92</v>
      </c>
      <c r="M327" s="835">
        <v>4355.68</v>
      </c>
      <c r="N327" s="832">
        <v>4</v>
      </c>
      <c r="O327" s="836">
        <v>1</v>
      </c>
      <c r="P327" s="835">
        <v>4355.68</v>
      </c>
      <c r="Q327" s="837">
        <v>1</v>
      </c>
      <c r="R327" s="832">
        <v>4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2</v>
      </c>
      <c r="B328" s="832" t="s">
        <v>2170</v>
      </c>
      <c r="C328" s="832" t="s">
        <v>2177</v>
      </c>
      <c r="D328" s="833" t="s">
        <v>4516</v>
      </c>
      <c r="E328" s="834" t="s">
        <v>2194</v>
      </c>
      <c r="F328" s="832" t="s">
        <v>2171</v>
      </c>
      <c r="G328" s="832" t="s">
        <v>2615</v>
      </c>
      <c r="H328" s="832" t="s">
        <v>562</v>
      </c>
      <c r="I328" s="832" t="s">
        <v>2618</v>
      </c>
      <c r="J328" s="832" t="s">
        <v>2619</v>
      </c>
      <c r="K328" s="832" t="s">
        <v>2620</v>
      </c>
      <c r="L328" s="835">
        <v>882.24</v>
      </c>
      <c r="M328" s="835">
        <v>3528.96</v>
      </c>
      <c r="N328" s="832">
        <v>4</v>
      </c>
      <c r="O328" s="836">
        <v>1</v>
      </c>
      <c r="P328" s="835">
        <v>3528.96</v>
      </c>
      <c r="Q328" s="837">
        <v>1</v>
      </c>
      <c r="R328" s="832">
        <v>4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2</v>
      </c>
      <c r="B329" s="832" t="s">
        <v>2170</v>
      </c>
      <c r="C329" s="832" t="s">
        <v>2177</v>
      </c>
      <c r="D329" s="833" t="s">
        <v>4516</v>
      </c>
      <c r="E329" s="834" t="s">
        <v>2194</v>
      </c>
      <c r="F329" s="832" t="s">
        <v>2171</v>
      </c>
      <c r="G329" s="832" t="s">
        <v>2615</v>
      </c>
      <c r="H329" s="832" t="s">
        <v>562</v>
      </c>
      <c r="I329" s="832" t="s">
        <v>2621</v>
      </c>
      <c r="J329" s="832" t="s">
        <v>2622</v>
      </c>
      <c r="K329" s="832" t="s">
        <v>2501</v>
      </c>
      <c r="L329" s="835">
        <v>729.38</v>
      </c>
      <c r="M329" s="835">
        <v>4376.28</v>
      </c>
      <c r="N329" s="832">
        <v>6</v>
      </c>
      <c r="O329" s="836">
        <v>1.5</v>
      </c>
      <c r="P329" s="835">
        <v>4376.28</v>
      </c>
      <c r="Q329" s="837">
        <v>1</v>
      </c>
      <c r="R329" s="832">
        <v>6</v>
      </c>
      <c r="S329" s="837">
        <v>1</v>
      </c>
      <c r="T329" s="836">
        <v>1.5</v>
      </c>
      <c r="U329" s="838">
        <v>1</v>
      </c>
    </row>
    <row r="330" spans="1:21" ht="14.4" customHeight="1" x14ac:dyDescent="0.3">
      <c r="A330" s="831">
        <v>2</v>
      </c>
      <c r="B330" s="832" t="s">
        <v>2170</v>
      </c>
      <c r="C330" s="832" t="s">
        <v>2177</v>
      </c>
      <c r="D330" s="833" t="s">
        <v>4516</v>
      </c>
      <c r="E330" s="834" t="s">
        <v>2194</v>
      </c>
      <c r="F330" s="832" t="s">
        <v>2171</v>
      </c>
      <c r="G330" s="832" t="s">
        <v>2615</v>
      </c>
      <c r="H330" s="832" t="s">
        <v>562</v>
      </c>
      <c r="I330" s="832" t="s">
        <v>2625</v>
      </c>
      <c r="J330" s="832" t="s">
        <v>2626</v>
      </c>
      <c r="K330" s="832" t="s">
        <v>2627</v>
      </c>
      <c r="L330" s="835">
        <v>729.38</v>
      </c>
      <c r="M330" s="835">
        <v>5835.04</v>
      </c>
      <c r="N330" s="832">
        <v>8</v>
      </c>
      <c r="O330" s="836">
        <v>2</v>
      </c>
      <c r="P330" s="835">
        <v>5835.04</v>
      </c>
      <c r="Q330" s="837">
        <v>1</v>
      </c>
      <c r="R330" s="832">
        <v>8</v>
      </c>
      <c r="S330" s="837">
        <v>1</v>
      </c>
      <c r="T330" s="836">
        <v>2</v>
      </c>
      <c r="U330" s="838">
        <v>1</v>
      </c>
    </row>
    <row r="331" spans="1:21" ht="14.4" customHeight="1" x14ac:dyDescent="0.3">
      <c r="A331" s="831">
        <v>2</v>
      </c>
      <c r="B331" s="832" t="s">
        <v>2170</v>
      </c>
      <c r="C331" s="832" t="s">
        <v>2177</v>
      </c>
      <c r="D331" s="833" t="s">
        <v>4516</v>
      </c>
      <c r="E331" s="834" t="s">
        <v>2194</v>
      </c>
      <c r="F331" s="832" t="s">
        <v>2171</v>
      </c>
      <c r="G331" s="832" t="s">
        <v>2615</v>
      </c>
      <c r="H331" s="832" t="s">
        <v>562</v>
      </c>
      <c r="I331" s="832" t="s">
        <v>3017</v>
      </c>
      <c r="J331" s="832" t="s">
        <v>2629</v>
      </c>
      <c r="K331" s="832" t="s">
        <v>3018</v>
      </c>
      <c r="L331" s="835">
        <v>362.97</v>
      </c>
      <c r="M331" s="835">
        <v>362.97</v>
      </c>
      <c r="N331" s="832">
        <v>1</v>
      </c>
      <c r="O331" s="836">
        <v>1</v>
      </c>
      <c r="P331" s="835">
        <v>362.97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2</v>
      </c>
      <c r="B332" s="832" t="s">
        <v>2170</v>
      </c>
      <c r="C332" s="832" t="s">
        <v>2177</v>
      </c>
      <c r="D332" s="833" t="s">
        <v>4516</v>
      </c>
      <c r="E332" s="834" t="s">
        <v>2194</v>
      </c>
      <c r="F332" s="832" t="s">
        <v>2171</v>
      </c>
      <c r="G332" s="832" t="s">
        <v>2615</v>
      </c>
      <c r="H332" s="832" t="s">
        <v>562</v>
      </c>
      <c r="I332" s="832" t="s">
        <v>2628</v>
      </c>
      <c r="J332" s="832" t="s">
        <v>2629</v>
      </c>
      <c r="K332" s="832" t="s">
        <v>2620</v>
      </c>
      <c r="L332" s="835">
        <v>882.24</v>
      </c>
      <c r="M332" s="835">
        <v>2646.7200000000003</v>
      </c>
      <c r="N332" s="832">
        <v>3</v>
      </c>
      <c r="O332" s="836">
        <v>1</v>
      </c>
      <c r="P332" s="835">
        <v>2646.7200000000003</v>
      </c>
      <c r="Q332" s="837">
        <v>1</v>
      </c>
      <c r="R332" s="832">
        <v>3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2</v>
      </c>
      <c r="B333" s="832" t="s">
        <v>2170</v>
      </c>
      <c r="C333" s="832" t="s">
        <v>2177</v>
      </c>
      <c r="D333" s="833" t="s">
        <v>4516</v>
      </c>
      <c r="E333" s="834" t="s">
        <v>2194</v>
      </c>
      <c r="F333" s="832" t="s">
        <v>2171</v>
      </c>
      <c r="G333" s="832" t="s">
        <v>2615</v>
      </c>
      <c r="H333" s="832" t="s">
        <v>562</v>
      </c>
      <c r="I333" s="832" t="s">
        <v>3019</v>
      </c>
      <c r="J333" s="832" t="s">
        <v>3020</v>
      </c>
      <c r="K333" s="832" t="s">
        <v>3021</v>
      </c>
      <c r="L333" s="835">
        <v>1353.85</v>
      </c>
      <c r="M333" s="835">
        <v>4061.5499999999997</v>
      </c>
      <c r="N333" s="832">
        <v>3</v>
      </c>
      <c r="O333" s="836">
        <v>1</v>
      </c>
      <c r="P333" s="835">
        <v>4061.5499999999997</v>
      </c>
      <c r="Q333" s="837">
        <v>1</v>
      </c>
      <c r="R333" s="832">
        <v>3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2</v>
      </c>
      <c r="B334" s="832" t="s">
        <v>2170</v>
      </c>
      <c r="C334" s="832" t="s">
        <v>2177</v>
      </c>
      <c r="D334" s="833" t="s">
        <v>4516</v>
      </c>
      <c r="E334" s="834" t="s">
        <v>2194</v>
      </c>
      <c r="F334" s="832" t="s">
        <v>2171</v>
      </c>
      <c r="G334" s="832" t="s">
        <v>2639</v>
      </c>
      <c r="H334" s="832" t="s">
        <v>604</v>
      </c>
      <c r="I334" s="832" t="s">
        <v>2640</v>
      </c>
      <c r="J334" s="832" t="s">
        <v>2641</v>
      </c>
      <c r="K334" s="832" t="s">
        <v>2642</v>
      </c>
      <c r="L334" s="835">
        <v>32.869999999999997</v>
      </c>
      <c r="M334" s="835">
        <v>164.35</v>
      </c>
      <c r="N334" s="832">
        <v>5</v>
      </c>
      <c r="O334" s="836">
        <v>1.5</v>
      </c>
      <c r="P334" s="835">
        <v>32.869999999999997</v>
      </c>
      <c r="Q334" s="837">
        <v>0.19999999999999998</v>
      </c>
      <c r="R334" s="832">
        <v>1</v>
      </c>
      <c r="S334" s="837">
        <v>0.2</v>
      </c>
      <c r="T334" s="836">
        <v>0.5</v>
      </c>
      <c r="U334" s="838">
        <v>0.33333333333333331</v>
      </c>
    </row>
    <row r="335" spans="1:21" ht="14.4" customHeight="1" x14ac:dyDescent="0.3">
      <c r="A335" s="831">
        <v>2</v>
      </c>
      <c r="B335" s="832" t="s">
        <v>2170</v>
      </c>
      <c r="C335" s="832" t="s">
        <v>2177</v>
      </c>
      <c r="D335" s="833" t="s">
        <v>4516</v>
      </c>
      <c r="E335" s="834" t="s">
        <v>2194</v>
      </c>
      <c r="F335" s="832" t="s">
        <v>2171</v>
      </c>
      <c r="G335" s="832" t="s">
        <v>2648</v>
      </c>
      <c r="H335" s="832" t="s">
        <v>604</v>
      </c>
      <c r="I335" s="832" t="s">
        <v>3022</v>
      </c>
      <c r="J335" s="832" t="s">
        <v>1730</v>
      </c>
      <c r="K335" s="832" t="s">
        <v>3023</v>
      </c>
      <c r="L335" s="835">
        <v>10.65</v>
      </c>
      <c r="M335" s="835">
        <v>31.950000000000003</v>
      </c>
      <c r="N335" s="832">
        <v>3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2</v>
      </c>
      <c r="B336" s="832" t="s">
        <v>2170</v>
      </c>
      <c r="C336" s="832" t="s">
        <v>2177</v>
      </c>
      <c r="D336" s="833" t="s">
        <v>4516</v>
      </c>
      <c r="E336" s="834" t="s">
        <v>2194</v>
      </c>
      <c r="F336" s="832" t="s">
        <v>2171</v>
      </c>
      <c r="G336" s="832" t="s">
        <v>2656</v>
      </c>
      <c r="H336" s="832" t="s">
        <v>562</v>
      </c>
      <c r="I336" s="832" t="s">
        <v>2657</v>
      </c>
      <c r="J336" s="832" t="s">
        <v>1137</v>
      </c>
      <c r="K336" s="832" t="s">
        <v>2027</v>
      </c>
      <c r="L336" s="835">
        <v>34.19</v>
      </c>
      <c r="M336" s="835">
        <v>102.57</v>
      </c>
      <c r="N336" s="832">
        <v>3</v>
      </c>
      <c r="O336" s="836">
        <v>2.5</v>
      </c>
      <c r="P336" s="835">
        <v>102.57</v>
      </c>
      <c r="Q336" s="837">
        <v>1</v>
      </c>
      <c r="R336" s="832">
        <v>3</v>
      </c>
      <c r="S336" s="837">
        <v>1</v>
      </c>
      <c r="T336" s="836">
        <v>2.5</v>
      </c>
      <c r="U336" s="838">
        <v>1</v>
      </c>
    </row>
    <row r="337" spans="1:21" ht="14.4" customHeight="1" x14ac:dyDescent="0.3">
      <c r="A337" s="831">
        <v>2</v>
      </c>
      <c r="B337" s="832" t="s">
        <v>2170</v>
      </c>
      <c r="C337" s="832" t="s">
        <v>2177</v>
      </c>
      <c r="D337" s="833" t="s">
        <v>4516</v>
      </c>
      <c r="E337" s="834" t="s">
        <v>2194</v>
      </c>
      <c r="F337" s="832" t="s">
        <v>2171</v>
      </c>
      <c r="G337" s="832" t="s">
        <v>2667</v>
      </c>
      <c r="H337" s="832" t="s">
        <v>604</v>
      </c>
      <c r="I337" s="832" t="s">
        <v>3024</v>
      </c>
      <c r="J337" s="832" t="s">
        <v>787</v>
      </c>
      <c r="K337" s="832" t="s">
        <v>1682</v>
      </c>
      <c r="L337" s="835">
        <v>368.16</v>
      </c>
      <c r="M337" s="835">
        <v>368.16</v>
      </c>
      <c r="N337" s="832">
        <v>1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2</v>
      </c>
      <c r="B338" s="832" t="s">
        <v>2170</v>
      </c>
      <c r="C338" s="832" t="s">
        <v>2177</v>
      </c>
      <c r="D338" s="833" t="s">
        <v>4516</v>
      </c>
      <c r="E338" s="834" t="s">
        <v>2194</v>
      </c>
      <c r="F338" s="832" t="s">
        <v>2171</v>
      </c>
      <c r="G338" s="832" t="s">
        <v>2667</v>
      </c>
      <c r="H338" s="832" t="s">
        <v>604</v>
      </c>
      <c r="I338" s="832" t="s">
        <v>2668</v>
      </c>
      <c r="J338" s="832" t="s">
        <v>787</v>
      </c>
      <c r="K338" s="832" t="s">
        <v>1688</v>
      </c>
      <c r="L338" s="835">
        <v>490.89</v>
      </c>
      <c r="M338" s="835">
        <v>981.78</v>
      </c>
      <c r="N338" s="832">
        <v>2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2</v>
      </c>
      <c r="B339" s="832" t="s">
        <v>2170</v>
      </c>
      <c r="C339" s="832" t="s">
        <v>2177</v>
      </c>
      <c r="D339" s="833" t="s">
        <v>4516</v>
      </c>
      <c r="E339" s="834" t="s">
        <v>2194</v>
      </c>
      <c r="F339" s="832" t="s">
        <v>2171</v>
      </c>
      <c r="G339" s="832" t="s">
        <v>2667</v>
      </c>
      <c r="H339" s="832" t="s">
        <v>604</v>
      </c>
      <c r="I339" s="832" t="s">
        <v>2669</v>
      </c>
      <c r="J339" s="832" t="s">
        <v>787</v>
      </c>
      <c r="K339" s="832" t="s">
        <v>1684</v>
      </c>
      <c r="L339" s="835">
        <v>736.33</v>
      </c>
      <c r="M339" s="835">
        <v>736.33</v>
      </c>
      <c r="N339" s="832">
        <v>1</v>
      </c>
      <c r="O339" s="836">
        <v>0.5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2</v>
      </c>
      <c r="B340" s="832" t="s">
        <v>2170</v>
      </c>
      <c r="C340" s="832" t="s">
        <v>2177</v>
      </c>
      <c r="D340" s="833" t="s">
        <v>4516</v>
      </c>
      <c r="E340" s="834" t="s">
        <v>2194</v>
      </c>
      <c r="F340" s="832" t="s">
        <v>2171</v>
      </c>
      <c r="G340" s="832" t="s">
        <v>2667</v>
      </c>
      <c r="H340" s="832" t="s">
        <v>604</v>
      </c>
      <c r="I340" s="832" t="s">
        <v>3025</v>
      </c>
      <c r="J340" s="832" t="s">
        <v>793</v>
      </c>
      <c r="K340" s="832" t="s">
        <v>3026</v>
      </c>
      <c r="L340" s="835">
        <v>277.12</v>
      </c>
      <c r="M340" s="835">
        <v>277.12</v>
      </c>
      <c r="N340" s="832">
        <v>1</v>
      </c>
      <c r="O340" s="836">
        <v>1</v>
      </c>
      <c r="P340" s="835">
        <v>277.12</v>
      </c>
      <c r="Q340" s="837">
        <v>1</v>
      </c>
      <c r="R340" s="832">
        <v>1</v>
      </c>
      <c r="S340" s="837">
        <v>1</v>
      </c>
      <c r="T340" s="836">
        <v>1</v>
      </c>
      <c r="U340" s="838">
        <v>1</v>
      </c>
    </row>
    <row r="341" spans="1:21" ht="14.4" customHeight="1" x14ac:dyDescent="0.3">
      <c r="A341" s="831">
        <v>2</v>
      </c>
      <c r="B341" s="832" t="s">
        <v>2170</v>
      </c>
      <c r="C341" s="832" t="s">
        <v>2177</v>
      </c>
      <c r="D341" s="833" t="s">
        <v>4516</v>
      </c>
      <c r="E341" s="834" t="s">
        <v>2194</v>
      </c>
      <c r="F341" s="832" t="s">
        <v>2171</v>
      </c>
      <c r="G341" s="832" t="s">
        <v>2667</v>
      </c>
      <c r="H341" s="832" t="s">
        <v>604</v>
      </c>
      <c r="I341" s="832" t="s">
        <v>2671</v>
      </c>
      <c r="J341" s="832" t="s">
        <v>793</v>
      </c>
      <c r="K341" s="832" t="s">
        <v>2672</v>
      </c>
      <c r="L341" s="835">
        <v>1385.62</v>
      </c>
      <c r="M341" s="835">
        <v>23555.539999999997</v>
      </c>
      <c r="N341" s="832">
        <v>17</v>
      </c>
      <c r="O341" s="836">
        <v>6</v>
      </c>
      <c r="P341" s="835">
        <v>12470.579999999998</v>
      </c>
      <c r="Q341" s="837">
        <v>0.52941176470588236</v>
      </c>
      <c r="R341" s="832">
        <v>9</v>
      </c>
      <c r="S341" s="837">
        <v>0.52941176470588236</v>
      </c>
      <c r="T341" s="836">
        <v>3</v>
      </c>
      <c r="U341" s="838">
        <v>0.5</v>
      </c>
    </row>
    <row r="342" spans="1:21" ht="14.4" customHeight="1" x14ac:dyDescent="0.3">
      <c r="A342" s="831">
        <v>2</v>
      </c>
      <c r="B342" s="832" t="s">
        <v>2170</v>
      </c>
      <c r="C342" s="832" t="s">
        <v>2177</v>
      </c>
      <c r="D342" s="833" t="s">
        <v>4516</v>
      </c>
      <c r="E342" s="834" t="s">
        <v>2194</v>
      </c>
      <c r="F342" s="832" t="s">
        <v>2171</v>
      </c>
      <c r="G342" s="832" t="s">
        <v>2667</v>
      </c>
      <c r="H342" s="832" t="s">
        <v>604</v>
      </c>
      <c r="I342" s="832" t="s">
        <v>3027</v>
      </c>
      <c r="J342" s="832" t="s">
        <v>793</v>
      </c>
      <c r="K342" s="832" t="s">
        <v>1678</v>
      </c>
      <c r="L342" s="835">
        <v>1847.49</v>
      </c>
      <c r="M342" s="835">
        <v>11084.94</v>
      </c>
      <c r="N342" s="832">
        <v>6</v>
      </c>
      <c r="O342" s="836">
        <v>1.5</v>
      </c>
      <c r="P342" s="835">
        <v>5542.47</v>
      </c>
      <c r="Q342" s="837">
        <v>0.5</v>
      </c>
      <c r="R342" s="832">
        <v>3</v>
      </c>
      <c r="S342" s="837">
        <v>0.5</v>
      </c>
      <c r="T342" s="836">
        <v>0.5</v>
      </c>
      <c r="U342" s="838">
        <v>0.33333333333333331</v>
      </c>
    </row>
    <row r="343" spans="1:21" ht="14.4" customHeight="1" x14ac:dyDescent="0.3">
      <c r="A343" s="831">
        <v>2</v>
      </c>
      <c r="B343" s="832" t="s">
        <v>2170</v>
      </c>
      <c r="C343" s="832" t="s">
        <v>2177</v>
      </c>
      <c r="D343" s="833" t="s">
        <v>4516</v>
      </c>
      <c r="E343" s="834" t="s">
        <v>2194</v>
      </c>
      <c r="F343" s="832" t="s">
        <v>2171</v>
      </c>
      <c r="G343" s="832" t="s">
        <v>2674</v>
      </c>
      <c r="H343" s="832" t="s">
        <v>562</v>
      </c>
      <c r="I343" s="832" t="s">
        <v>2675</v>
      </c>
      <c r="J343" s="832" t="s">
        <v>2676</v>
      </c>
      <c r="K343" s="832" t="s">
        <v>2677</v>
      </c>
      <c r="L343" s="835">
        <v>0</v>
      </c>
      <c r="M343" s="835">
        <v>0</v>
      </c>
      <c r="N343" s="832">
        <v>3</v>
      </c>
      <c r="O343" s="836">
        <v>2</v>
      </c>
      <c r="P343" s="835">
        <v>0</v>
      </c>
      <c r="Q343" s="837"/>
      <c r="R343" s="832">
        <v>3</v>
      </c>
      <c r="S343" s="837">
        <v>1</v>
      </c>
      <c r="T343" s="836">
        <v>2</v>
      </c>
      <c r="U343" s="838">
        <v>1</v>
      </c>
    </row>
    <row r="344" spans="1:21" ht="14.4" customHeight="1" x14ac:dyDescent="0.3">
      <c r="A344" s="831">
        <v>2</v>
      </c>
      <c r="B344" s="832" t="s">
        <v>2170</v>
      </c>
      <c r="C344" s="832" t="s">
        <v>2177</v>
      </c>
      <c r="D344" s="833" t="s">
        <v>4516</v>
      </c>
      <c r="E344" s="834" t="s">
        <v>2194</v>
      </c>
      <c r="F344" s="832" t="s">
        <v>2171</v>
      </c>
      <c r="G344" s="832" t="s">
        <v>2685</v>
      </c>
      <c r="H344" s="832" t="s">
        <v>562</v>
      </c>
      <c r="I344" s="832" t="s">
        <v>2686</v>
      </c>
      <c r="J344" s="832" t="s">
        <v>1495</v>
      </c>
      <c r="K344" s="832" t="s">
        <v>2687</v>
      </c>
      <c r="L344" s="835">
        <v>78.33</v>
      </c>
      <c r="M344" s="835">
        <v>78.33</v>
      </c>
      <c r="N344" s="832">
        <v>1</v>
      </c>
      <c r="O344" s="836">
        <v>1</v>
      </c>
      <c r="P344" s="835">
        <v>78.33</v>
      </c>
      <c r="Q344" s="837">
        <v>1</v>
      </c>
      <c r="R344" s="832">
        <v>1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2</v>
      </c>
      <c r="B345" s="832" t="s">
        <v>2170</v>
      </c>
      <c r="C345" s="832" t="s">
        <v>2177</v>
      </c>
      <c r="D345" s="833" t="s">
        <v>4516</v>
      </c>
      <c r="E345" s="834" t="s">
        <v>2194</v>
      </c>
      <c r="F345" s="832" t="s">
        <v>2171</v>
      </c>
      <c r="G345" s="832" t="s">
        <v>2688</v>
      </c>
      <c r="H345" s="832" t="s">
        <v>562</v>
      </c>
      <c r="I345" s="832" t="s">
        <v>3028</v>
      </c>
      <c r="J345" s="832" t="s">
        <v>1310</v>
      </c>
      <c r="K345" s="832" t="s">
        <v>2460</v>
      </c>
      <c r="L345" s="835">
        <v>32.25</v>
      </c>
      <c r="M345" s="835">
        <v>64.5</v>
      </c>
      <c r="N345" s="832">
        <v>2</v>
      </c>
      <c r="O345" s="836">
        <v>1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2</v>
      </c>
      <c r="B346" s="832" t="s">
        <v>2170</v>
      </c>
      <c r="C346" s="832" t="s">
        <v>2177</v>
      </c>
      <c r="D346" s="833" t="s">
        <v>4516</v>
      </c>
      <c r="E346" s="834" t="s">
        <v>2194</v>
      </c>
      <c r="F346" s="832" t="s">
        <v>2171</v>
      </c>
      <c r="G346" s="832" t="s">
        <v>2688</v>
      </c>
      <c r="H346" s="832" t="s">
        <v>562</v>
      </c>
      <c r="I346" s="832" t="s">
        <v>2689</v>
      </c>
      <c r="J346" s="832" t="s">
        <v>1310</v>
      </c>
      <c r="K346" s="832" t="s">
        <v>2690</v>
      </c>
      <c r="L346" s="835">
        <v>103.67</v>
      </c>
      <c r="M346" s="835">
        <v>1244.04</v>
      </c>
      <c r="N346" s="832">
        <v>12</v>
      </c>
      <c r="O346" s="836">
        <v>6.5</v>
      </c>
      <c r="P346" s="835">
        <v>933.02999999999986</v>
      </c>
      <c r="Q346" s="837">
        <v>0.74999999999999989</v>
      </c>
      <c r="R346" s="832">
        <v>9</v>
      </c>
      <c r="S346" s="837">
        <v>0.75</v>
      </c>
      <c r="T346" s="836">
        <v>4.5</v>
      </c>
      <c r="U346" s="838">
        <v>0.69230769230769229</v>
      </c>
    </row>
    <row r="347" spans="1:21" ht="14.4" customHeight="1" x14ac:dyDescent="0.3">
      <c r="A347" s="831">
        <v>2</v>
      </c>
      <c r="B347" s="832" t="s">
        <v>2170</v>
      </c>
      <c r="C347" s="832" t="s">
        <v>2177</v>
      </c>
      <c r="D347" s="833" t="s">
        <v>4516</v>
      </c>
      <c r="E347" s="834" t="s">
        <v>2194</v>
      </c>
      <c r="F347" s="832" t="s">
        <v>2171</v>
      </c>
      <c r="G347" s="832" t="s">
        <v>2688</v>
      </c>
      <c r="H347" s="832" t="s">
        <v>562</v>
      </c>
      <c r="I347" s="832" t="s">
        <v>2694</v>
      </c>
      <c r="J347" s="832" t="s">
        <v>2695</v>
      </c>
      <c r="K347" s="832" t="s">
        <v>2696</v>
      </c>
      <c r="L347" s="835">
        <v>115.18</v>
      </c>
      <c r="M347" s="835">
        <v>115.18</v>
      </c>
      <c r="N347" s="832">
        <v>1</v>
      </c>
      <c r="O347" s="836">
        <v>0.5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2</v>
      </c>
      <c r="B348" s="832" t="s">
        <v>2170</v>
      </c>
      <c r="C348" s="832" t="s">
        <v>2177</v>
      </c>
      <c r="D348" s="833" t="s">
        <v>4516</v>
      </c>
      <c r="E348" s="834" t="s">
        <v>2194</v>
      </c>
      <c r="F348" s="832" t="s">
        <v>2171</v>
      </c>
      <c r="G348" s="832" t="s">
        <v>2688</v>
      </c>
      <c r="H348" s="832" t="s">
        <v>562</v>
      </c>
      <c r="I348" s="832" t="s">
        <v>3029</v>
      </c>
      <c r="J348" s="832" t="s">
        <v>1310</v>
      </c>
      <c r="K348" s="832" t="s">
        <v>2460</v>
      </c>
      <c r="L348" s="835">
        <v>32.25</v>
      </c>
      <c r="M348" s="835">
        <v>64.5</v>
      </c>
      <c r="N348" s="832">
        <v>2</v>
      </c>
      <c r="O348" s="836">
        <v>2</v>
      </c>
      <c r="P348" s="835">
        <v>32.25</v>
      </c>
      <c r="Q348" s="837">
        <v>0.5</v>
      </c>
      <c r="R348" s="832">
        <v>1</v>
      </c>
      <c r="S348" s="837">
        <v>0.5</v>
      </c>
      <c r="T348" s="836">
        <v>1</v>
      </c>
      <c r="U348" s="838">
        <v>0.5</v>
      </c>
    </row>
    <row r="349" spans="1:21" ht="14.4" customHeight="1" x14ac:dyDescent="0.3">
      <c r="A349" s="831">
        <v>2</v>
      </c>
      <c r="B349" s="832" t="s">
        <v>2170</v>
      </c>
      <c r="C349" s="832" t="s">
        <v>2177</v>
      </c>
      <c r="D349" s="833" t="s">
        <v>4516</v>
      </c>
      <c r="E349" s="834" t="s">
        <v>2194</v>
      </c>
      <c r="F349" s="832" t="s">
        <v>2171</v>
      </c>
      <c r="G349" s="832" t="s">
        <v>2688</v>
      </c>
      <c r="H349" s="832" t="s">
        <v>562</v>
      </c>
      <c r="I349" s="832" t="s">
        <v>2697</v>
      </c>
      <c r="J349" s="832" t="s">
        <v>1310</v>
      </c>
      <c r="K349" s="832" t="s">
        <v>2690</v>
      </c>
      <c r="L349" s="835">
        <v>103.67</v>
      </c>
      <c r="M349" s="835">
        <v>2488.0800000000004</v>
      </c>
      <c r="N349" s="832">
        <v>24</v>
      </c>
      <c r="O349" s="836">
        <v>12.5</v>
      </c>
      <c r="P349" s="835">
        <v>1762.3900000000003</v>
      </c>
      <c r="Q349" s="837">
        <v>0.70833333333333337</v>
      </c>
      <c r="R349" s="832">
        <v>17</v>
      </c>
      <c r="S349" s="837">
        <v>0.70833333333333337</v>
      </c>
      <c r="T349" s="836">
        <v>10</v>
      </c>
      <c r="U349" s="838">
        <v>0.8</v>
      </c>
    </row>
    <row r="350" spans="1:21" ht="14.4" customHeight="1" x14ac:dyDescent="0.3">
      <c r="A350" s="831">
        <v>2</v>
      </c>
      <c r="B350" s="832" t="s">
        <v>2170</v>
      </c>
      <c r="C350" s="832" t="s">
        <v>2177</v>
      </c>
      <c r="D350" s="833" t="s">
        <v>4516</v>
      </c>
      <c r="E350" s="834" t="s">
        <v>2194</v>
      </c>
      <c r="F350" s="832" t="s">
        <v>2171</v>
      </c>
      <c r="G350" s="832" t="s">
        <v>2688</v>
      </c>
      <c r="H350" s="832" t="s">
        <v>562</v>
      </c>
      <c r="I350" s="832" t="s">
        <v>3030</v>
      </c>
      <c r="J350" s="832" t="s">
        <v>3031</v>
      </c>
      <c r="K350" s="832" t="s">
        <v>3032</v>
      </c>
      <c r="L350" s="835">
        <v>64.5</v>
      </c>
      <c r="M350" s="835">
        <v>129</v>
      </c>
      <c r="N350" s="832">
        <v>2</v>
      </c>
      <c r="O350" s="836">
        <v>0.5</v>
      </c>
      <c r="P350" s="835">
        <v>129</v>
      </c>
      <c r="Q350" s="837">
        <v>1</v>
      </c>
      <c r="R350" s="832">
        <v>2</v>
      </c>
      <c r="S350" s="837">
        <v>1</v>
      </c>
      <c r="T350" s="836">
        <v>0.5</v>
      </c>
      <c r="U350" s="838">
        <v>1</v>
      </c>
    </row>
    <row r="351" spans="1:21" ht="14.4" customHeight="1" x14ac:dyDescent="0.3">
      <c r="A351" s="831">
        <v>2</v>
      </c>
      <c r="B351" s="832" t="s">
        <v>2170</v>
      </c>
      <c r="C351" s="832" t="s">
        <v>2177</v>
      </c>
      <c r="D351" s="833" t="s">
        <v>4516</v>
      </c>
      <c r="E351" s="834" t="s">
        <v>2194</v>
      </c>
      <c r="F351" s="832" t="s">
        <v>2171</v>
      </c>
      <c r="G351" s="832" t="s">
        <v>2688</v>
      </c>
      <c r="H351" s="832" t="s">
        <v>562</v>
      </c>
      <c r="I351" s="832" t="s">
        <v>3033</v>
      </c>
      <c r="J351" s="832" t="s">
        <v>1310</v>
      </c>
      <c r="K351" s="832" t="s">
        <v>2690</v>
      </c>
      <c r="L351" s="835">
        <v>103.67</v>
      </c>
      <c r="M351" s="835">
        <v>1244.04</v>
      </c>
      <c r="N351" s="832">
        <v>12</v>
      </c>
      <c r="O351" s="836">
        <v>6</v>
      </c>
      <c r="P351" s="835">
        <v>518.35</v>
      </c>
      <c r="Q351" s="837">
        <v>0.41666666666666669</v>
      </c>
      <c r="R351" s="832">
        <v>5</v>
      </c>
      <c r="S351" s="837">
        <v>0.41666666666666669</v>
      </c>
      <c r="T351" s="836">
        <v>4</v>
      </c>
      <c r="U351" s="838">
        <v>0.66666666666666663</v>
      </c>
    </row>
    <row r="352" spans="1:21" ht="14.4" customHeight="1" x14ac:dyDescent="0.3">
      <c r="A352" s="831">
        <v>2</v>
      </c>
      <c r="B352" s="832" t="s">
        <v>2170</v>
      </c>
      <c r="C352" s="832" t="s">
        <v>2177</v>
      </c>
      <c r="D352" s="833" t="s">
        <v>4516</v>
      </c>
      <c r="E352" s="834" t="s">
        <v>2194</v>
      </c>
      <c r="F352" s="832" t="s">
        <v>2171</v>
      </c>
      <c r="G352" s="832" t="s">
        <v>2688</v>
      </c>
      <c r="H352" s="832" t="s">
        <v>562</v>
      </c>
      <c r="I352" s="832" t="s">
        <v>3034</v>
      </c>
      <c r="J352" s="832" t="s">
        <v>1310</v>
      </c>
      <c r="K352" s="832" t="s">
        <v>2460</v>
      </c>
      <c r="L352" s="835">
        <v>32.25</v>
      </c>
      <c r="M352" s="835">
        <v>32.25</v>
      </c>
      <c r="N352" s="832">
        <v>1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2</v>
      </c>
      <c r="B353" s="832" t="s">
        <v>2170</v>
      </c>
      <c r="C353" s="832" t="s">
        <v>2177</v>
      </c>
      <c r="D353" s="833" t="s">
        <v>4516</v>
      </c>
      <c r="E353" s="834" t="s">
        <v>2194</v>
      </c>
      <c r="F353" s="832" t="s">
        <v>2171</v>
      </c>
      <c r="G353" s="832" t="s">
        <v>2709</v>
      </c>
      <c r="H353" s="832" t="s">
        <v>562</v>
      </c>
      <c r="I353" s="832" t="s">
        <v>3035</v>
      </c>
      <c r="J353" s="832" t="s">
        <v>3036</v>
      </c>
      <c r="K353" s="832" t="s">
        <v>3037</v>
      </c>
      <c r="L353" s="835">
        <v>32.25</v>
      </c>
      <c r="M353" s="835">
        <v>64.5</v>
      </c>
      <c r="N353" s="832">
        <v>2</v>
      </c>
      <c r="O353" s="836">
        <v>1</v>
      </c>
      <c r="P353" s="835">
        <v>64.5</v>
      </c>
      <c r="Q353" s="837">
        <v>1</v>
      </c>
      <c r="R353" s="832">
        <v>2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2</v>
      </c>
      <c r="B354" s="832" t="s">
        <v>2170</v>
      </c>
      <c r="C354" s="832" t="s">
        <v>2177</v>
      </c>
      <c r="D354" s="833" t="s">
        <v>4516</v>
      </c>
      <c r="E354" s="834" t="s">
        <v>2194</v>
      </c>
      <c r="F354" s="832" t="s">
        <v>2171</v>
      </c>
      <c r="G354" s="832" t="s">
        <v>2709</v>
      </c>
      <c r="H354" s="832" t="s">
        <v>562</v>
      </c>
      <c r="I354" s="832" t="s">
        <v>3038</v>
      </c>
      <c r="J354" s="832" t="s">
        <v>3036</v>
      </c>
      <c r="K354" s="832" t="s">
        <v>3039</v>
      </c>
      <c r="L354" s="835">
        <v>96.75</v>
      </c>
      <c r="M354" s="835">
        <v>96.75</v>
      </c>
      <c r="N354" s="832">
        <v>1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2</v>
      </c>
      <c r="B355" s="832" t="s">
        <v>2170</v>
      </c>
      <c r="C355" s="832" t="s">
        <v>2177</v>
      </c>
      <c r="D355" s="833" t="s">
        <v>4516</v>
      </c>
      <c r="E355" s="834" t="s">
        <v>2194</v>
      </c>
      <c r="F355" s="832" t="s">
        <v>2171</v>
      </c>
      <c r="G355" s="832" t="s">
        <v>2709</v>
      </c>
      <c r="H355" s="832" t="s">
        <v>604</v>
      </c>
      <c r="I355" s="832" t="s">
        <v>2710</v>
      </c>
      <c r="J355" s="832" t="s">
        <v>1648</v>
      </c>
      <c r="K355" s="832" t="s">
        <v>2711</v>
      </c>
      <c r="L355" s="835">
        <v>115.18</v>
      </c>
      <c r="M355" s="835">
        <v>115.18</v>
      </c>
      <c r="N355" s="832">
        <v>1</v>
      </c>
      <c r="O355" s="836">
        <v>0.5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2</v>
      </c>
      <c r="B356" s="832" t="s">
        <v>2170</v>
      </c>
      <c r="C356" s="832" t="s">
        <v>2177</v>
      </c>
      <c r="D356" s="833" t="s">
        <v>4516</v>
      </c>
      <c r="E356" s="834" t="s">
        <v>2194</v>
      </c>
      <c r="F356" s="832" t="s">
        <v>2171</v>
      </c>
      <c r="G356" s="832" t="s">
        <v>2709</v>
      </c>
      <c r="H356" s="832" t="s">
        <v>604</v>
      </c>
      <c r="I356" s="832" t="s">
        <v>2712</v>
      </c>
      <c r="J356" s="832" t="s">
        <v>1648</v>
      </c>
      <c r="K356" s="832" t="s">
        <v>2713</v>
      </c>
      <c r="L356" s="835">
        <v>16.12</v>
      </c>
      <c r="M356" s="835">
        <v>290.16000000000003</v>
      </c>
      <c r="N356" s="832">
        <v>18</v>
      </c>
      <c r="O356" s="836">
        <v>15</v>
      </c>
      <c r="P356" s="835">
        <v>193.44000000000003</v>
      </c>
      <c r="Q356" s="837">
        <v>0.66666666666666674</v>
      </c>
      <c r="R356" s="832">
        <v>12</v>
      </c>
      <c r="S356" s="837">
        <v>0.66666666666666663</v>
      </c>
      <c r="T356" s="836">
        <v>9.5</v>
      </c>
      <c r="U356" s="838">
        <v>0.6333333333333333</v>
      </c>
    </row>
    <row r="357" spans="1:21" ht="14.4" customHeight="1" x14ac:dyDescent="0.3">
      <c r="A357" s="831">
        <v>2</v>
      </c>
      <c r="B357" s="832" t="s">
        <v>2170</v>
      </c>
      <c r="C357" s="832" t="s">
        <v>2177</v>
      </c>
      <c r="D357" s="833" t="s">
        <v>4516</v>
      </c>
      <c r="E357" s="834" t="s">
        <v>2194</v>
      </c>
      <c r="F357" s="832" t="s">
        <v>2171</v>
      </c>
      <c r="G357" s="832" t="s">
        <v>2709</v>
      </c>
      <c r="H357" s="832" t="s">
        <v>604</v>
      </c>
      <c r="I357" s="832" t="s">
        <v>2714</v>
      </c>
      <c r="J357" s="832" t="s">
        <v>1648</v>
      </c>
      <c r="K357" s="832" t="s">
        <v>1649</v>
      </c>
      <c r="L357" s="835">
        <v>57.6</v>
      </c>
      <c r="M357" s="835">
        <v>4262.3999999999978</v>
      </c>
      <c r="N357" s="832">
        <v>74</v>
      </c>
      <c r="O357" s="836">
        <v>47</v>
      </c>
      <c r="P357" s="835">
        <v>2246.3999999999992</v>
      </c>
      <c r="Q357" s="837">
        <v>0.52702702702702708</v>
      </c>
      <c r="R357" s="832">
        <v>39</v>
      </c>
      <c r="S357" s="837">
        <v>0.52702702702702697</v>
      </c>
      <c r="T357" s="836">
        <v>26</v>
      </c>
      <c r="U357" s="838">
        <v>0.55319148936170215</v>
      </c>
    </row>
    <row r="358" spans="1:21" ht="14.4" customHeight="1" x14ac:dyDescent="0.3">
      <c r="A358" s="831">
        <v>2</v>
      </c>
      <c r="B358" s="832" t="s">
        <v>2170</v>
      </c>
      <c r="C358" s="832" t="s">
        <v>2177</v>
      </c>
      <c r="D358" s="833" t="s">
        <v>4516</v>
      </c>
      <c r="E358" s="834" t="s">
        <v>2194</v>
      </c>
      <c r="F358" s="832" t="s">
        <v>2171</v>
      </c>
      <c r="G358" s="832" t="s">
        <v>2709</v>
      </c>
      <c r="H358" s="832" t="s">
        <v>604</v>
      </c>
      <c r="I358" s="832" t="s">
        <v>3040</v>
      </c>
      <c r="J358" s="832" t="s">
        <v>1648</v>
      </c>
      <c r="K358" s="832" t="s">
        <v>3041</v>
      </c>
      <c r="L358" s="835">
        <v>32.25</v>
      </c>
      <c r="M358" s="835">
        <v>419.25</v>
      </c>
      <c r="N358" s="832">
        <v>13</v>
      </c>
      <c r="O358" s="836">
        <v>10</v>
      </c>
      <c r="P358" s="835">
        <v>258</v>
      </c>
      <c r="Q358" s="837">
        <v>0.61538461538461542</v>
      </c>
      <c r="R358" s="832">
        <v>8</v>
      </c>
      <c r="S358" s="837">
        <v>0.61538461538461542</v>
      </c>
      <c r="T358" s="836">
        <v>7</v>
      </c>
      <c r="U358" s="838">
        <v>0.7</v>
      </c>
    </row>
    <row r="359" spans="1:21" ht="14.4" customHeight="1" x14ac:dyDescent="0.3">
      <c r="A359" s="831">
        <v>2</v>
      </c>
      <c r="B359" s="832" t="s">
        <v>2170</v>
      </c>
      <c r="C359" s="832" t="s">
        <v>2177</v>
      </c>
      <c r="D359" s="833" t="s">
        <v>4516</v>
      </c>
      <c r="E359" s="834" t="s">
        <v>2194</v>
      </c>
      <c r="F359" s="832" t="s">
        <v>2171</v>
      </c>
      <c r="G359" s="832" t="s">
        <v>2709</v>
      </c>
      <c r="H359" s="832" t="s">
        <v>562</v>
      </c>
      <c r="I359" s="832" t="s">
        <v>2715</v>
      </c>
      <c r="J359" s="832" t="s">
        <v>1648</v>
      </c>
      <c r="K359" s="832" t="s">
        <v>2716</v>
      </c>
      <c r="L359" s="835">
        <v>103.67</v>
      </c>
      <c r="M359" s="835">
        <v>103.67</v>
      </c>
      <c r="N359" s="832">
        <v>1</v>
      </c>
      <c r="O359" s="836">
        <v>0.5</v>
      </c>
      <c r="P359" s="835">
        <v>103.67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2</v>
      </c>
      <c r="B360" s="832" t="s">
        <v>2170</v>
      </c>
      <c r="C360" s="832" t="s">
        <v>2177</v>
      </c>
      <c r="D360" s="833" t="s">
        <v>4516</v>
      </c>
      <c r="E360" s="834" t="s">
        <v>2194</v>
      </c>
      <c r="F360" s="832" t="s">
        <v>2171</v>
      </c>
      <c r="G360" s="832" t="s">
        <v>2709</v>
      </c>
      <c r="H360" s="832" t="s">
        <v>562</v>
      </c>
      <c r="I360" s="832" t="s">
        <v>3042</v>
      </c>
      <c r="J360" s="832" t="s">
        <v>3036</v>
      </c>
      <c r="K360" s="832" t="s">
        <v>3043</v>
      </c>
      <c r="L360" s="835">
        <v>56.45</v>
      </c>
      <c r="M360" s="835">
        <v>112.9</v>
      </c>
      <c r="N360" s="832">
        <v>2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2</v>
      </c>
      <c r="B361" s="832" t="s">
        <v>2170</v>
      </c>
      <c r="C361" s="832" t="s">
        <v>2177</v>
      </c>
      <c r="D361" s="833" t="s">
        <v>4516</v>
      </c>
      <c r="E361" s="834" t="s">
        <v>2194</v>
      </c>
      <c r="F361" s="832" t="s">
        <v>2171</v>
      </c>
      <c r="G361" s="832" t="s">
        <v>2709</v>
      </c>
      <c r="H361" s="832" t="s">
        <v>562</v>
      </c>
      <c r="I361" s="832" t="s">
        <v>3044</v>
      </c>
      <c r="J361" s="832" t="s">
        <v>1648</v>
      </c>
      <c r="K361" s="832" t="s">
        <v>3045</v>
      </c>
      <c r="L361" s="835">
        <v>51.84</v>
      </c>
      <c r="M361" s="835">
        <v>51.84</v>
      </c>
      <c r="N361" s="832">
        <v>1</v>
      </c>
      <c r="O361" s="836">
        <v>0.5</v>
      </c>
      <c r="P361" s="835">
        <v>51.84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2</v>
      </c>
      <c r="B362" s="832" t="s">
        <v>2170</v>
      </c>
      <c r="C362" s="832" t="s">
        <v>2177</v>
      </c>
      <c r="D362" s="833" t="s">
        <v>4516</v>
      </c>
      <c r="E362" s="834" t="s">
        <v>2194</v>
      </c>
      <c r="F362" s="832" t="s">
        <v>2171</v>
      </c>
      <c r="G362" s="832" t="s">
        <v>2709</v>
      </c>
      <c r="H362" s="832" t="s">
        <v>604</v>
      </c>
      <c r="I362" s="832" t="s">
        <v>3046</v>
      </c>
      <c r="J362" s="832" t="s">
        <v>1648</v>
      </c>
      <c r="K362" s="832" t="s">
        <v>3041</v>
      </c>
      <c r="L362" s="835">
        <v>32.25</v>
      </c>
      <c r="M362" s="835">
        <v>64.5</v>
      </c>
      <c r="N362" s="832">
        <v>2</v>
      </c>
      <c r="O362" s="836">
        <v>2</v>
      </c>
      <c r="P362" s="835">
        <v>32.25</v>
      </c>
      <c r="Q362" s="837">
        <v>0.5</v>
      </c>
      <c r="R362" s="832">
        <v>1</v>
      </c>
      <c r="S362" s="837">
        <v>0.5</v>
      </c>
      <c r="T362" s="836">
        <v>1</v>
      </c>
      <c r="U362" s="838">
        <v>0.5</v>
      </c>
    </row>
    <row r="363" spans="1:21" ht="14.4" customHeight="1" x14ac:dyDescent="0.3">
      <c r="A363" s="831">
        <v>2</v>
      </c>
      <c r="B363" s="832" t="s">
        <v>2170</v>
      </c>
      <c r="C363" s="832" t="s">
        <v>2177</v>
      </c>
      <c r="D363" s="833" t="s">
        <v>4516</v>
      </c>
      <c r="E363" s="834" t="s">
        <v>2194</v>
      </c>
      <c r="F363" s="832" t="s">
        <v>2171</v>
      </c>
      <c r="G363" s="832" t="s">
        <v>2709</v>
      </c>
      <c r="H363" s="832" t="s">
        <v>604</v>
      </c>
      <c r="I363" s="832" t="s">
        <v>1647</v>
      </c>
      <c r="J363" s="832" t="s">
        <v>1648</v>
      </c>
      <c r="K363" s="832" t="s">
        <v>1649</v>
      </c>
      <c r="L363" s="835">
        <v>57.6</v>
      </c>
      <c r="M363" s="835">
        <v>57.6</v>
      </c>
      <c r="N363" s="832">
        <v>1</v>
      </c>
      <c r="O363" s="836">
        <v>0.5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2</v>
      </c>
      <c r="B364" s="832" t="s">
        <v>2170</v>
      </c>
      <c r="C364" s="832" t="s">
        <v>2177</v>
      </c>
      <c r="D364" s="833" t="s">
        <v>4516</v>
      </c>
      <c r="E364" s="834" t="s">
        <v>2194</v>
      </c>
      <c r="F364" s="832" t="s">
        <v>2171</v>
      </c>
      <c r="G364" s="832" t="s">
        <v>2721</v>
      </c>
      <c r="H364" s="832" t="s">
        <v>562</v>
      </c>
      <c r="I364" s="832" t="s">
        <v>2722</v>
      </c>
      <c r="J364" s="832" t="s">
        <v>2723</v>
      </c>
      <c r="K364" s="832" t="s">
        <v>2724</v>
      </c>
      <c r="L364" s="835">
        <v>609.66</v>
      </c>
      <c r="M364" s="835">
        <v>2438.64</v>
      </c>
      <c r="N364" s="832">
        <v>4</v>
      </c>
      <c r="O364" s="836">
        <v>1</v>
      </c>
      <c r="P364" s="835">
        <v>2438.64</v>
      </c>
      <c r="Q364" s="837">
        <v>1</v>
      </c>
      <c r="R364" s="832">
        <v>4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2</v>
      </c>
      <c r="B365" s="832" t="s">
        <v>2170</v>
      </c>
      <c r="C365" s="832" t="s">
        <v>2177</v>
      </c>
      <c r="D365" s="833" t="s">
        <v>4516</v>
      </c>
      <c r="E365" s="834" t="s">
        <v>2194</v>
      </c>
      <c r="F365" s="832" t="s">
        <v>2171</v>
      </c>
      <c r="G365" s="832" t="s">
        <v>2721</v>
      </c>
      <c r="H365" s="832" t="s">
        <v>562</v>
      </c>
      <c r="I365" s="832" t="s">
        <v>2725</v>
      </c>
      <c r="J365" s="832" t="s">
        <v>2726</v>
      </c>
      <c r="K365" s="832" t="s">
        <v>2727</v>
      </c>
      <c r="L365" s="835">
        <v>330.1</v>
      </c>
      <c r="M365" s="835">
        <v>660.2</v>
      </c>
      <c r="N365" s="832">
        <v>2</v>
      </c>
      <c r="O365" s="836">
        <v>1</v>
      </c>
      <c r="P365" s="835">
        <v>660.2</v>
      </c>
      <c r="Q365" s="837">
        <v>1</v>
      </c>
      <c r="R365" s="832">
        <v>2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2</v>
      </c>
      <c r="B366" s="832" t="s">
        <v>2170</v>
      </c>
      <c r="C366" s="832" t="s">
        <v>2177</v>
      </c>
      <c r="D366" s="833" t="s">
        <v>4516</v>
      </c>
      <c r="E366" s="834" t="s">
        <v>2194</v>
      </c>
      <c r="F366" s="832" t="s">
        <v>2171</v>
      </c>
      <c r="G366" s="832" t="s">
        <v>2728</v>
      </c>
      <c r="H366" s="832" t="s">
        <v>562</v>
      </c>
      <c r="I366" s="832" t="s">
        <v>2729</v>
      </c>
      <c r="J366" s="832" t="s">
        <v>2730</v>
      </c>
      <c r="K366" s="832" t="s">
        <v>2731</v>
      </c>
      <c r="L366" s="835">
        <v>173.31</v>
      </c>
      <c r="M366" s="835">
        <v>346.62</v>
      </c>
      <c r="N366" s="832">
        <v>2</v>
      </c>
      <c r="O366" s="836">
        <v>0.5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2</v>
      </c>
      <c r="B367" s="832" t="s">
        <v>2170</v>
      </c>
      <c r="C367" s="832" t="s">
        <v>2177</v>
      </c>
      <c r="D367" s="833" t="s">
        <v>4516</v>
      </c>
      <c r="E367" s="834" t="s">
        <v>2194</v>
      </c>
      <c r="F367" s="832" t="s">
        <v>2171</v>
      </c>
      <c r="G367" s="832" t="s">
        <v>2735</v>
      </c>
      <c r="H367" s="832" t="s">
        <v>604</v>
      </c>
      <c r="I367" s="832" t="s">
        <v>2043</v>
      </c>
      <c r="J367" s="832" t="s">
        <v>987</v>
      </c>
      <c r="K367" s="832" t="s">
        <v>1747</v>
      </c>
      <c r="L367" s="835">
        <v>47.7</v>
      </c>
      <c r="M367" s="835">
        <v>95.4</v>
      </c>
      <c r="N367" s="832">
        <v>2</v>
      </c>
      <c r="O367" s="836">
        <v>2</v>
      </c>
      <c r="P367" s="835">
        <v>47.7</v>
      </c>
      <c r="Q367" s="837">
        <v>0.5</v>
      </c>
      <c r="R367" s="832">
        <v>1</v>
      </c>
      <c r="S367" s="837">
        <v>0.5</v>
      </c>
      <c r="T367" s="836">
        <v>1</v>
      </c>
      <c r="U367" s="838">
        <v>0.5</v>
      </c>
    </row>
    <row r="368" spans="1:21" ht="14.4" customHeight="1" x14ac:dyDescent="0.3">
      <c r="A368" s="831">
        <v>2</v>
      </c>
      <c r="B368" s="832" t="s">
        <v>2170</v>
      </c>
      <c r="C368" s="832" t="s">
        <v>2177</v>
      </c>
      <c r="D368" s="833" t="s">
        <v>4516</v>
      </c>
      <c r="E368" s="834" t="s">
        <v>2194</v>
      </c>
      <c r="F368" s="832" t="s">
        <v>2171</v>
      </c>
      <c r="G368" s="832" t="s">
        <v>2735</v>
      </c>
      <c r="H368" s="832" t="s">
        <v>604</v>
      </c>
      <c r="I368" s="832" t="s">
        <v>1772</v>
      </c>
      <c r="J368" s="832" t="s">
        <v>989</v>
      </c>
      <c r="K368" s="832" t="s">
        <v>1773</v>
      </c>
      <c r="L368" s="835">
        <v>286.18</v>
      </c>
      <c r="M368" s="835">
        <v>286.18</v>
      </c>
      <c r="N368" s="832">
        <v>1</v>
      </c>
      <c r="O368" s="836">
        <v>1</v>
      </c>
      <c r="P368" s="835">
        <v>286.18</v>
      </c>
      <c r="Q368" s="837">
        <v>1</v>
      </c>
      <c r="R368" s="832">
        <v>1</v>
      </c>
      <c r="S368" s="837">
        <v>1</v>
      </c>
      <c r="T368" s="836">
        <v>1</v>
      </c>
      <c r="U368" s="838">
        <v>1</v>
      </c>
    </row>
    <row r="369" spans="1:21" ht="14.4" customHeight="1" x14ac:dyDescent="0.3">
      <c r="A369" s="831">
        <v>2</v>
      </c>
      <c r="B369" s="832" t="s">
        <v>2170</v>
      </c>
      <c r="C369" s="832" t="s">
        <v>2177</v>
      </c>
      <c r="D369" s="833" t="s">
        <v>4516</v>
      </c>
      <c r="E369" s="834" t="s">
        <v>2194</v>
      </c>
      <c r="F369" s="832" t="s">
        <v>2171</v>
      </c>
      <c r="G369" s="832" t="s">
        <v>2739</v>
      </c>
      <c r="H369" s="832" t="s">
        <v>604</v>
      </c>
      <c r="I369" s="832" t="s">
        <v>3047</v>
      </c>
      <c r="J369" s="832" t="s">
        <v>3048</v>
      </c>
      <c r="K369" s="832" t="s">
        <v>3049</v>
      </c>
      <c r="L369" s="835">
        <v>72.31</v>
      </c>
      <c r="M369" s="835">
        <v>216.93</v>
      </c>
      <c r="N369" s="832">
        <v>3</v>
      </c>
      <c r="O369" s="836">
        <v>0.5</v>
      </c>
      <c r="P369" s="835">
        <v>216.93</v>
      </c>
      <c r="Q369" s="837">
        <v>1</v>
      </c>
      <c r="R369" s="832">
        <v>3</v>
      </c>
      <c r="S369" s="837">
        <v>1</v>
      </c>
      <c r="T369" s="836">
        <v>0.5</v>
      </c>
      <c r="U369" s="838">
        <v>1</v>
      </c>
    </row>
    <row r="370" spans="1:21" ht="14.4" customHeight="1" x14ac:dyDescent="0.3">
      <c r="A370" s="831">
        <v>2</v>
      </c>
      <c r="B370" s="832" t="s">
        <v>2170</v>
      </c>
      <c r="C370" s="832" t="s">
        <v>2177</v>
      </c>
      <c r="D370" s="833" t="s">
        <v>4516</v>
      </c>
      <c r="E370" s="834" t="s">
        <v>2194</v>
      </c>
      <c r="F370" s="832" t="s">
        <v>2171</v>
      </c>
      <c r="G370" s="832" t="s">
        <v>2739</v>
      </c>
      <c r="H370" s="832" t="s">
        <v>604</v>
      </c>
      <c r="I370" s="832" t="s">
        <v>3050</v>
      </c>
      <c r="J370" s="832" t="s">
        <v>3048</v>
      </c>
      <c r="K370" s="832" t="s">
        <v>3051</v>
      </c>
      <c r="L370" s="835">
        <v>216.9</v>
      </c>
      <c r="M370" s="835">
        <v>216.9</v>
      </c>
      <c r="N370" s="832">
        <v>1</v>
      </c>
      <c r="O370" s="836">
        <v>0.5</v>
      </c>
      <c r="P370" s="835">
        <v>216.9</v>
      </c>
      <c r="Q370" s="837">
        <v>1</v>
      </c>
      <c r="R370" s="832">
        <v>1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2</v>
      </c>
      <c r="B371" s="832" t="s">
        <v>2170</v>
      </c>
      <c r="C371" s="832" t="s">
        <v>2177</v>
      </c>
      <c r="D371" s="833" t="s">
        <v>4516</v>
      </c>
      <c r="E371" s="834" t="s">
        <v>2194</v>
      </c>
      <c r="F371" s="832" t="s">
        <v>2171</v>
      </c>
      <c r="G371" s="832" t="s">
        <v>2742</v>
      </c>
      <c r="H371" s="832" t="s">
        <v>562</v>
      </c>
      <c r="I371" s="832" t="s">
        <v>2743</v>
      </c>
      <c r="J371" s="832" t="s">
        <v>618</v>
      </c>
      <c r="K371" s="832" t="s">
        <v>2744</v>
      </c>
      <c r="L371" s="835">
        <v>108.44</v>
      </c>
      <c r="M371" s="835">
        <v>108.44</v>
      </c>
      <c r="N371" s="832">
        <v>1</v>
      </c>
      <c r="O371" s="836">
        <v>0.5</v>
      </c>
      <c r="P371" s="835">
        <v>108.44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2</v>
      </c>
      <c r="B372" s="832" t="s">
        <v>2170</v>
      </c>
      <c r="C372" s="832" t="s">
        <v>2177</v>
      </c>
      <c r="D372" s="833" t="s">
        <v>4516</v>
      </c>
      <c r="E372" s="834" t="s">
        <v>2194</v>
      </c>
      <c r="F372" s="832" t="s">
        <v>2171</v>
      </c>
      <c r="G372" s="832" t="s">
        <v>2742</v>
      </c>
      <c r="H372" s="832" t="s">
        <v>562</v>
      </c>
      <c r="I372" s="832" t="s">
        <v>3052</v>
      </c>
      <c r="J372" s="832" t="s">
        <v>618</v>
      </c>
      <c r="K372" s="832" t="s">
        <v>3053</v>
      </c>
      <c r="L372" s="835">
        <v>52.61</v>
      </c>
      <c r="M372" s="835">
        <v>368.27</v>
      </c>
      <c r="N372" s="832">
        <v>7</v>
      </c>
      <c r="O372" s="836">
        <v>4.5</v>
      </c>
      <c r="P372" s="835">
        <v>157.82999999999998</v>
      </c>
      <c r="Q372" s="837">
        <v>0.42857142857142855</v>
      </c>
      <c r="R372" s="832">
        <v>3</v>
      </c>
      <c r="S372" s="837">
        <v>0.42857142857142855</v>
      </c>
      <c r="T372" s="836">
        <v>1</v>
      </c>
      <c r="U372" s="838">
        <v>0.22222222222222221</v>
      </c>
    </row>
    <row r="373" spans="1:21" ht="14.4" customHeight="1" x14ac:dyDescent="0.3">
      <c r="A373" s="831">
        <v>2</v>
      </c>
      <c r="B373" s="832" t="s">
        <v>2170</v>
      </c>
      <c r="C373" s="832" t="s">
        <v>2177</v>
      </c>
      <c r="D373" s="833" t="s">
        <v>4516</v>
      </c>
      <c r="E373" s="834" t="s">
        <v>2194</v>
      </c>
      <c r="F373" s="832" t="s">
        <v>2171</v>
      </c>
      <c r="G373" s="832" t="s">
        <v>2747</v>
      </c>
      <c r="H373" s="832" t="s">
        <v>562</v>
      </c>
      <c r="I373" s="832" t="s">
        <v>2748</v>
      </c>
      <c r="J373" s="832" t="s">
        <v>2749</v>
      </c>
      <c r="K373" s="832" t="s">
        <v>2750</v>
      </c>
      <c r="L373" s="835">
        <v>21.92</v>
      </c>
      <c r="M373" s="835">
        <v>43.84</v>
      </c>
      <c r="N373" s="832">
        <v>2</v>
      </c>
      <c r="O373" s="836">
        <v>1</v>
      </c>
      <c r="P373" s="835">
        <v>43.84</v>
      </c>
      <c r="Q373" s="837">
        <v>1</v>
      </c>
      <c r="R373" s="832">
        <v>2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2</v>
      </c>
      <c r="B374" s="832" t="s">
        <v>2170</v>
      </c>
      <c r="C374" s="832" t="s">
        <v>2177</v>
      </c>
      <c r="D374" s="833" t="s">
        <v>4516</v>
      </c>
      <c r="E374" s="834" t="s">
        <v>2194</v>
      </c>
      <c r="F374" s="832" t="s">
        <v>2171</v>
      </c>
      <c r="G374" s="832" t="s">
        <v>2754</v>
      </c>
      <c r="H374" s="832" t="s">
        <v>562</v>
      </c>
      <c r="I374" s="832" t="s">
        <v>2755</v>
      </c>
      <c r="J374" s="832" t="s">
        <v>2756</v>
      </c>
      <c r="K374" s="832" t="s">
        <v>2757</v>
      </c>
      <c r="L374" s="835">
        <v>64.5</v>
      </c>
      <c r="M374" s="835">
        <v>193.5</v>
      </c>
      <c r="N374" s="832">
        <v>3</v>
      </c>
      <c r="O374" s="836">
        <v>0.5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2</v>
      </c>
      <c r="B375" s="832" t="s">
        <v>2170</v>
      </c>
      <c r="C375" s="832" t="s">
        <v>2177</v>
      </c>
      <c r="D375" s="833" t="s">
        <v>4516</v>
      </c>
      <c r="E375" s="834" t="s">
        <v>2194</v>
      </c>
      <c r="F375" s="832" t="s">
        <v>2171</v>
      </c>
      <c r="G375" s="832" t="s">
        <v>2754</v>
      </c>
      <c r="H375" s="832" t="s">
        <v>562</v>
      </c>
      <c r="I375" s="832" t="s">
        <v>2758</v>
      </c>
      <c r="J375" s="832" t="s">
        <v>2756</v>
      </c>
      <c r="K375" s="832" t="s">
        <v>2759</v>
      </c>
      <c r="L375" s="835">
        <v>32.25</v>
      </c>
      <c r="M375" s="835">
        <v>96.75</v>
      </c>
      <c r="N375" s="832">
        <v>3</v>
      </c>
      <c r="O375" s="836">
        <v>1</v>
      </c>
      <c r="P375" s="835">
        <v>96.75</v>
      </c>
      <c r="Q375" s="837">
        <v>1</v>
      </c>
      <c r="R375" s="832">
        <v>3</v>
      </c>
      <c r="S375" s="837">
        <v>1</v>
      </c>
      <c r="T375" s="836">
        <v>1</v>
      </c>
      <c r="U375" s="838">
        <v>1</v>
      </c>
    </row>
    <row r="376" spans="1:21" ht="14.4" customHeight="1" x14ac:dyDescent="0.3">
      <c r="A376" s="831">
        <v>2</v>
      </c>
      <c r="B376" s="832" t="s">
        <v>2170</v>
      </c>
      <c r="C376" s="832" t="s">
        <v>2177</v>
      </c>
      <c r="D376" s="833" t="s">
        <v>4516</v>
      </c>
      <c r="E376" s="834" t="s">
        <v>2194</v>
      </c>
      <c r="F376" s="832" t="s">
        <v>2171</v>
      </c>
      <c r="G376" s="832" t="s">
        <v>2760</v>
      </c>
      <c r="H376" s="832" t="s">
        <v>604</v>
      </c>
      <c r="I376" s="832" t="s">
        <v>1775</v>
      </c>
      <c r="J376" s="832" t="s">
        <v>1776</v>
      </c>
      <c r="K376" s="832" t="s">
        <v>1777</v>
      </c>
      <c r="L376" s="835">
        <v>15.9</v>
      </c>
      <c r="M376" s="835">
        <v>79.5</v>
      </c>
      <c r="N376" s="832">
        <v>5</v>
      </c>
      <c r="O376" s="836">
        <v>0.5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2</v>
      </c>
      <c r="B377" s="832" t="s">
        <v>2170</v>
      </c>
      <c r="C377" s="832" t="s">
        <v>2177</v>
      </c>
      <c r="D377" s="833" t="s">
        <v>4516</v>
      </c>
      <c r="E377" s="834" t="s">
        <v>2194</v>
      </c>
      <c r="F377" s="832" t="s">
        <v>2171</v>
      </c>
      <c r="G377" s="832" t="s">
        <v>2769</v>
      </c>
      <c r="H377" s="832" t="s">
        <v>562</v>
      </c>
      <c r="I377" s="832" t="s">
        <v>2770</v>
      </c>
      <c r="J377" s="832" t="s">
        <v>1159</v>
      </c>
      <c r="K377" s="832" t="s">
        <v>2771</v>
      </c>
      <c r="L377" s="835">
        <v>453.79</v>
      </c>
      <c r="M377" s="835">
        <v>5899.27</v>
      </c>
      <c r="N377" s="832">
        <v>13</v>
      </c>
      <c r="O377" s="836">
        <v>8.5</v>
      </c>
      <c r="P377" s="835">
        <v>2268.9500000000003</v>
      </c>
      <c r="Q377" s="837">
        <v>0.38461538461538464</v>
      </c>
      <c r="R377" s="832">
        <v>5</v>
      </c>
      <c r="S377" s="837">
        <v>0.38461538461538464</v>
      </c>
      <c r="T377" s="836">
        <v>3</v>
      </c>
      <c r="U377" s="838">
        <v>0.35294117647058826</v>
      </c>
    </row>
    <row r="378" spans="1:21" ht="14.4" customHeight="1" x14ac:dyDescent="0.3">
      <c r="A378" s="831">
        <v>2</v>
      </c>
      <c r="B378" s="832" t="s">
        <v>2170</v>
      </c>
      <c r="C378" s="832" t="s">
        <v>2177</v>
      </c>
      <c r="D378" s="833" t="s">
        <v>4516</v>
      </c>
      <c r="E378" s="834" t="s">
        <v>2194</v>
      </c>
      <c r="F378" s="832" t="s">
        <v>2171</v>
      </c>
      <c r="G378" s="832" t="s">
        <v>2769</v>
      </c>
      <c r="H378" s="832" t="s">
        <v>562</v>
      </c>
      <c r="I378" s="832" t="s">
        <v>2772</v>
      </c>
      <c r="J378" s="832" t="s">
        <v>1159</v>
      </c>
      <c r="K378" s="832" t="s">
        <v>2771</v>
      </c>
      <c r="L378" s="835">
        <v>453.79</v>
      </c>
      <c r="M378" s="835">
        <v>1361.3700000000001</v>
      </c>
      <c r="N378" s="832">
        <v>3</v>
      </c>
      <c r="O378" s="836">
        <v>2.5</v>
      </c>
      <c r="P378" s="835">
        <v>907.58</v>
      </c>
      <c r="Q378" s="837">
        <v>0.66666666666666663</v>
      </c>
      <c r="R378" s="832">
        <v>2</v>
      </c>
      <c r="S378" s="837">
        <v>0.66666666666666663</v>
      </c>
      <c r="T378" s="836">
        <v>1.5</v>
      </c>
      <c r="U378" s="838">
        <v>0.6</v>
      </c>
    </row>
    <row r="379" spans="1:21" ht="14.4" customHeight="1" x14ac:dyDescent="0.3">
      <c r="A379" s="831">
        <v>2</v>
      </c>
      <c r="B379" s="832" t="s">
        <v>2170</v>
      </c>
      <c r="C379" s="832" t="s">
        <v>2177</v>
      </c>
      <c r="D379" s="833" t="s">
        <v>4516</v>
      </c>
      <c r="E379" s="834" t="s">
        <v>2194</v>
      </c>
      <c r="F379" s="832" t="s">
        <v>2171</v>
      </c>
      <c r="G379" s="832" t="s">
        <v>2777</v>
      </c>
      <c r="H379" s="832" t="s">
        <v>562</v>
      </c>
      <c r="I379" s="832" t="s">
        <v>3054</v>
      </c>
      <c r="J379" s="832" t="s">
        <v>2779</v>
      </c>
      <c r="K379" s="832" t="s">
        <v>3055</v>
      </c>
      <c r="L379" s="835">
        <v>1762.05</v>
      </c>
      <c r="M379" s="835">
        <v>5286.15</v>
      </c>
      <c r="N379" s="832">
        <v>3</v>
      </c>
      <c r="O379" s="836">
        <v>2</v>
      </c>
      <c r="P379" s="835">
        <v>5286.15</v>
      </c>
      <c r="Q379" s="837">
        <v>1</v>
      </c>
      <c r="R379" s="832">
        <v>3</v>
      </c>
      <c r="S379" s="837">
        <v>1</v>
      </c>
      <c r="T379" s="836">
        <v>2</v>
      </c>
      <c r="U379" s="838">
        <v>1</v>
      </c>
    </row>
    <row r="380" spans="1:21" ht="14.4" customHeight="1" x14ac:dyDescent="0.3">
      <c r="A380" s="831">
        <v>2</v>
      </c>
      <c r="B380" s="832" t="s">
        <v>2170</v>
      </c>
      <c r="C380" s="832" t="s">
        <v>2177</v>
      </c>
      <c r="D380" s="833" t="s">
        <v>4516</v>
      </c>
      <c r="E380" s="834" t="s">
        <v>2194</v>
      </c>
      <c r="F380" s="832" t="s">
        <v>2171</v>
      </c>
      <c r="G380" s="832" t="s">
        <v>2777</v>
      </c>
      <c r="H380" s="832" t="s">
        <v>562</v>
      </c>
      <c r="I380" s="832" t="s">
        <v>2778</v>
      </c>
      <c r="J380" s="832" t="s">
        <v>2779</v>
      </c>
      <c r="K380" s="832" t="s">
        <v>2780</v>
      </c>
      <c r="L380" s="835">
        <v>0</v>
      </c>
      <c r="M380" s="835">
        <v>0</v>
      </c>
      <c r="N380" s="832">
        <v>1</v>
      </c>
      <c r="O380" s="836">
        <v>1</v>
      </c>
      <c r="P380" s="835">
        <v>0</v>
      </c>
      <c r="Q380" s="837"/>
      <c r="R380" s="832">
        <v>1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2</v>
      </c>
      <c r="B381" s="832" t="s">
        <v>2170</v>
      </c>
      <c r="C381" s="832" t="s">
        <v>2177</v>
      </c>
      <c r="D381" s="833" t="s">
        <v>4516</v>
      </c>
      <c r="E381" s="834" t="s">
        <v>2194</v>
      </c>
      <c r="F381" s="832" t="s">
        <v>2171</v>
      </c>
      <c r="G381" s="832" t="s">
        <v>2781</v>
      </c>
      <c r="H381" s="832" t="s">
        <v>604</v>
      </c>
      <c r="I381" s="832" t="s">
        <v>2784</v>
      </c>
      <c r="J381" s="832" t="s">
        <v>2783</v>
      </c>
      <c r="K381" s="832" t="s">
        <v>1751</v>
      </c>
      <c r="L381" s="835">
        <v>310.58999999999997</v>
      </c>
      <c r="M381" s="835">
        <v>621.17999999999995</v>
      </c>
      <c r="N381" s="832">
        <v>2</v>
      </c>
      <c r="O381" s="836">
        <v>1</v>
      </c>
      <c r="P381" s="835">
        <v>621.17999999999995</v>
      </c>
      <c r="Q381" s="837">
        <v>1</v>
      </c>
      <c r="R381" s="832">
        <v>2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2</v>
      </c>
      <c r="B382" s="832" t="s">
        <v>2170</v>
      </c>
      <c r="C382" s="832" t="s">
        <v>2177</v>
      </c>
      <c r="D382" s="833" t="s">
        <v>4516</v>
      </c>
      <c r="E382" s="834" t="s">
        <v>2194</v>
      </c>
      <c r="F382" s="832" t="s">
        <v>2171</v>
      </c>
      <c r="G382" s="832" t="s">
        <v>2797</v>
      </c>
      <c r="H382" s="832" t="s">
        <v>562</v>
      </c>
      <c r="I382" s="832" t="s">
        <v>2798</v>
      </c>
      <c r="J382" s="832" t="s">
        <v>2799</v>
      </c>
      <c r="K382" s="832" t="s">
        <v>2800</v>
      </c>
      <c r="L382" s="835">
        <v>128.69999999999999</v>
      </c>
      <c r="M382" s="835">
        <v>257.39999999999998</v>
      </c>
      <c r="N382" s="832">
        <v>2</v>
      </c>
      <c r="O382" s="836">
        <v>2</v>
      </c>
      <c r="P382" s="835">
        <v>128.69999999999999</v>
      </c>
      <c r="Q382" s="837">
        <v>0.5</v>
      </c>
      <c r="R382" s="832">
        <v>1</v>
      </c>
      <c r="S382" s="837">
        <v>0.5</v>
      </c>
      <c r="T382" s="836">
        <v>1</v>
      </c>
      <c r="U382" s="838">
        <v>0.5</v>
      </c>
    </row>
    <row r="383" spans="1:21" ht="14.4" customHeight="1" x14ac:dyDescent="0.3">
      <c r="A383" s="831">
        <v>2</v>
      </c>
      <c r="B383" s="832" t="s">
        <v>2170</v>
      </c>
      <c r="C383" s="832" t="s">
        <v>2177</v>
      </c>
      <c r="D383" s="833" t="s">
        <v>4516</v>
      </c>
      <c r="E383" s="834" t="s">
        <v>2194</v>
      </c>
      <c r="F383" s="832" t="s">
        <v>2171</v>
      </c>
      <c r="G383" s="832" t="s">
        <v>2803</v>
      </c>
      <c r="H383" s="832" t="s">
        <v>562</v>
      </c>
      <c r="I383" s="832" t="s">
        <v>2804</v>
      </c>
      <c r="J383" s="832" t="s">
        <v>758</v>
      </c>
      <c r="K383" s="832" t="s">
        <v>2805</v>
      </c>
      <c r="L383" s="835">
        <v>0</v>
      </c>
      <c r="M383" s="835">
        <v>0</v>
      </c>
      <c r="N383" s="832">
        <v>17</v>
      </c>
      <c r="O383" s="836">
        <v>5.5</v>
      </c>
      <c r="P383" s="835">
        <v>0</v>
      </c>
      <c r="Q383" s="837"/>
      <c r="R383" s="832">
        <v>10</v>
      </c>
      <c r="S383" s="837">
        <v>0.58823529411764708</v>
      </c>
      <c r="T383" s="836">
        <v>3</v>
      </c>
      <c r="U383" s="838">
        <v>0.54545454545454541</v>
      </c>
    </row>
    <row r="384" spans="1:21" ht="14.4" customHeight="1" x14ac:dyDescent="0.3">
      <c r="A384" s="831">
        <v>2</v>
      </c>
      <c r="B384" s="832" t="s">
        <v>2170</v>
      </c>
      <c r="C384" s="832" t="s">
        <v>2177</v>
      </c>
      <c r="D384" s="833" t="s">
        <v>4516</v>
      </c>
      <c r="E384" s="834" t="s">
        <v>2194</v>
      </c>
      <c r="F384" s="832" t="s">
        <v>2171</v>
      </c>
      <c r="G384" s="832" t="s">
        <v>2808</v>
      </c>
      <c r="H384" s="832" t="s">
        <v>562</v>
      </c>
      <c r="I384" s="832" t="s">
        <v>2809</v>
      </c>
      <c r="J384" s="832" t="s">
        <v>2810</v>
      </c>
      <c r="K384" s="832" t="s">
        <v>2811</v>
      </c>
      <c r="L384" s="835">
        <v>0</v>
      </c>
      <c r="M384" s="835">
        <v>0</v>
      </c>
      <c r="N384" s="832">
        <v>4</v>
      </c>
      <c r="O384" s="836">
        <v>1.5</v>
      </c>
      <c r="P384" s="835">
        <v>0</v>
      </c>
      <c r="Q384" s="837"/>
      <c r="R384" s="832">
        <v>1</v>
      </c>
      <c r="S384" s="837">
        <v>0.25</v>
      </c>
      <c r="T384" s="836">
        <v>0.5</v>
      </c>
      <c r="U384" s="838">
        <v>0.33333333333333331</v>
      </c>
    </row>
    <row r="385" spans="1:21" ht="14.4" customHeight="1" x14ac:dyDescent="0.3">
      <c r="A385" s="831">
        <v>2</v>
      </c>
      <c r="B385" s="832" t="s">
        <v>2170</v>
      </c>
      <c r="C385" s="832" t="s">
        <v>2177</v>
      </c>
      <c r="D385" s="833" t="s">
        <v>4516</v>
      </c>
      <c r="E385" s="834" t="s">
        <v>2194</v>
      </c>
      <c r="F385" s="832" t="s">
        <v>2171</v>
      </c>
      <c r="G385" s="832" t="s">
        <v>2808</v>
      </c>
      <c r="H385" s="832" t="s">
        <v>562</v>
      </c>
      <c r="I385" s="832" t="s">
        <v>2812</v>
      </c>
      <c r="J385" s="832" t="s">
        <v>888</v>
      </c>
      <c r="K385" s="832" t="s">
        <v>2813</v>
      </c>
      <c r="L385" s="835">
        <v>0</v>
      </c>
      <c r="M385" s="835">
        <v>0</v>
      </c>
      <c r="N385" s="832">
        <v>64</v>
      </c>
      <c r="O385" s="836">
        <v>20.5</v>
      </c>
      <c r="P385" s="835">
        <v>0</v>
      </c>
      <c r="Q385" s="837"/>
      <c r="R385" s="832">
        <v>18</v>
      </c>
      <c r="S385" s="837">
        <v>0.28125</v>
      </c>
      <c r="T385" s="836">
        <v>6.5</v>
      </c>
      <c r="U385" s="838">
        <v>0.31707317073170732</v>
      </c>
    </row>
    <row r="386" spans="1:21" ht="14.4" customHeight="1" x14ac:dyDescent="0.3">
      <c r="A386" s="831">
        <v>2</v>
      </c>
      <c r="B386" s="832" t="s">
        <v>2170</v>
      </c>
      <c r="C386" s="832" t="s">
        <v>2177</v>
      </c>
      <c r="D386" s="833" t="s">
        <v>4516</v>
      </c>
      <c r="E386" s="834" t="s">
        <v>2194</v>
      </c>
      <c r="F386" s="832" t="s">
        <v>2171</v>
      </c>
      <c r="G386" s="832" t="s">
        <v>2808</v>
      </c>
      <c r="H386" s="832" t="s">
        <v>562</v>
      </c>
      <c r="I386" s="832" t="s">
        <v>3056</v>
      </c>
      <c r="J386" s="832" t="s">
        <v>2815</v>
      </c>
      <c r="K386" s="832" t="s">
        <v>2816</v>
      </c>
      <c r="L386" s="835">
        <v>0</v>
      </c>
      <c r="M386" s="835">
        <v>0</v>
      </c>
      <c r="N386" s="832">
        <v>6</v>
      </c>
      <c r="O386" s="836">
        <v>1</v>
      </c>
      <c r="P386" s="835">
        <v>0</v>
      </c>
      <c r="Q386" s="837"/>
      <c r="R386" s="832">
        <v>6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2</v>
      </c>
      <c r="B387" s="832" t="s">
        <v>2170</v>
      </c>
      <c r="C387" s="832" t="s">
        <v>2177</v>
      </c>
      <c r="D387" s="833" t="s">
        <v>4516</v>
      </c>
      <c r="E387" s="834" t="s">
        <v>2194</v>
      </c>
      <c r="F387" s="832" t="s">
        <v>2171</v>
      </c>
      <c r="G387" s="832" t="s">
        <v>3057</v>
      </c>
      <c r="H387" s="832" t="s">
        <v>562</v>
      </c>
      <c r="I387" s="832" t="s">
        <v>3058</v>
      </c>
      <c r="J387" s="832" t="s">
        <v>3059</v>
      </c>
      <c r="K387" s="832" t="s">
        <v>2393</v>
      </c>
      <c r="L387" s="835">
        <v>155.30000000000001</v>
      </c>
      <c r="M387" s="835">
        <v>155.30000000000001</v>
      </c>
      <c r="N387" s="832">
        <v>1</v>
      </c>
      <c r="O387" s="836">
        <v>0.5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2</v>
      </c>
      <c r="B388" s="832" t="s">
        <v>2170</v>
      </c>
      <c r="C388" s="832" t="s">
        <v>2177</v>
      </c>
      <c r="D388" s="833" t="s">
        <v>4516</v>
      </c>
      <c r="E388" s="834" t="s">
        <v>2194</v>
      </c>
      <c r="F388" s="832" t="s">
        <v>2171</v>
      </c>
      <c r="G388" s="832" t="s">
        <v>2817</v>
      </c>
      <c r="H388" s="832" t="s">
        <v>562</v>
      </c>
      <c r="I388" s="832" t="s">
        <v>3060</v>
      </c>
      <c r="J388" s="832" t="s">
        <v>2819</v>
      </c>
      <c r="K388" s="832" t="s">
        <v>3061</v>
      </c>
      <c r="L388" s="835">
        <v>14750.4</v>
      </c>
      <c r="M388" s="835">
        <v>14750.4</v>
      </c>
      <c r="N388" s="832">
        <v>1</v>
      </c>
      <c r="O388" s="836">
        <v>0.5</v>
      </c>
      <c r="P388" s="835">
        <v>14750.4</v>
      </c>
      <c r="Q388" s="837">
        <v>1</v>
      </c>
      <c r="R388" s="832">
        <v>1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2</v>
      </c>
      <c r="B389" s="832" t="s">
        <v>2170</v>
      </c>
      <c r="C389" s="832" t="s">
        <v>2177</v>
      </c>
      <c r="D389" s="833" t="s">
        <v>4516</v>
      </c>
      <c r="E389" s="834" t="s">
        <v>2194</v>
      </c>
      <c r="F389" s="832" t="s">
        <v>2171</v>
      </c>
      <c r="G389" s="832" t="s">
        <v>2821</v>
      </c>
      <c r="H389" s="832" t="s">
        <v>604</v>
      </c>
      <c r="I389" s="832" t="s">
        <v>1914</v>
      </c>
      <c r="J389" s="832" t="s">
        <v>1915</v>
      </c>
      <c r="K389" s="832" t="s">
        <v>1916</v>
      </c>
      <c r="L389" s="835">
        <v>0</v>
      </c>
      <c r="M389" s="835">
        <v>0</v>
      </c>
      <c r="N389" s="832">
        <v>10</v>
      </c>
      <c r="O389" s="836">
        <v>4</v>
      </c>
      <c r="P389" s="835">
        <v>0</v>
      </c>
      <c r="Q389" s="837"/>
      <c r="R389" s="832">
        <v>4</v>
      </c>
      <c r="S389" s="837">
        <v>0.4</v>
      </c>
      <c r="T389" s="836">
        <v>2.5</v>
      </c>
      <c r="U389" s="838">
        <v>0.625</v>
      </c>
    </row>
    <row r="390" spans="1:21" ht="14.4" customHeight="1" x14ac:dyDescent="0.3">
      <c r="A390" s="831">
        <v>2</v>
      </c>
      <c r="B390" s="832" t="s">
        <v>2170</v>
      </c>
      <c r="C390" s="832" t="s">
        <v>2177</v>
      </c>
      <c r="D390" s="833" t="s">
        <v>4516</v>
      </c>
      <c r="E390" s="834" t="s">
        <v>2194</v>
      </c>
      <c r="F390" s="832" t="s">
        <v>2171</v>
      </c>
      <c r="G390" s="832" t="s">
        <v>2825</v>
      </c>
      <c r="H390" s="832" t="s">
        <v>562</v>
      </c>
      <c r="I390" s="832" t="s">
        <v>2826</v>
      </c>
      <c r="J390" s="832" t="s">
        <v>1079</v>
      </c>
      <c r="K390" s="832" t="s">
        <v>1758</v>
      </c>
      <c r="L390" s="835">
        <v>210.38</v>
      </c>
      <c r="M390" s="835">
        <v>3576.46</v>
      </c>
      <c r="N390" s="832">
        <v>17</v>
      </c>
      <c r="O390" s="836">
        <v>4.5</v>
      </c>
      <c r="P390" s="835">
        <v>1472.6599999999999</v>
      </c>
      <c r="Q390" s="837">
        <v>0.41176470588235292</v>
      </c>
      <c r="R390" s="832">
        <v>7</v>
      </c>
      <c r="S390" s="837">
        <v>0.41176470588235292</v>
      </c>
      <c r="T390" s="836">
        <v>1.5</v>
      </c>
      <c r="U390" s="838">
        <v>0.33333333333333331</v>
      </c>
    </row>
    <row r="391" spans="1:21" ht="14.4" customHeight="1" x14ac:dyDescent="0.3">
      <c r="A391" s="831">
        <v>2</v>
      </c>
      <c r="B391" s="832" t="s">
        <v>2170</v>
      </c>
      <c r="C391" s="832" t="s">
        <v>2177</v>
      </c>
      <c r="D391" s="833" t="s">
        <v>4516</v>
      </c>
      <c r="E391" s="834" t="s">
        <v>2194</v>
      </c>
      <c r="F391" s="832" t="s">
        <v>2171</v>
      </c>
      <c r="G391" s="832" t="s">
        <v>2825</v>
      </c>
      <c r="H391" s="832" t="s">
        <v>562</v>
      </c>
      <c r="I391" s="832" t="s">
        <v>3062</v>
      </c>
      <c r="J391" s="832" t="s">
        <v>1079</v>
      </c>
      <c r="K391" s="832" t="s">
        <v>3063</v>
      </c>
      <c r="L391" s="835">
        <v>42.08</v>
      </c>
      <c r="M391" s="835">
        <v>168.32</v>
      </c>
      <c r="N391" s="832">
        <v>4</v>
      </c>
      <c r="O391" s="836">
        <v>1</v>
      </c>
      <c r="P391" s="835">
        <v>168.32</v>
      </c>
      <c r="Q391" s="837">
        <v>1</v>
      </c>
      <c r="R391" s="832">
        <v>4</v>
      </c>
      <c r="S391" s="837">
        <v>1</v>
      </c>
      <c r="T391" s="836">
        <v>1</v>
      </c>
      <c r="U391" s="838">
        <v>1</v>
      </c>
    </row>
    <row r="392" spans="1:21" ht="14.4" customHeight="1" x14ac:dyDescent="0.3">
      <c r="A392" s="831">
        <v>2</v>
      </c>
      <c r="B392" s="832" t="s">
        <v>2170</v>
      </c>
      <c r="C392" s="832" t="s">
        <v>2177</v>
      </c>
      <c r="D392" s="833" t="s">
        <v>4516</v>
      </c>
      <c r="E392" s="834" t="s">
        <v>2194</v>
      </c>
      <c r="F392" s="832" t="s">
        <v>2171</v>
      </c>
      <c r="G392" s="832" t="s">
        <v>2825</v>
      </c>
      <c r="H392" s="832" t="s">
        <v>562</v>
      </c>
      <c r="I392" s="832" t="s">
        <v>2827</v>
      </c>
      <c r="J392" s="832" t="s">
        <v>1079</v>
      </c>
      <c r="K392" s="832" t="s">
        <v>2828</v>
      </c>
      <c r="L392" s="835">
        <v>194.19</v>
      </c>
      <c r="M392" s="835">
        <v>1165.1399999999999</v>
      </c>
      <c r="N392" s="832">
        <v>6</v>
      </c>
      <c r="O392" s="836">
        <v>0.5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2</v>
      </c>
      <c r="B393" s="832" t="s">
        <v>2170</v>
      </c>
      <c r="C393" s="832" t="s">
        <v>2177</v>
      </c>
      <c r="D393" s="833" t="s">
        <v>4516</v>
      </c>
      <c r="E393" s="834" t="s">
        <v>2194</v>
      </c>
      <c r="F393" s="832" t="s">
        <v>2171</v>
      </c>
      <c r="G393" s="832" t="s">
        <v>2825</v>
      </c>
      <c r="H393" s="832" t="s">
        <v>562</v>
      </c>
      <c r="I393" s="832" t="s">
        <v>3064</v>
      </c>
      <c r="J393" s="832" t="s">
        <v>1079</v>
      </c>
      <c r="K393" s="832" t="s">
        <v>3065</v>
      </c>
      <c r="L393" s="835">
        <v>126.23</v>
      </c>
      <c r="M393" s="835">
        <v>504.92</v>
      </c>
      <c r="N393" s="832">
        <v>4</v>
      </c>
      <c r="O393" s="836">
        <v>0.5</v>
      </c>
      <c r="P393" s="835">
        <v>504.92</v>
      </c>
      <c r="Q393" s="837">
        <v>1</v>
      </c>
      <c r="R393" s="832">
        <v>4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2</v>
      </c>
      <c r="B394" s="832" t="s">
        <v>2170</v>
      </c>
      <c r="C394" s="832" t="s">
        <v>2177</v>
      </c>
      <c r="D394" s="833" t="s">
        <v>4516</v>
      </c>
      <c r="E394" s="834" t="s">
        <v>2194</v>
      </c>
      <c r="F394" s="832" t="s">
        <v>2171</v>
      </c>
      <c r="G394" s="832" t="s">
        <v>3066</v>
      </c>
      <c r="H394" s="832" t="s">
        <v>604</v>
      </c>
      <c r="I394" s="832" t="s">
        <v>3067</v>
      </c>
      <c r="J394" s="832" t="s">
        <v>1407</v>
      </c>
      <c r="K394" s="832" t="s">
        <v>3068</v>
      </c>
      <c r="L394" s="835">
        <v>345.69</v>
      </c>
      <c r="M394" s="835">
        <v>345.69</v>
      </c>
      <c r="N394" s="832">
        <v>1</v>
      </c>
      <c r="O394" s="836">
        <v>0.5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2</v>
      </c>
      <c r="B395" s="832" t="s">
        <v>2170</v>
      </c>
      <c r="C395" s="832" t="s">
        <v>2177</v>
      </c>
      <c r="D395" s="833" t="s">
        <v>4516</v>
      </c>
      <c r="E395" s="834" t="s">
        <v>2194</v>
      </c>
      <c r="F395" s="832" t="s">
        <v>2171</v>
      </c>
      <c r="G395" s="832" t="s">
        <v>3069</v>
      </c>
      <c r="H395" s="832" t="s">
        <v>562</v>
      </c>
      <c r="I395" s="832" t="s">
        <v>3070</v>
      </c>
      <c r="J395" s="832" t="s">
        <v>772</v>
      </c>
      <c r="K395" s="832" t="s">
        <v>3071</v>
      </c>
      <c r="L395" s="835">
        <v>50.89</v>
      </c>
      <c r="M395" s="835">
        <v>203.56</v>
      </c>
      <c r="N395" s="832">
        <v>4</v>
      </c>
      <c r="O395" s="836">
        <v>0.5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2</v>
      </c>
      <c r="B396" s="832" t="s">
        <v>2170</v>
      </c>
      <c r="C396" s="832" t="s">
        <v>2177</v>
      </c>
      <c r="D396" s="833" t="s">
        <v>4516</v>
      </c>
      <c r="E396" s="834" t="s">
        <v>2194</v>
      </c>
      <c r="F396" s="832" t="s">
        <v>2171</v>
      </c>
      <c r="G396" s="832" t="s">
        <v>2839</v>
      </c>
      <c r="H396" s="832" t="s">
        <v>562</v>
      </c>
      <c r="I396" s="832" t="s">
        <v>3072</v>
      </c>
      <c r="J396" s="832" t="s">
        <v>3073</v>
      </c>
      <c r="K396" s="832" t="s">
        <v>3074</v>
      </c>
      <c r="L396" s="835">
        <v>31.32</v>
      </c>
      <c r="M396" s="835">
        <v>31.32</v>
      </c>
      <c r="N396" s="832">
        <v>1</v>
      </c>
      <c r="O396" s="836">
        <v>1</v>
      </c>
      <c r="P396" s="835">
        <v>31.32</v>
      </c>
      <c r="Q396" s="837">
        <v>1</v>
      </c>
      <c r="R396" s="832">
        <v>1</v>
      </c>
      <c r="S396" s="837">
        <v>1</v>
      </c>
      <c r="T396" s="836">
        <v>1</v>
      </c>
      <c r="U396" s="838">
        <v>1</v>
      </c>
    </row>
    <row r="397" spans="1:21" ht="14.4" customHeight="1" x14ac:dyDescent="0.3">
      <c r="A397" s="831">
        <v>2</v>
      </c>
      <c r="B397" s="832" t="s">
        <v>2170</v>
      </c>
      <c r="C397" s="832" t="s">
        <v>2177</v>
      </c>
      <c r="D397" s="833" t="s">
        <v>4516</v>
      </c>
      <c r="E397" s="834" t="s">
        <v>2194</v>
      </c>
      <c r="F397" s="832" t="s">
        <v>2171</v>
      </c>
      <c r="G397" s="832" t="s">
        <v>3075</v>
      </c>
      <c r="H397" s="832" t="s">
        <v>562</v>
      </c>
      <c r="I397" s="832" t="s">
        <v>3076</v>
      </c>
      <c r="J397" s="832" t="s">
        <v>3077</v>
      </c>
      <c r="K397" s="832" t="s">
        <v>3078</v>
      </c>
      <c r="L397" s="835">
        <v>0</v>
      </c>
      <c r="M397" s="835">
        <v>0</v>
      </c>
      <c r="N397" s="832">
        <v>3</v>
      </c>
      <c r="O397" s="836">
        <v>0.5</v>
      </c>
      <c r="P397" s="835"/>
      <c r="Q397" s="837"/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2</v>
      </c>
      <c r="B398" s="832" t="s">
        <v>2170</v>
      </c>
      <c r="C398" s="832" t="s">
        <v>2177</v>
      </c>
      <c r="D398" s="833" t="s">
        <v>4516</v>
      </c>
      <c r="E398" s="834" t="s">
        <v>2194</v>
      </c>
      <c r="F398" s="832" t="s">
        <v>2171</v>
      </c>
      <c r="G398" s="832" t="s">
        <v>2850</v>
      </c>
      <c r="H398" s="832" t="s">
        <v>562</v>
      </c>
      <c r="I398" s="832" t="s">
        <v>2851</v>
      </c>
      <c r="J398" s="832" t="s">
        <v>2852</v>
      </c>
      <c r="K398" s="832" t="s">
        <v>2853</v>
      </c>
      <c r="L398" s="835">
        <v>271.94</v>
      </c>
      <c r="M398" s="835">
        <v>543.88</v>
      </c>
      <c r="N398" s="832">
        <v>2</v>
      </c>
      <c r="O398" s="836">
        <v>1.5</v>
      </c>
      <c r="P398" s="835">
        <v>543.88</v>
      </c>
      <c r="Q398" s="837">
        <v>1</v>
      </c>
      <c r="R398" s="832">
        <v>2</v>
      </c>
      <c r="S398" s="837">
        <v>1</v>
      </c>
      <c r="T398" s="836">
        <v>1.5</v>
      </c>
      <c r="U398" s="838">
        <v>1</v>
      </c>
    </row>
    <row r="399" spans="1:21" ht="14.4" customHeight="1" x14ac:dyDescent="0.3">
      <c r="A399" s="831">
        <v>2</v>
      </c>
      <c r="B399" s="832" t="s">
        <v>2170</v>
      </c>
      <c r="C399" s="832" t="s">
        <v>2177</v>
      </c>
      <c r="D399" s="833" t="s">
        <v>4516</v>
      </c>
      <c r="E399" s="834" t="s">
        <v>2194</v>
      </c>
      <c r="F399" s="832" t="s">
        <v>2171</v>
      </c>
      <c r="G399" s="832" t="s">
        <v>2866</v>
      </c>
      <c r="H399" s="832" t="s">
        <v>604</v>
      </c>
      <c r="I399" s="832" t="s">
        <v>1949</v>
      </c>
      <c r="J399" s="832" t="s">
        <v>1099</v>
      </c>
      <c r="K399" s="832" t="s">
        <v>1950</v>
      </c>
      <c r="L399" s="835">
        <v>0</v>
      </c>
      <c r="M399" s="835">
        <v>0</v>
      </c>
      <c r="N399" s="832">
        <v>1</v>
      </c>
      <c r="O399" s="836">
        <v>1</v>
      </c>
      <c r="P399" s="835">
        <v>0</v>
      </c>
      <c r="Q399" s="837"/>
      <c r="R399" s="832">
        <v>1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2</v>
      </c>
      <c r="B400" s="832" t="s">
        <v>2170</v>
      </c>
      <c r="C400" s="832" t="s">
        <v>2177</v>
      </c>
      <c r="D400" s="833" t="s">
        <v>4516</v>
      </c>
      <c r="E400" s="834" t="s">
        <v>2194</v>
      </c>
      <c r="F400" s="832" t="s">
        <v>2171</v>
      </c>
      <c r="G400" s="832" t="s">
        <v>2866</v>
      </c>
      <c r="H400" s="832" t="s">
        <v>562</v>
      </c>
      <c r="I400" s="832" t="s">
        <v>2873</v>
      </c>
      <c r="J400" s="832" t="s">
        <v>2874</v>
      </c>
      <c r="K400" s="832" t="s">
        <v>1950</v>
      </c>
      <c r="L400" s="835">
        <v>0</v>
      </c>
      <c r="M400" s="835">
        <v>0</v>
      </c>
      <c r="N400" s="832">
        <v>1</v>
      </c>
      <c r="O400" s="836">
        <v>1</v>
      </c>
      <c r="P400" s="835">
        <v>0</v>
      </c>
      <c r="Q400" s="837"/>
      <c r="R400" s="832">
        <v>1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2</v>
      </c>
      <c r="B401" s="832" t="s">
        <v>2170</v>
      </c>
      <c r="C401" s="832" t="s">
        <v>2177</v>
      </c>
      <c r="D401" s="833" t="s">
        <v>4516</v>
      </c>
      <c r="E401" s="834" t="s">
        <v>2194</v>
      </c>
      <c r="F401" s="832" t="s">
        <v>2171</v>
      </c>
      <c r="G401" s="832" t="s">
        <v>2875</v>
      </c>
      <c r="H401" s="832" t="s">
        <v>562</v>
      </c>
      <c r="I401" s="832" t="s">
        <v>2876</v>
      </c>
      <c r="J401" s="832" t="s">
        <v>2877</v>
      </c>
      <c r="K401" s="832" t="s">
        <v>2878</v>
      </c>
      <c r="L401" s="835">
        <v>277.70999999999998</v>
      </c>
      <c r="M401" s="835">
        <v>833.12999999999988</v>
      </c>
      <c r="N401" s="832">
        <v>3</v>
      </c>
      <c r="O401" s="836">
        <v>1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2</v>
      </c>
      <c r="B402" s="832" t="s">
        <v>2170</v>
      </c>
      <c r="C402" s="832" t="s">
        <v>2177</v>
      </c>
      <c r="D402" s="833" t="s">
        <v>4516</v>
      </c>
      <c r="E402" s="834" t="s">
        <v>2194</v>
      </c>
      <c r="F402" s="832" t="s">
        <v>2171</v>
      </c>
      <c r="G402" s="832" t="s">
        <v>3079</v>
      </c>
      <c r="H402" s="832" t="s">
        <v>562</v>
      </c>
      <c r="I402" s="832" t="s">
        <v>3080</v>
      </c>
      <c r="J402" s="832" t="s">
        <v>1228</v>
      </c>
      <c r="K402" s="832" t="s">
        <v>3081</v>
      </c>
      <c r="L402" s="835">
        <v>203.9</v>
      </c>
      <c r="M402" s="835">
        <v>203.9</v>
      </c>
      <c r="N402" s="832">
        <v>1</v>
      </c>
      <c r="O402" s="836">
        <v>0.5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2</v>
      </c>
      <c r="B403" s="832" t="s">
        <v>2170</v>
      </c>
      <c r="C403" s="832" t="s">
        <v>2177</v>
      </c>
      <c r="D403" s="833" t="s">
        <v>4516</v>
      </c>
      <c r="E403" s="834" t="s">
        <v>2194</v>
      </c>
      <c r="F403" s="832" t="s">
        <v>2171</v>
      </c>
      <c r="G403" s="832" t="s">
        <v>2885</v>
      </c>
      <c r="H403" s="832" t="s">
        <v>604</v>
      </c>
      <c r="I403" s="832" t="s">
        <v>3082</v>
      </c>
      <c r="J403" s="832" t="s">
        <v>1795</v>
      </c>
      <c r="K403" s="832" t="s">
        <v>3083</v>
      </c>
      <c r="L403" s="835">
        <v>109.17</v>
      </c>
      <c r="M403" s="835">
        <v>327.51</v>
      </c>
      <c r="N403" s="832">
        <v>3</v>
      </c>
      <c r="O403" s="836">
        <v>0.5</v>
      </c>
      <c r="P403" s="835">
        <v>327.51</v>
      </c>
      <c r="Q403" s="837">
        <v>1</v>
      </c>
      <c r="R403" s="832">
        <v>3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2</v>
      </c>
      <c r="B404" s="832" t="s">
        <v>2170</v>
      </c>
      <c r="C404" s="832" t="s">
        <v>2177</v>
      </c>
      <c r="D404" s="833" t="s">
        <v>4516</v>
      </c>
      <c r="E404" s="834" t="s">
        <v>2194</v>
      </c>
      <c r="F404" s="832" t="s">
        <v>2171</v>
      </c>
      <c r="G404" s="832" t="s">
        <v>3084</v>
      </c>
      <c r="H404" s="832" t="s">
        <v>562</v>
      </c>
      <c r="I404" s="832" t="s">
        <v>3085</v>
      </c>
      <c r="J404" s="832" t="s">
        <v>3086</v>
      </c>
      <c r="K404" s="832" t="s">
        <v>3087</v>
      </c>
      <c r="L404" s="835">
        <v>260.81</v>
      </c>
      <c r="M404" s="835">
        <v>782.43000000000006</v>
      </c>
      <c r="N404" s="832">
        <v>3</v>
      </c>
      <c r="O404" s="836">
        <v>0.5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2</v>
      </c>
      <c r="B405" s="832" t="s">
        <v>2170</v>
      </c>
      <c r="C405" s="832" t="s">
        <v>2177</v>
      </c>
      <c r="D405" s="833" t="s">
        <v>4516</v>
      </c>
      <c r="E405" s="834" t="s">
        <v>2194</v>
      </c>
      <c r="F405" s="832" t="s">
        <v>2171</v>
      </c>
      <c r="G405" s="832" t="s">
        <v>2888</v>
      </c>
      <c r="H405" s="832" t="s">
        <v>604</v>
      </c>
      <c r="I405" s="832" t="s">
        <v>3088</v>
      </c>
      <c r="J405" s="832" t="s">
        <v>1652</v>
      </c>
      <c r="K405" s="832" t="s">
        <v>3089</v>
      </c>
      <c r="L405" s="835">
        <v>165.63</v>
      </c>
      <c r="M405" s="835">
        <v>165.63</v>
      </c>
      <c r="N405" s="832">
        <v>1</v>
      </c>
      <c r="O405" s="836">
        <v>0.5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2</v>
      </c>
      <c r="B406" s="832" t="s">
        <v>2170</v>
      </c>
      <c r="C406" s="832" t="s">
        <v>2177</v>
      </c>
      <c r="D406" s="833" t="s">
        <v>4516</v>
      </c>
      <c r="E406" s="834" t="s">
        <v>2194</v>
      </c>
      <c r="F406" s="832" t="s">
        <v>2171</v>
      </c>
      <c r="G406" s="832" t="s">
        <v>2888</v>
      </c>
      <c r="H406" s="832" t="s">
        <v>604</v>
      </c>
      <c r="I406" s="832" t="s">
        <v>1651</v>
      </c>
      <c r="J406" s="832" t="s">
        <v>1652</v>
      </c>
      <c r="K406" s="832" t="s">
        <v>1653</v>
      </c>
      <c r="L406" s="835">
        <v>414.07</v>
      </c>
      <c r="M406" s="835">
        <v>22359.779999999995</v>
      </c>
      <c r="N406" s="832">
        <v>54</v>
      </c>
      <c r="O406" s="836">
        <v>12.5</v>
      </c>
      <c r="P406" s="835">
        <v>16148.729999999996</v>
      </c>
      <c r="Q406" s="837">
        <v>0.72222222222222221</v>
      </c>
      <c r="R406" s="832">
        <v>39</v>
      </c>
      <c r="S406" s="837">
        <v>0.72222222222222221</v>
      </c>
      <c r="T406" s="836">
        <v>9</v>
      </c>
      <c r="U406" s="838">
        <v>0.72</v>
      </c>
    </row>
    <row r="407" spans="1:21" ht="14.4" customHeight="1" x14ac:dyDescent="0.3">
      <c r="A407" s="831">
        <v>2</v>
      </c>
      <c r="B407" s="832" t="s">
        <v>2170</v>
      </c>
      <c r="C407" s="832" t="s">
        <v>2177</v>
      </c>
      <c r="D407" s="833" t="s">
        <v>4516</v>
      </c>
      <c r="E407" s="834" t="s">
        <v>2194</v>
      </c>
      <c r="F407" s="832" t="s">
        <v>2171</v>
      </c>
      <c r="G407" s="832" t="s">
        <v>2888</v>
      </c>
      <c r="H407" s="832" t="s">
        <v>562</v>
      </c>
      <c r="I407" s="832" t="s">
        <v>2889</v>
      </c>
      <c r="J407" s="832" t="s">
        <v>2890</v>
      </c>
      <c r="K407" s="832" t="s">
        <v>2891</v>
      </c>
      <c r="L407" s="835">
        <v>414.07</v>
      </c>
      <c r="M407" s="835">
        <v>828.14</v>
      </c>
      <c r="N407" s="832">
        <v>2</v>
      </c>
      <c r="O407" s="836">
        <v>0.5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2</v>
      </c>
      <c r="B408" s="832" t="s">
        <v>2170</v>
      </c>
      <c r="C408" s="832" t="s">
        <v>2177</v>
      </c>
      <c r="D408" s="833" t="s">
        <v>4516</v>
      </c>
      <c r="E408" s="834" t="s">
        <v>2194</v>
      </c>
      <c r="F408" s="832" t="s">
        <v>2171</v>
      </c>
      <c r="G408" s="832" t="s">
        <v>2899</v>
      </c>
      <c r="H408" s="832" t="s">
        <v>562</v>
      </c>
      <c r="I408" s="832" t="s">
        <v>2900</v>
      </c>
      <c r="J408" s="832" t="s">
        <v>2901</v>
      </c>
      <c r="K408" s="832" t="s">
        <v>2902</v>
      </c>
      <c r="L408" s="835">
        <v>240.7</v>
      </c>
      <c r="M408" s="835">
        <v>1444.1999999999998</v>
      </c>
      <c r="N408" s="832">
        <v>6</v>
      </c>
      <c r="O408" s="836">
        <v>1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2</v>
      </c>
      <c r="B409" s="832" t="s">
        <v>2170</v>
      </c>
      <c r="C409" s="832" t="s">
        <v>2177</v>
      </c>
      <c r="D409" s="833" t="s">
        <v>4516</v>
      </c>
      <c r="E409" s="834" t="s">
        <v>2194</v>
      </c>
      <c r="F409" s="832" t="s">
        <v>2171</v>
      </c>
      <c r="G409" s="832" t="s">
        <v>2899</v>
      </c>
      <c r="H409" s="832" t="s">
        <v>562</v>
      </c>
      <c r="I409" s="832" t="s">
        <v>2905</v>
      </c>
      <c r="J409" s="832" t="s">
        <v>886</v>
      </c>
      <c r="K409" s="832" t="s">
        <v>2906</v>
      </c>
      <c r="L409" s="835">
        <v>374.79</v>
      </c>
      <c r="M409" s="835">
        <v>30732.78</v>
      </c>
      <c r="N409" s="832">
        <v>82</v>
      </c>
      <c r="O409" s="836">
        <v>12</v>
      </c>
      <c r="P409" s="835">
        <v>15366.39</v>
      </c>
      <c r="Q409" s="837">
        <v>0.5</v>
      </c>
      <c r="R409" s="832">
        <v>41</v>
      </c>
      <c r="S409" s="837">
        <v>0.5</v>
      </c>
      <c r="T409" s="836">
        <v>6</v>
      </c>
      <c r="U409" s="838">
        <v>0.5</v>
      </c>
    </row>
    <row r="410" spans="1:21" ht="14.4" customHeight="1" x14ac:dyDescent="0.3">
      <c r="A410" s="831">
        <v>2</v>
      </c>
      <c r="B410" s="832" t="s">
        <v>2170</v>
      </c>
      <c r="C410" s="832" t="s">
        <v>2177</v>
      </c>
      <c r="D410" s="833" t="s">
        <v>4516</v>
      </c>
      <c r="E410" s="834" t="s">
        <v>2194</v>
      </c>
      <c r="F410" s="832" t="s">
        <v>2171</v>
      </c>
      <c r="G410" s="832" t="s">
        <v>2899</v>
      </c>
      <c r="H410" s="832" t="s">
        <v>562</v>
      </c>
      <c r="I410" s="832" t="s">
        <v>2907</v>
      </c>
      <c r="J410" s="832" t="s">
        <v>886</v>
      </c>
      <c r="K410" s="832" t="s">
        <v>2906</v>
      </c>
      <c r="L410" s="835">
        <v>374.79</v>
      </c>
      <c r="M410" s="835">
        <v>23986.560000000001</v>
      </c>
      <c r="N410" s="832">
        <v>64</v>
      </c>
      <c r="O410" s="836">
        <v>7.5</v>
      </c>
      <c r="P410" s="835">
        <v>14242.02</v>
      </c>
      <c r="Q410" s="837">
        <v>0.59375</v>
      </c>
      <c r="R410" s="832">
        <v>38</v>
      </c>
      <c r="S410" s="837">
        <v>0.59375</v>
      </c>
      <c r="T410" s="836">
        <v>4</v>
      </c>
      <c r="U410" s="838">
        <v>0.53333333333333333</v>
      </c>
    </row>
    <row r="411" spans="1:21" ht="14.4" customHeight="1" x14ac:dyDescent="0.3">
      <c r="A411" s="831">
        <v>2</v>
      </c>
      <c r="B411" s="832" t="s">
        <v>2170</v>
      </c>
      <c r="C411" s="832" t="s">
        <v>2177</v>
      </c>
      <c r="D411" s="833" t="s">
        <v>4516</v>
      </c>
      <c r="E411" s="834" t="s">
        <v>2194</v>
      </c>
      <c r="F411" s="832" t="s">
        <v>2171</v>
      </c>
      <c r="G411" s="832" t="s">
        <v>2899</v>
      </c>
      <c r="H411" s="832" t="s">
        <v>562</v>
      </c>
      <c r="I411" s="832" t="s">
        <v>2908</v>
      </c>
      <c r="J411" s="832" t="s">
        <v>2909</v>
      </c>
      <c r="K411" s="832" t="s">
        <v>2910</v>
      </c>
      <c r="L411" s="835">
        <v>374.79</v>
      </c>
      <c r="M411" s="835">
        <v>2248.7400000000002</v>
      </c>
      <c r="N411" s="832">
        <v>6</v>
      </c>
      <c r="O411" s="836">
        <v>1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2</v>
      </c>
      <c r="B412" s="832" t="s">
        <v>2170</v>
      </c>
      <c r="C412" s="832" t="s">
        <v>2177</v>
      </c>
      <c r="D412" s="833" t="s">
        <v>4516</v>
      </c>
      <c r="E412" s="834" t="s">
        <v>2194</v>
      </c>
      <c r="F412" s="832" t="s">
        <v>2171</v>
      </c>
      <c r="G412" s="832" t="s">
        <v>2914</v>
      </c>
      <c r="H412" s="832" t="s">
        <v>604</v>
      </c>
      <c r="I412" s="832" t="s">
        <v>1655</v>
      </c>
      <c r="J412" s="832" t="s">
        <v>739</v>
      </c>
      <c r="K412" s="832" t="s">
        <v>1656</v>
      </c>
      <c r="L412" s="835">
        <v>0</v>
      </c>
      <c r="M412" s="835">
        <v>0</v>
      </c>
      <c r="N412" s="832">
        <v>1</v>
      </c>
      <c r="O412" s="836">
        <v>0.5</v>
      </c>
      <c r="P412" s="835"/>
      <c r="Q412" s="837"/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2</v>
      </c>
      <c r="B413" s="832" t="s">
        <v>2170</v>
      </c>
      <c r="C413" s="832" t="s">
        <v>2177</v>
      </c>
      <c r="D413" s="833" t="s">
        <v>4516</v>
      </c>
      <c r="E413" s="834" t="s">
        <v>2194</v>
      </c>
      <c r="F413" s="832" t="s">
        <v>2171</v>
      </c>
      <c r="G413" s="832" t="s">
        <v>2914</v>
      </c>
      <c r="H413" s="832" t="s">
        <v>604</v>
      </c>
      <c r="I413" s="832" t="s">
        <v>2006</v>
      </c>
      <c r="J413" s="832" t="s">
        <v>739</v>
      </c>
      <c r="K413" s="832" t="s">
        <v>2007</v>
      </c>
      <c r="L413" s="835">
        <v>0</v>
      </c>
      <c r="M413" s="835">
        <v>0</v>
      </c>
      <c r="N413" s="832">
        <v>1</v>
      </c>
      <c r="O413" s="836">
        <v>1</v>
      </c>
      <c r="P413" s="835"/>
      <c r="Q413" s="837"/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2</v>
      </c>
      <c r="B414" s="832" t="s">
        <v>2170</v>
      </c>
      <c r="C414" s="832" t="s">
        <v>2177</v>
      </c>
      <c r="D414" s="833" t="s">
        <v>4516</v>
      </c>
      <c r="E414" s="834" t="s">
        <v>2194</v>
      </c>
      <c r="F414" s="832" t="s">
        <v>2171</v>
      </c>
      <c r="G414" s="832" t="s">
        <v>2917</v>
      </c>
      <c r="H414" s="832" t="s">
        <v>604</v>
      </c>
      <c r="I414" s="832" t="s">
        <v>2065</v>
      </c>
      <c r="J414" s="832" t="s">
        <v>1832</v>
      </c>
      <c r="K414" s="832" t="s">
        <v>2066</v>
      </c>
      <c r="L414" s="835">
        <v>126.27</v>
      </c>
      <c r="M414" s="835">
        <v>126.27</v>
      </c>
      <c r="N414" s="832">
        <v>1</v>
      </c>
      <c r="O414" s="836">
        <v>0.5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2</v>
      </c>
      <c r="B415" s="832" t="s">
        <v>2170</v>
      </c>
      <c r="C415" s="832" t="s">
        <v>2177</v>
      </c>
      <c r="D415" s="833" t="s">
        <v>4516</v>
      </c>
      <c r="E415" s="834" t="s">
        <v>2194</v>
      </c>
      <c r="F415" s="832" t="s">
        <v>2171</v>
      </c>
      <c r="G415" s="832" t="s">
        <v>2917</v>
      </c>
      <c r="H415" s="832" t="s">
        <v>604</v>
      </c>
      <c r="I415" s="832" t="s">
        <v>2921</v>
      </c>
      <c r="J415" s="832" t="s">
        <v>2919</v>
      </c>
      <c r="K415" s="832" t="s">
        <v>1835</v>
      </c>
      <c r="L415" s="835">
        <v>49.08</v>
      </c>
      <c r="M415" s="835">
        <v>49.08</v>
      </c>
      <c r="N415" s="832">
        <v>1</v>
      </c>
      <c r="O415" s="836">
        <v>1</v>
      </c>
      <c r="P415" s="835">
        <v>49.08</v>
      </c>
      <c r="Q415" s="837">
        <v>1</v>
      </c>
      <c r="R415" s="832">
        <v>1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2</v>
      </c>
      <c r="B416" s="832" t="s">
        <v>2170</v>
      </c>
      <c r="C416" s="832" t="s">
        <v>2177</v>
      </c>
      <c r="D416" s="833" t="s">
        <v>4516</v>
      </c>
      <c r="E416" s="834" t="s">
        <v>2194</v>
      </c>
      <c r="F416" s="832" t="s">
        <v>2171</v>
      </c>
      <c r="G416" s="832" t="s">
        <v>2924</v>
      </c>
      <c r="H416" s="832" t="s">
        <v>562</v>
      </c>
      <c r="I416" s="832" t="s">
        <v>2925</v>
      </c>
      <c r="J416" s="832" t="s">
        <v>2926</v>
      </c>
      <c r="K416" s="832" t="s">
        <v>2927</v>
      </c>
      <c r="L416" s="835">
        <v>248.55</v>
      </c>
      <c r="M416" s="835">
        <v>248.55</v>
      </c>
      <c r="N416" s="832">
        <v>1</v>
      </c>
      <c r="O416" s="836">
        <v>1</v>
      </c>
      <c r="P416" s="835">
        <v>248.55</v>
      </c>
      <c r="Q416" s="837">
        <v>1</v>
      </c>
      <c r="R416" s="832">
        <v>1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2</v>
      </c>
      <c r="B417" s="832" t="s">
        <v>2170</v>
      </c>
      <c r="C417" s="832" t="s">
        <v>2177</v>
      </c>
      <c r="D417" s="833" t="s">
        <v>4516</v>
      </c>
      <c r="E417" s="834" t="s">
        <v>2194</v>
      </c>
      <c r="F417" s="832" t="s">
        <v>2171</v>
      </c>
      <c r="G417" s="832" t="s">
        <v>2928</v>
      </c>
      <c r="H417" s="832" t="s">
        <v>562</v>
      </c>
      <c r="I417" s="832" t="s">
        <v>3090</v>
      </c>
      <c r="J417" s="832" t="s">
        <v>3091</v>
      </c>
      <c r="K417" s="832" t="s">
        <v>3092</v>
      </c>
      <c r="L417" s="835">
        <v>5841.09</v>
      </c>
      <c r="M417" s="835">
        <v>11682.18</v>
      </c>
      <c r="N417" s="832">
        <v>2</v>
      </c>
      <c r="O417" s="836">
        <v>0.5</v>
      </c>
      <c r="P417" s="835">
        <v>11682.18</v>
      </c>
      <c r="Q417" s="837">
        <v>1</v>
      </c>
      <c r="R417" s="832">
        <v>2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2</v>
      </c>
      <c r="B418" s="832" t="s">
        <v>2170</v>
      </c>
      <c r="C418" s="832" t="s">
        <v>2177</v>
      </c>
      <c r="D418" s="833" t="s">
        <v>4516</v>
      </c>
      <c r="E418" s="834" t="s">
        <v>2194</v>
      </c>
      <c r="F418" s="832" t="s">
        <v>2172</v>
      </c>
      <c r="G418" s="832" t="s">
        <v>2932</v>
      </c>
      <c r="H418" s="832" t="s">
        <v>562</v>
      </c>
      <c r="I418" s="832" t="s">
        <v>3093</v>
      </c>
      <c r="J418" s="832" t="s">
        <v>2248</v>
      </c>
      <c r="K418" s="832"/>
      <c r="L418" s="835">
        <v>0</v>
      </c>
      <c r="M418" s="835">
        <v>0</v>
      </c>
      <c r="N418" s="832">
        <v>1</v>
      </c>
      <c r="O418" s="836">
        <v>1</v>
      </c>
      <c r="P418" s="835">
        <v>0</v>
      </c>
      <c r="Q418" s="837"/>
      <c r="R418" s="832">
        <v>1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2</v>
      </c>
      <c r="B419" s="832" t="s">
        <v>2170</v>
      </c>
      <c r="C419" s="832" t="s">
        <v>2177</v>
      </c>
      <c r="D419" s="833" t="s">
        <v>4516</v>
      </c>
      <c r="E419" s="834" t="s">
        <v>2194</v>
      </c>
      <c r="F419" s="832" t="s">
        <v>2172</v>
      </c>
      <c r="G419" s="832" t="s">
        <v>2932</v>
      </c>
      <c r="H419" s="832" t="s">
        <v>562</v>
      </c>
      <c r="I419" s="832" t="s">
        <v>2933</v>
      </c>
      <c r="J419" s="832" t="s">
        <v>2248</v>
      </c>
      <c r="K419" s="832"/>
      <c r="L419" s="835">
        <v>0</v>
      </c>
      <c r="M419" s="835">
        <v>0</v>
      </c>
      <c r="N419" s="832">
        <v>1</v>
      </c>
      <c r="O419" s="836">
        <v>1</v>
      </c>
      <c r="P419" s="835">
        <v>0</v>
      </c>
      <c r="Q419" s="837"/>
      <c r="R419" s="832">
        <v>1</v>
      </c>
      <c r="S419" s="837">
        <v>1</v>
      </c>
      <c r="T419" s="836">
        <v>1</v>
      </c>
      <c r="U419" s="838">
        <v>1</v>
      </c>
    </row>
    <row r="420" spans="1:21" ht="14.4" customHeight="1" x14ac:dyDescent="0.3">
      <c r="A420" s="831">
        <v>2</v>
      </c>
      <c r="B420" s="832" t="s">
        <v>2170</v>
      </c>
      <c r="C420" s="832" t="s">
        <v>2177</v>
      </c>
      <c r="D420" s="833" t="s">
        <v>4516</v>
      </c>
      <c r="E420" s="834" t="s">
        <v>2194</v>
      </c>
      <c r="F420" s="832" t="s">
        <v>2172</v>
      </c>
      <c r="G420" s="832" t="s">
        <v>2932</v>
      </c>
      <c r="H420" s="832" t="s">
        <v>562</v>
      </c>
      <c r="I420" s="832" t="s">
        <v>2934</v>
      </c>
      <c r="J420" s="832" t="s">
        <v>2248</v>
      </c>
      <c r="K420" s="832"/>
      <c r="L420" s="835">
        <v>0</v>
      </c>
      <c r="M420" s="835">
        <v>0</v>
      </c>
      <c r="N420" s="832">
        <v>1</v>
      </c>
      <c r="O420" s="836">
        <v>1</v>
      </c>
      <c r="P420" s="835">
        <v>0</v>
      </c>
      <c r="Q420" s="837"/>
      <c r="R420" s="832">
        <v>1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2</v>
      </c>
      <c r="B421" s="832" t="s">
        <v>2170</v>
      </c>
      <c r="C421" s="832" t="s">
        <v>2177</v>
      </c>
      <c r="D421" s="833" t="s">
        <v>4516</v>
      </c>
      <c r="E421" s="834" t="s">
        <v>2194</v>
      </c>
      <c r="F421" s="832" t="s">
        <v>2172</v>
      </c>
      <c r="G421" s="832" t="s">
        <v>2932</v>
      </c>
      <c r="H421" s="832" t="s">
        <v>562</v>
      </c>
      <c r="I421" s="832" t="s">
        <v>3094</v>
      </c>
      <c r="J421" s="832" t="s">
        <v>2248</v>
      </c>
      <c r="K421" s="832"/>
      <c r="L421" s="835">
        <v>0</v>
      </c>
      <c r="M421" s="835">
        <v>0</v>
      </c>
      <c r="N421" s="832">
        <v>1</v>
      </c>
      <c r="O421" s="836">
        <v>1</v>
      </c>
      <c r="P421" s="835">
        <v>0</v>
      </c>
      <c r="Q421" s="837"/>
      <c r="R421" s="832">
        <v>1</v>
      </c>
      <c r="S421" s="837">
        <v>1</v>
      </c>
      <c r="T421" s="836">
        <v>1</v>
      </c>
      <c r="U421" s="838">
        <v>1</v>
      </c>
    </row>
    <row r="422" spans="1:21" ht="14.4" customHeight="1" x14ac:dyDescent="0.3">
      <c r="A422" s="831">
        <v>2</v>
      </c>
      <c r="B422" s="832" t="s">
        <v>2170</v>
      </c>
      <c r="C422" s="832" t="s">
        <v>2177</v>
      </c>
      <c r="D422" s="833" t="s">
        <v>4516</v>
      </c>
      <c r="E422" s="834" t="s">
        <v>2194</v>
      </c>
      <c r="F422" s="832" t="s">
        <v>2172</v>
      </c>
      <c r="G422" s="832" t="s">
        <v>2932</v>
      </c>
      <c r="H422" s="832" t="s">
        <v>562</v>
      </c>
      <c r="I422" s="832" t="s">
        <v>2936</v>
      </c>
      <c r="J422" s="832" t="s">
        <v>2248</v>
      </c>
      <c r="K422" s="832"/>
      <c r="L422" s="835">
        <v>0</v>
      </c>
      <c r="M422" s="835">
        <v>0</v>
      </c>
      <c r="N422" s="832">
        <v>5</v>
      </c>
      <c r="O422" s="836">
        <v>5</v>
      </c>
      <c r="P422" s="835">
        <v>0</v>
      </c>
      <c r="Q422" s="837"/>
      <c r="R422" s="832">
        <v>1</v>
      </c>
      <c r="S422" s="837">
        <v>0.2</v>
      </c>
      <c r="T422" s="836">
        <v>1</v>
      </c>
      <c r="U422" s="838">
        <v>0.2</v>
      </c>
    </row>
    <row r="423" spans="1:21" ht="14.4" customHeight="1" x14ac:dyDescent="0.3">
      <c r="A423" s="831">
        <v>2</v>
      </c>
      <c r="B423" s="832" t="s">
        <v>2170</v>
      </c>
      <c r="C423" s="832" t="s">
        <v>2177</v>
      </c>
      <c r="D423" s="833" t="s">
        <v>4516</v>
      </c>
      <c r="E423" s="834" t="s">
        <v>2194</v>
      </c>
      <c r="F423" s="832" t="s">
        <v>2172</v>
      </c>
      <c r="G423" s="832" t="s">
        <v>2932</v>
      </c>
      <c r="H423" s="832" t="s">
        <v>562</v>
      </c>
      <c r="I423" s="832" t="s">
        <v>2937</v>
      </c>
      <c r="J423" s="832" t="s">
        <v>2248</v>
      </c>
      <c r="K423" s="832"/>
      <c r="L423" s="835">
        <v>0</v>
      </c>
      <c r="M423" s="835">
        <v>0</v>
      </c>
      <c r="N423" s="832">
        <v>1</v>
      </c>
      <c r="O423" s="836">
        <v>1</v>
      </c>
      <c r="P423" s="835"/>
      <c r="Q423" s="837"/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2</v>
      </c>
      <c r="B424" s="832" t="s">
        <v>2170</v>
      </c>
      <c r="C424" s="832" t="s">
        <v>2177</v>
      </c>
      <c r="D424" s="833" t="s">
        <v>4516</v>
      </c>
      <c r="E424" s="834" t="s">
        <v>2196</v>
      </c>
      <c r="F424" s="832" t="s">
        <v>2171</v>
      </c>
      <c r="G424" s="832" t="s">
        <v>3095</v>
      </c>
      <c r="H424" s="832" t="s">
        <v>562</v>
      </c>
      <c r="I424" s="832" t="s">
        <v>3096</v>
      </c>
      <c r="J424" s="832" t="s">
        <v>978</v>
      </c>
      <c r="K424" s="832" t="s">
        <v>3097</v>
      </c>
      <c r="L424" s="835">
        <v>0</v>
      </c>
      <c r="M424" s="835">
        <v>0</v>
      </c>
      <c r="N424" s="832">
        <v>2</v>
      </c>
      <c r="O424" s="836">
        <v>2</v>
      </c>
      <c r="P424" s="835"/>
      <c r="Q424" s="837"/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2</v>
      </c>
      <c r="B425" s="832" t="s">
        <v>2170</v>
      </c>
      <c r="C425" s="832" t="s">
        <v>2177</v>
      </c>
      <c r="D425" s="833" t="s">
        <v>4516</v>
      </c>
      <c r="E425" s="834" t="s">
        <v>2198</v>
      </c>
      <c r="F425" s="832" t="s">
        <v>2171</v>
      </c>
      <c r="G425" s="832" t="s">
        <v>2552</v>
      </c>
      <c r="H425" s="832" t="s">
        <v>562</v>
      </c>
      <c r="I425" s="832" t="s">
        <v>3098</v>
      </c>
      <c r="J425" s="832" t="s">
        <v>3099</v>
      </c>
      <c r="K425" s="832" t="s">
        <v>3100</v>
      </c>
      <c r="L425" s="835">
        <v>0</v>
      </c>
      <c r="M425" s="835">
        <v>0</v>
      </c>
      <c r="N425" s="832">
        <v>1</v>
      </c>
      <c r="O425" s="836">
        <v>1</v>
      </c>
      <c r="P425" s="835"/>
      <c r="Q425" s="837"/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2</v>
      </c>
      <c r="B426" s="832" t="s">
        <v>2170</v>
      </c>
      <c r="C426" s="832" t="s">
        <v>2177</v>
      </c>
      <c r="D426" s="833" t="s">
        <v>4516</v>
      </c>
      <c r="E426" s="834" t="s">
        <v>2198</v>
      </c>
      <c r="F426" s="832" t="s">
        <v>2171</v>
      </c>
      <c r="G426" s="832" t="s">
        <v>3095</v>
      </c>
      <c r="H426" s="832" t="s">
        <v>562</v>
      </c>
      <c r="I426" s="832" t="s">
        <v>3101</v>
      </c>
      <c r="J426" s="832" t="s">
        <v>3102</v>
      </c>
      <c r="K426" s="832" t="s">
        <v>3103</v>
      </c>
      <c r="L426" s="835">
        <v>0</v>
      </c>
      <c r="M426" s="835">
        <v>0</v>
      </c>
      <c r="N426" s="832">
        <v>1</v>
      </c>
      <c r="O426" s="836">
        <v>1</v>
      </c>
      <c r="P426" s="835"/>
      <c r="Q426" s="837"/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2</v>
      </c>
      <c r="B427" s="832" t="s">
        <v>2170</v>
      </c>
      <c r="C427" s="832" t="s">
        <v>2177</v>
      </c>
      <c r="D427" s="833" t="s">
        <v>4516</v>
      </c>
      <c r="E427" s="834" t="s">
        <v>2200</v>
      </c>
      <c r="F427" s="832" t="s">
        <v>2171</v>
      </c>
      <c r="G427" s="832" t="s">
        <v>2504</v>
      </c>
      <c r="H427" s="832" t="s">
        <v>562</v>
      </c>
      <c r="I427" s="832" t="s">
        <v>3104</v>
      </c>
      <c r="J427" s="832" t="s">
        <v>3105</v>
      </c>
      <c r="K427" s="832" t="s">
        <v>3106</v>
      </c>
      <c r="L427" s="835">
        <v>0</v>
      </c>
      <c r="M427" s="835">
        <v>0</v>
      </c>
      <c r="N427" s="832">
        <v>1</v>
      </c>
      <c r="O427" s="836">
        <v>1</v>
      </c>
      <c r="P427" s="835"/>
      <c r="Q427" s="837"/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2</v>
      </c>
      <c r="B428" s="832" t="s">
        <v>2170</v>
      </c>
      <c r="C428" s="832" t="s">
        <v>2177</v>
      </c>
      <c r="D428" s="833" t="s">
        <v>4516</v>
      </c>
      <c r="E428" s="834" t="s">
        <v>2206</v>
      </c>
      <c r="F428" s="832" t="s">
        <v>2171</v>
      </c>
      <c r="G428" s="832" t="s">
        <v>2678</v>
      </c>
      <c r="H428" s="832" t="s">
        <v>604</v>
      </c>
      <c r="I428" s="832" t="s">
        <v>1902</v>
      </c>
      <c r="J428" s="832" t="s">
        <v>644</v>
      </c>
      <c r="K428" s="832" t="s">
        <v>621</v>
      </c>
      <c r="L428" s="835">
        <v>48.42</v>
      </c>
      <c r="M428" s="835">
        <v>532.62</v>
      </c>
      <c r="N428" s="832">
        <v>11</v>
      </c>
      <c r="O428" s="836">
        <v>1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2</v>
      </c>
      <c r="B429" s="832" t="s">
        <v>2170</v>
      </c>
      <c r="C429" s="832" t="s">
        <v>2177</v>
      </c>
      <c r="D429" s="833" t="s">
        <v>4516</v>
      </c>
      <c r="E429" s="834" t="s">
        <v>2209</v>
      </c>
      <c r="F429" s="832" t="s">
        <v>2171</v>
      </c>
      <c r="G429" s="832" t="s">
        <v>2368</v>
      </c>
      <c r="H429" s="832" t="s">
        <v>562</v>
      </c>
      <c r="I429" s="832" t="s">
        <v>2371</v>
      </c>
      <c r="J429" s="832" t="s">
        <v>2372</v>
      </c>
      <c r="K429" s="832" t="s">
        <v>2029</v>
      </c>
      <c r="L429" s="835">
        <v>36.270000000000003</v>
      </c>
      <c r="M429" s="835">
        <v>217.62</v>
      </c>
      <c r="N429" s="832">
        <v>6</v>
      </c>
      <c r="O429" s="836">
        <v>1.5</v>
      </c>
      <c r="P429" s="835">
        <v>145.08000000000001</v>
      </c>
      <c r="Q429" s="837">
        <v>0.66666666666666674</v>
      </c>
      <c r="R429" s="832">
        <v>4</v>
      </c>
      <c r="S429" s="837">
        <v>0.66666666666666663</v>
      </c>
      <c r="T429" s="836">
        <v>1</v>
      </c>
      <c r="U429" s="838">
        <v>0.66666666666666663</v>
      </c>
    </row>
    <row r="430" spans="1:21" ht="14.4" customHeight="1" x14ac:dyDescent="0.3">
      <c r="A430" s="831">
        <v>2</v>
      </c>
      <c r="B430" s="832" t="s">
        <v>2170</v>
      </c>
      <c r="C430" s="832" t="s">
        <v>2177</v>
      </c>
      <c r="D430" s="833" t="s">
        <v>4516</v>
      </c>
      <c r="E430" s="834" t="s">
        <v>2209</v>
      </c>
      <c r="F430" s="832" t="s">
        <v>2171</v>
      </c>
      <c r="G430" s="832" t="s">
        <v>2368</v>
      </c>
      <c r="H430" s="832" t="s">
        <v>562</v>
      </c>
      <c r="I430" s="832" t="s">
        <v>3107</v>
      </c>
      <c r="J430" s="832" t="s">
        <v>3108</v>
      </c>
      <c r="K430" s="832" t="s">
        <v>2029</v>
      </c>
      <c r="L430" s="835">
        <v>36.270000000000003</v>
      </c>
      <c r="M430" s="835">
        <v>72.540000000000006</v>
      </c>
      <c r="N430" s="832">
        <v>2</v>
      </c>
      <c r="O430" s="836">
        <v>0.5</v>
      </c>
      <c r="P430" s="835">
        <v>72.540000000000006</v>
      </c>
      <c r="Q430" s="837">
        <v>1</v>
      </c>
      <c r="R430" s="832">
        <v>2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2</v>
      </c>
      <c r="B431" s="832" t="s">
        <v>2170</v>
      </c>
      <c r="C431" s="832" t="s">
        <v>2177</v>
      </c>
      <c r="D431" s="833" t="s">
        <v>4516</v>
      </c>
      <c r="E431" s="834" t="s">
        <v>2209</v>
      </c>
      <c r="F431" s="832" t="s">
        <v>2171</v>
      </c>
      <c r="G431" s="832" t="s">
        <v>2373</v>
      </c>
      <c r="H431" s="832" t="s">
        <v>604</v>
      </c>
      <c r="I431" s="832" t="s">
        <v>1938</v>
      </c>
      <c r="J431" s="832" t="s">
        <v>1939</v>
      </c>
      <c r="K431" s="832" t="s">
        <v>1940</v>
      </c>
      <c r="L431" s="835">
        <v>9.4</v>
      </c>
      <c r="M431" s="835">
        <v>18.8</v>
      </c>
      <c r="N431" s="832">
        <v>2</v>
      </c>
      <c r="O431" s="836">
        <v>0.5</v>
      </c>
      <c r="P431" s="835">
        <v>18.8</v>
      </c>
      <c r="Q431" s="837">
        <v>1</v>
      </c>
      <c r="R431" s="832">
        <v>2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2</v>
      </c>
      <c r="B432" s="832" t="s">
        <v>2170</v>
      </c>
      <c r="C432" s="832" t="s">
        <v>2177</v>
      </c>
      <c r="D432" s="833" t="s">
        <v>4516</v>
      </c>
      <c r="E432" s="834" t="s">
        <v>2209</v>
      </c>
      <c r="F432" s="832" t="s">
        <v>2171</v>
      </c>
      <c r="G432" s="832" t="s">
        <v>2378</v>
      </c>
      <c r="H432" s="832" t="s">
        <v>562</v>
      </c>
      <c r="I432" s="832" t="s">
        <v>2946</v>
      </c>
      <c r="J432" s="832" t="s">
        <v>2380</v>
      </c>
      <c r="K432" s="832" t="s">
        <v>1780</v>
      </c>
      <c r="L432" s="835">
        <v>103.64</v>
      </c>
      <c r="M432" s="835">
        <v>103.64</v>
      </c>
      <c r="N432" s="832">
        <v>1</v>
      </c>
      <c r="O432" s="836">
        <v>0.5</v>
      </c>
      <c r="P432" s="835">
        <v>103.64</v>
      </c>
      <c r="Q432" s="837">
        <v>1</v>
      </c>
      <c r="R432" s="832">
        <v>1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2</v>
      </c>
      <c r="B433" s="832" t="s">
        <v>2170</v>
      </c>
      <c r="C433" s="832" t="s">
        <v>2177</v>
      </c>
      <c r="D433" s="833" t="s">
        <v>4516</v>
      </c>
      <c r="E433" s="834" t="s">
        <v>2209</v>
      </c>
      <c r="F433" s="832" t="s">
        <v>2171</v>
      </c>
      <c r="G433" s="832" t="s">
        <v>2388</v>
      </c>
      <c r="H433" s="832" t="s">
        <v>562</v>
      </c>
      <c r="I433" s="832" t="s">
        <v>2953</v>
      </c>
      <c r="J433" s="832" t="s">
        <v>2954</v>
      </c>
      <c r="K433" s="832" t="s">
        <v>2114</v>
      </c>
      <c r="L433" s="835">
        <v>139.77000000000001</v>
      </c>
      <c r="M433" s="835">
        <v>139.77000000000001</v>
      </c>
      <c r="N433" s="832">
        <v>1</v>
      </c>
      <c r="O433" s="836">
        <v>0.5</v>
      </c>
      <c r="P433" s="835">
        <v>139.77000000000001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2</v>
      </c>
      <c r="B434" s="832" t="s">
        <v>2170</v>
      </c>
      <c r="C434" s="832" t="s">
        <v>2177</v>
      </c>
      <c r="D434" s="833" t="s">
        <v>4516</v>
      </c>
      <c r="E434" s="834" t="s">
        <v>2209</v>
      </c>
      <c r="F434" s="832" t="s">
        <v>2171</v>
      </c>
      <c r="G434" s="832" t="s">
        <v>2401</v>
      </c>
      <c r="H434" s="832" t="s">
        <v>562</v>
      </c>
      <c r="I434" s="832" t="s">
        <v>3109</v>
      </c>
      <c r="J434" s="832" t="s">
        <v>3110</v>
      </c>
      <c r="K434" s="832" t="s">
        <v>3111</v>
      </c>
      <c r="L434" s="835">
        <v>129.75</v>
      </c>
      <c r="M434" s="835">
        <v>519</v>
      </c>
      <c r="N434" s="832">
        <v>4</v>
      </c>
      <c r="O434" s="836">
        <v>0.5</v>
      </c>
      <c r="P434" s="835">
        <v>519</v>
      </c>
      <c r="Q434" s="837">
        <v>1</v>
      </c>
      <c r="R434" s="832">
        <v>4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2</v>
      </c>
      <c r="B435" s="832" t="s">
        <v>2170</v>
      </c>
      <c r="C435" s="832" t="s">
        <v>2177</v>
      </c>
      <c r="D435" s="833" t="s">
        <v>4516</v>
      </c>
      <c r="E435" s="834" t="s">
        <v>2209</v>
      </c>
      <c r="F435" s="832" t="s">
        <v>2171</v>
      </c>
      <c r="G435" s="832" t="s">
        <v>2406</v>
      </c>
      <c r="H435" s="832" t="s">
        <v>604</v>
      </c>
      <c r="I435" s="832" t="s">
        <v>1739</v>
      </c>
      <c r="J435" s="832" t="s">
        <v>1740</v>
      </c>
      <c r="K435" s="832" t="s">
        <v>1741</v>
      </c>
      <c r="L435" s="835">
        <v>65.540000000000006</v>
      </c>
      <c r="M435" s="835">
        <v>65.540000000000006</v>
      </c>
      <c r="N435" s="832">
        <v>1</v>
      </c>
      <c r="O435" s="836">
        <v>1</v>
      </c>
      <c r="P435" s="835">
        <v>65.540000000000006</v>
      </c>
      <c r="Q435" s="837">
        <v>1</v>
      </c>
      <c r="R435" s="832">
        <v>1</v>
      </c>
      <c r="S435" s="837">
        <v>1</v>
      </c>
      <c r="T435" s="836">
        <v>1</v>
      </c>
      <c r="U435" s="838">
        <v>1</v>
      </c>
    </row>
    <row r="436" spans="1:21" ht="14.4" customHeight="1" x14ac:dyDescent="0.3">
      <c r="A436" s="831">
        <v>2</v>
      </c>
      <c r="B436" s="832" t="s">
        <v>2170</v>
      </c>
      <c r="C436" s="832" t="s">
        <v>2177</v>
      </c>
      <c r="D436" s="833" t="s">
        <v>4516</v>
      </c>
      <c r="E436" s="834" t="s">
        <v>2209</v>
      </c>
      <c r="F436" s="832" t="s">
        <v>2171</v>
      </c>
      <c r="G436" s="832" t="s">
        <v>2406</v>
      </c>
      <c r="H436" s="832" t="s">
        <v>604</v>
      </c>
      <c r="I436" s="832" t="s">
        <v>1742</v>
      </c>
      <c r="J436" s="832" t="s">
        <v>1740</v>
      </c>
      <c r="K436" s="832" t="s">
        <v>1743</v>
      </c>
      <c r="L436" s="835">
        <v>229.38</v>
      </c>
      <c r="M436" s="835">
        <v>229.38</v>
      </c>
      <c r="N436" s="832">
        <v>1</v>
      </c>
      <c r="O436" s="836">
        <v>0.5</v>
      </c>
      <c r="P436" s="835">
        <v>229.38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2</v>
      </c>
      <c r="B437" s="832" t="s">
        <v>2170</v>
      </c>
      <c r="C437" s="832" t="s">
        <v>2177</v>
      </c>
      <c r="D437" s="833" t="s">
        <v>4516</v>
      </c>
      <c r="E437" s="834" t="s">
        <v>2209</v>
      </c>
      <c r="F437" s="832" t="s">
        <v>2171</v>
      </c>
      <c r="G437" s="832" t="s">
        <v>2411</v>
      </c>
      <c r="H437" s="832" t="s">
        <v>562</v>
      </c>
      <c r="I437" s="832" t="s">
        <v>3112</v>
      </c>
      <c r="J437" s="832" t="s">
        <v>2415</v>
      </c>
      <c r="K437" s="832" t="s">
        <v>3113</v>
      </c>
      <c r="L437" s="835">
        <v>58.52</v>
      </c>
      <c r="M437" s="835">
        <v>175.56</v>
      </c>
      <c r="N437" s="832">
        <v>3</v>
      </c>
      <c r="O437" s="836">
        <v>1</v>
      </c>
      <c r="P437" s="835">
        <v>117.04</v>
      </c>
      <c r="Q437" s="837">
        <v>0.66666666666666674</v>
      </c>
      <c r="R437" s="832">
        <v>2</v>
      </c>
      <c r="S437" s="837">
        <v>0.66666666666666663</v>
      </c>
      <c r="T437" s="836">
        <v>0.5</v>
      </c>
      <c r="U437" s="838">
        <v>0.5</v>
      </c>
    </row>
    <row r="438" spans="1:21" ht="14.4" customHeight="1" x14ac:dyDescent="0.3">
      <c r="A438" s="831">
        <v>2</v>
      </c>
      <c r="B438" s="832" t="s">
        <v>2170</v>
      </c>
      <c r="C438" s="832" t="s">
        <v>2177</v>
      </c>
      <c r="D438" s="833" t="s">
        <v>4516</v>
      </c>
      <c r="E438" s="834" t="s">
        <v>2209</v>
      </c>
      <c r="F438" s="832" t="s">
        <v>2171</v>
      </c>
      <c r="G438" s="832" t="s">
        <v>3114</v>
      </c>
      <c r="H438" s="832" t="s">
        <v>562</v>
      </c>
      <c r="I438" s="832" t="s">
        <v>3115</v>
      </c>
      <c r="J438" s="832" t="s">
        <v>906</v>
      </c>
      <c r="K438" s="832" t="s">
        <v>907</v>
      </c>
      <c r="L438" s="835">
        <v>0</v>
      </c>
      <c r="M438" s="835">
        <v>0</v>
      </c>
      <c r="N438" s="832">
        <v>3</v>
      </c>
      <c r="O438" s="836">
        <v>0.5</v>
      </c>
      <c r="P438" s="835">
        <v>0</v>
      </c>
      <c r="Q438" s="837"/>
      <c r="R438" s="832">
        <v>3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2</v>
      </c>
      <c r="B439" s="832" t="s">
        <v>2170</v>
      </c>
      <c r="C439" s="832" t="s">
        <v>2177</v>
      </c>
      <c r="D439" s="833" t="s">
        <v>4516</v>
      </c>
      <c r="E439" s="834" t="s">
        <v>2209</v>
      </c>
      <c r="F439" s="832" t="s">
        <v>2171</v>
      </c>
      <c r="G439" s="832" t="s">
        <v>3116</v>
      </c>
      <c r="H439" s="832" t="s">
        <v>562</v>
      </c>
      <c r="I439" s="832" t="s">
        <v>3117</v>
      </c>
      <c r="J439" s="832" t="s">
        <v>1255</v>
      </c>
      <c r="K439" s="832" t="s">
        <v>3118</v>
      </c>
      <c r="L439" s="835">
        <v>161.4</v>
      </c>
      <c r="M439" s="835">
        <v>322.8</v>
      </c>
      <c r="N439" s="832">
        <v>2</v>
      </c>
      <c r="O439" s="836">
        <v>0.5</v>
      </c>
      <c r="P439" s="835">
        <v>322.8</v>
      </c>
      <c r="Q439" s="837">
        <v>1</v>
      </c>
      <c r="R439" s="832">
        <v>2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2</v>
      </c>
      <c r="B440" s="832" t="s">
        <v>2170</v>
      </c>
      <c r="C440" s="832" t="s">
        <v>2177</v>
      </c>
      <c r="D440" s="833" t="s">
        <v>4516</v>
      </c>
      <c r="E440" s="834" t="s">
        <v>2209</v>
      </c>
      <c r="F440" s="832" t="s">
        <v>2171</v>
      </c>
      <c r="G440" s="832" t="s">
        <v>3119</v>
      </c>
      <c r="H440" s="832" t="s">
        <v>562</v>
      </c>
      <c r="I440" s="832" t="s">
        <v>3120</v>
      </c>
      <c r="J440" s="832" t="s">
        <v>3121</v>
      </c>
      <c r="K440" s="832" t="s">
        <v>1780</v>
      </c>
      <c r="L440" s="835">
        <v>25.97</v>
      </c>
      <c r="M440" s="835">
        <v>25.97</v>
      </c>
      <c r="N440" s="832">
        <v>1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2</v>
      </c>
      <c r="B441" s="832" t="s">
        <v>2170</v>
      </c>
      <c r="C441" s="832" t="s">
        <v>2177</v>
      </c>
      <c r="D441" s="833" t="s">
        <v>4516</v>
      </c>
      <c r="E441" s="834" t="s">
        <v>2209</v>
      </c>
      <c r="F441" s="832" t="s">
        <v>2171</v>
      </c>
      <c r="G441" s="832" t="s">
        <v>3122</v>
      </c>
      <c r="H441" s="832" t="s">
        <v>562</v>
      </c>
      <c r="I441" s="832" t="s">
        <v>3123</v>
      </c>
      <c r="J441" s="832" t="s">
        <v>3124</v>
      </c>
      <c r="K441" s="832" t="s">
        <v>3125</v>
      </c>
      <c r="L441" s="835">
        <v>55.13</v>
      </c>
      <c r="M441" s="835">
        <v>330.78000000000003</v>
      </c>
      <c r="N441" s="832">
        <v>6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2</v>
      </c>
      <c r="B442" s="832" t="s">
        <v>2170</v>
      </c>
      <c r="C442" s="832" t="s">
        <v>2177</v>
      </c>
      <c r="D442" s="833" t="s">
        <v>4516</v>
      </c>
      <c r="E442" s="834" t="s">
        <v>2209</v>
      </c>
      <c r="F442" s="832" t="s">
        <v>2171</v>
      </c>
      <c r="G442" s="832" t="s">
        <v>3126</v>
      </c>
      <c r="H442" s="832" t="s">
        <v>562</v>
      </c>
      <c r="I442" s="832" t="s">
        <v>3127</v>
      </c>
      <c r="J442" s="832" t="s">
        <v>3128</v>
      </c>
      <c r="K442" s="832" t="s">
        <v>2029</v>
      </c>
      <c r="L442" s="835">
        <v>0</v>
      </c>
      <c r="M442" s="835">
        <v>0</v>
      </c>
      <c r="N442" s="832">
        <v>2</v>
      </c>
      <c r="O442" s="836">
        <v>0.5</v>
      </c>
      <c r="P442" s="835"/>
      <c r="Q442" s="837"/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2</v>
      </c>
      <c r="B443" s="832" t="s">
        <v>2170</v>
      </c>
      <c r="C443" s="832" t="s">
        <v>2177</v>
      </c>
      <c r="D443" s="833" t="s">
        <v>4516</v>
      </c>
      <c r="E443" s="834" t="s">
        <v>2209</v>
      </c>
      <c r="F443" s="832" t="s">
        <v>2171</v>
      </c>
      <c r="G443" s="832" t="s">
        <v>2464</v>
      </c>
      <c r="H443" s="832" t="s">
        <v>562</v>
      </c>
      <c r="I443" s="832" t="s">
        <v>2465</v>
      </c>
      <c r="J443" s="832" t="s">
        <v>2466</v>
      </c>
      <c r="K443" s="832" t="s">
        <v>2467</v>
      </c>
      <c r="L443" s="835">
        <v>31.09</v>
      </c>
      <c r="M443" s="835">
        <v>93.27</v>
      </c>
      <c r="N443" s="832">
        <v>3</v>
      </c>
      <c r="O443" s="836">
        <v>0.5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2</v>
      </c>
      <c r="B444" s="832" t="s">
        <v>2170</v>
      </c>
      <c r="C444" s="832" t="s">
        <v>2177</v>
      </c>
      <c r="D444" s="833" t="s">
        <v>4516</v>
      </c>
      <c r="E444" s="834" t="s">
        <v>2209</v>
      </c>
      <c r="F444" s="832" t="s">
        <v>2171</v>
      </c>
      <c r="G444" s="832" t="s">
        <v>2488</v>
      </c>
      <c r="H444" s="832" t="s">
        <v>562</v>
      </c>
      <c r="I444" s="832" t="s">
        <v>2489</v>
      </c>
      <c r="J444" s="832" t="s">
        <v>2490</v>
      </c>
      <c r="K444" s="832" t="s">
        <v>2491</v>
      </c>
      <c r="L444" s="835">
        <v>107.27</v>
      </c>
      <c r="M444" s="835">
        <v>536.35</v>
      </c>
      <c r="N444" s="832">
        <v>5</v>
      </c>
      <c r="O444" s="836">
        <v>1.5</v>
      </c>
      <c r="P444" s="835">
        <v>214.54</v>
      </c>
      <c r="Q444" s="837">
        <v>0.39999999999999997</v>
      </c>
      <c r="R444" s="832">
        <v>2</v>
      </c>
      <c r="S444" s="837">
        <v>0.4</v>
      </c>
      <c r="T444" s="836">
        <v>1</v>
      </c>
      <c r="U444" s="838">
        <v>0.66666666666666663</v>
      </c>
    </row>
    <row r="445" spans="1:21" ht="14.4" customHeight="1" x14ac:dyDescent="0.3">
      <c r="A445" s="831">
        <v>2</v>
      </c>
      <c r="B445" s="832" t="s">
        <v>2170</v>
      </c>
      <c r="C445" s="832" t="s">
        <v>2177</v>
      </c>
      <c r="D445" s="833" t="s">
        <v>4516</v>
      </c>
      <c r="E445" s="834" t="s">
        <v>2209</v>
      </c>
      <c r="F445" s="832" t="s">
        <v>2171</v>
      </c>
      <c r="G445" s="832" t="s">
        <v>2492</v>
      </c>
      <c r="H445" s="832" t="s">
        <v>562</v>
      </c>
      <c r="I445" s="832" t="s">
        <v>2496</v>
      </c>
      <c r="J445" s="832" t="s">
        <v>2497</v>
      </c>
      <c r="K445" s="832" t="s">
        <v>2498</v>
      </c>
      <c r="L445" s="835">
        <v>50.64</v>
      </c>
      <c r="M445" s="835">
        <v>202.56</v>
      </c>
      <c r="N445" s="832">
        <v>4</v>
      </c>
      <c r="O445" s="836">
        <v>1.5</v>
      </c>
      <c r="P445" s="835">
        <v>151.92000000000002</v>
      </c>
      <c r="Q445" s="837">
        <v>0.75000000000000011</v>
      </c>
      <c r="R445" s="832">
        <v>3</v>
      </c>
      <c r="S445" s="837">
        <v>0.75</v>
      </c>
      <c r="T445" s="836">
        <v>0.5</v>
      </c>
      <c r="U445" s="838">
        <v>0.33333333333333331</v>
      </c>
    </row>
    <row r="446" spans="1:21" ht="14.4" customHeight="1" x14ac:dyDescent="0.3">
      <c r="A446" s="831">
        <v>2</v>
      </c>
      <c r="B446" s="832" t="s">
        <v>2170</v>
      </c>
      <c r="C446" s="832" t="s">
        <v>2177</v>
      </c>
      <c r="D446" s="833" t="s">
        <v>4516</v>
      </c>
      <c r="E446" s="834" t="s">
        <v>2209</v>
      </c>
      <c r="F446" s="832" t="s">
        <v>2171</v>
      </c>
      <c r="G446" s="832" t="s">
        <v>2540</v>
      </c>
      <c r="H446" s="832" t="s">
        <v>562</v>
      </c>
      <c r="I446" s="832" t="s">
        <v>3129</v>
      </c>
      <c r="J446" s="832" t="s">
        <v>1149</v>
      </c>
      <c r="K446" s="832" t="s">
        <v>3130</v>
      </c>
      <c r="L446" s="835">
        <v>49.38</v>
      </c>
      <c r="M446" s="835">
        <v>49.38</v>
      </c>
      <c r="N446" s="832">
        <v>1</v>
      </c>
      <c r="O446" s="836">
        <v>1</v>
      </c>
      <c r="P446" s="835">
        <v>49.38</v>
      </c>
      <c r="Q446" s="837">
        <v>1</v>
      </c>
      <c r="R446" s="832">
        <v>1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2</v>
      </c>
      <c r="B447" s="832" t="s">
        <v>2170</v>
      </c>
      <c r="C447" s="832" t="s">
        <v>2177</v>
      </c>
      <c r="D447" s="833" t="s">
        <v>4516</v>
      </c>
      <c r="E447" s="834" t="s">
        <v>2209</v>
      </c>
      <c r="F447" s="832" t="s">
        <v>2171</v>
      </c>
      <c r="G447" s="832" t="s">
        <v>2540</v>
      </c>
      <c r="H447" s="832" t="s">
        <v>562</v>
      </c>
      <c r="I447" s="832" t="s">
        <v>3131</v>
      </c>
      <c r="J447" s="832" t="s">
        <v>2545</v>
      </c>
      <c r="K447" s="832" t="s">
        <v>3132</v>
      </c>
      <c r="L447" s="835">
        <v>35.28</v>
      </c>
      <c r="M447" s="835">
        <v>35.28</v>
      </c>
      <c r="N447" s="832">
        <v>1</v>
      </c>
      <c r="O447" s="836">
        <v>1</v>
      </c>
      <c r="P447" s="835">
        <v>35.28</v>
      </c>
      <c r="Q447" s="837">
        <v>1</v>
      </c>
      <c r="R447" s="832">
        <v>1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2</v>
      </c>
      <c r="B448" s="832" t="s">
        <v>2170</v>
      </c>
      <c r="C448" s="832" t="s">
        <v>2177</v>
      </c>
      <c r="D448" s="833" t="s">
        <v>4516</v>
      </c>
      <c r="E448" s="834" t="s">
        <v>2209</v>
      </c>
      <c r="F448" s="832" t="s">
        <v>2171</v>
      </c>
      <c r="G448" s="832" t="s">
        <v>2552</v>
      </c>
      <c r="H448" s="832" t="s">
        <v>562</v>
      </c>
      <c r="I448" s="832" t="s">
        <v>3133</v>
      </c>
      <c r="J448" s="832" t="s">
        <v>3002</v>
      </c>
      <c r="K448" s="832" t="s">
        <v>3134</v>
      </c>
      <c r="L448" s="835">
        <v>29.31</v>
      </c>
      <c r="M448" s="835">
        <v>58.62</v>
      </c>
      <c r="N448" s="832">
        <v>2</v>
      </c>
      <c r="O448" s="836">
        <v>2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2</v>
      </c>
      <c r="B449" s="832" t="s">
        <v>2170</v>
      </c>
      <c r="C449" s="832" t="s">
        <v>2177</v>
      </c>
      <c r="D449" s="833" t="s">
        <v>4516</v>
      </c>
      <c r="E449" s="834" t="s">
        <v>2209</v>
      </c>
      <c r="F449" s="832" t="s">
        <v>2171</v>
      </c>
      <c r="G449" s="832" t="s">
        <v>2552</v>
      </c>
      <c r="H449" s="832" t="s">
        <v>562</v>
      </c>
      <c r="I449" s="832" t="s">
        <v>3001</v>
      </c>
      <c r="J449" s="832" t="s">
        <v>3002</v>
      </c>
      <c r="K449" s="832" t="s">
        <v>3003</v>
      </c>
      <c r="L449" s="835">
        <v>58.63</v>
      </c>
      <c r="M449" s="835">
        <v>175.89000000000001</v>
      </c>
      <c r="N449" s="832">
        <v>3</v>
      </c>
      <c r="O449" s="836">
        <v>2</v>
      </c>
      <c r="P449" s="835">
        <v>175.89000000000001</v>
      </c>
      <c r="Q449" s="837">
        <v>1</v>
      </c>
      <c r="R449" s="832">
        <v>3</v>
      </c>
      <c r="S449" s="837">
        <v>1</v>
      </c>
      <c r="T449" s="836">
        <v>2</v>
      </c>
      <c r="U449" s="838">
        <v>1</v>
      </c>
    </row>
    <row r="450" spans="1:21" ht="14.4" customHeight="1" x14ac:dyDescent="0.3">
      <c r="A450" s="831">
        <v>2</v>
      </c>
      <c r="B450" s="832" t="s">
        <v>2170</v>
      </c>
      <c r="C450" s="832" t="s">
        <v>2177</v>
      </c>
      <c r="D450" s="833" t="s">
        <v>4516</v>
      </c>
      <c r="E450" s="834" t="s">
        <v>2209</v>
      </c>
      <c r="F450" s="832" t="s">
        <v>2171</v>
      </c>
      <c r="G450" s="832" t="s">
        <v>2552</v>
      </c>
      <c r="H450" s="832" t="s">
        <v>562</v>
      </c>
      <c r="I450" s="832" t="s">
        <v>3135</v>
      </c>
      <c r="J450" s="832" t="s">
        <v>3005</v>
      </c>
      <c r="K450" s="832" t="s">
        <v>3136</v>
      </c>
      <c r="L450" s="835">
        <v>11.73</v>
      </c>
      <c r="M450" s="835">
        <v>11.73</v>
      </c>
      <c r="N450" s="832">
        <v>1</v>
      </c>
      <c r="O450" s="836">
        <v>0.5</v>
      </c>
      <c r="P450" s="835">
        <v>11.73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2</v>
      </c>
      <c r="B451" s="832" t="s">
        <v>2170</v>
      </c>
      <c r="C451" s="832" t="s">
        <v>2177</v>
      </c>
      <c r="D451" s="833" t="s">
        <v>4516</v>
      </c>
      <c r="E451" s="834" t="s">
        <v>2209</v>
      </c>
      <c r="F451" s="832" t="s">
        <v>2171</v>
      </c>
      <c r="G451" s="832" t="s">
        <v>2572</v>
      </c>
      <c r="H451" s="832" t="s">
        <v>562</v>
      </c>
      <c r="I451" s="832" t="s">
        <v>2573</v>
      </c>
      <c r="J451" s="832" t="s">
        <v>1070</v>
      </c>
      <c r="K451" s="832" t="s">
        <v>2574</v>
      </c>
      <c r="L451" s="835">
        <v>760.22</v>
      </c>
      <c r="M451" s="835">
        <v>7602.2</v>
      </c>
      <c r="N451" s="832">
        <v>10</v>
      </c>
      <c r="O451" s="836">
        <v>3.5</v>
      </c>
      <c r="P451" s="835">
        <v>4561.32</v>
      </c>
      <c r="Q451" s="837">
        <v>0.6</v>
      </c>
      <c r="R451" s="832">
        <v>6</v>
      </c>
      <c r="S451" s="837">
        <v>0.6</v>
      </c>
      <c r="T451" s="836">
        <v>2.5</v>
      </c>
      <c r="U451" s="838">
        <v>0.7142857142857143</v>
      </c>
    </row>
    <row r="452" spans="1:21" ht="14.4" customHeight="1" x14ac:dyDescent="0.3">
      <c r="A452" s="831">
        <v>2</v>
      </c>
      <c r="B452" s="832" t="s">
        <v>2170</v>
      </c>
      <c r="C452" s="832" t="s">
        <v>2177</v>
      </c>
      <c r="D452" s="833" t="s">
        <v>4516</v>
      </c>
      <c r="E452" s="834" t="s">
        <v>2209</v>
      </c>
      <c r="F452" s="832" t="s">
        <v>2171</v>
      </c>
      <c r="G452" s="832" t="s">
        <v>2572</v>
      </c>
      <c r="H452" s="832" t="s">
        <v>562</v>
      </c>
      <c r="I452" s="832" t="s">
        <v>2575</v>
      </c>
      <c r="J452" s="832" t="s">
        <v>2576</v>
      </c>
      <c r="K452" s="832" t="s">
        <v>2574</v>
      </c>
      <c r="L452" s="835">
        <v>760.22</v>
      </c>
      <c r="M452" s="835">
        <v>2280.66</v>
      </c>
      <c r="N452" s="832">
        <v>3</v>
      </c>
      <c r="O452" s="836">
        <v>0.5</v>
      </c>
      <c r="P452" s="835">
        <v>2280.66</v>
      </c>
      <c r="Q452" s="837">
        <v>1</v>
      </c>
      <c r="R452" s="832">
        <v>3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2</v>
      </c>
      <c r="B453" s="832" t="s">
        <v>2170</v>
      </c>
      <c r="C453" s="832" t="s">
        <v>2177</v>
      </c>
      <c r="D453" s="833" t="s">
        <v>4516</v>
      </c>
      <c r="E453" s="834" t="s">
        <v>2209</v>
      </c>
      <c r="F453" s="832" t="s">
        <v>2171</v>
      </c>
      <c r="G453" s="832" t="s">
        <v>2592</v>
      </c>
      <c r="H453" s="832" t="s">
        <v>604</v>
      </c>
      <c r="I453" s="832" t="s">
        <v>1798</v>
      </c>
      <c r="J453" s="832" t="s">
        <v>917</v>
      </c>
      <c r="K453" s="832" t="s">
        <v>1799</v>
      </c>
      <c r="L453" s="835">
        <v>118.65</v>
      </c>
      <c r="M453" s="835">
        <v>474.6</v>
      </c>
      <c r="N453" s="832">
        <v>4</v>
      </c>
      <c r="O453" s="836">
        <v>2</v>
      </c>
      <c r="P453" s="835">
        <v>355.95000000000005</v>
      </c>
      <c r="Q453" s="837">
        <v>0.75000000000000011</v>
      </c>
      <c r="R453" s="832">
        <v>3</v>
      </c>
      <c r="S453" s="837">
        <v>0.75</v>
      </c>
      <c r="T453" s="836">
        <v>1.5</v>
      </c>
      <c r="U453" s="838">
        <v>0.75</v>
      </c>
    </row>
    <row r="454" spans="1:21" ht="14.4" customHeight="1" x14ac:dyDescent="0.3">
      <c r="A454" s="831">
        <v>2</v>
      </c>
      <c r="B454" s="832" t="s">
        <v>2170</v>
      </c>
      <c r="C454" s="832" t="s">
        <v>2177</v>
      </c>
      <c r="D454" s="833" t="s">
        <v>4516</v>
      </c>
      <c r="E454" s="834" t="s">
        <v>2209</v>
      </c>
      <c r="F454" s="832" t="s">
        <v>2171</v>
      </c>
      <c r="G454" s="832" t="s">
        <v>2599</v>
      </c>
      <c r="H454" s="832" t="s">
        <v>562</v>
      </c>
      <c r="I454" s="832" t="s">
        <v>3137</v>
      </c>
      <c r="J454" s="832" t="s">
        <v>3138</v>
      </c>
      <c r="K454" s="832" t="s">
        <v>3139</v>
      </c>
      <c r="L454" s="835">
        <v>72.61</v>
      </c>
      <c r="M454" s="835">
        <v>145.22</v>
      </c>
      <c r="N454" s="832">
        <v>2</v>
      </c>
      <c r="O454" s="836">
        <v>0.5</v>
      </c>
      <c r="P454" s="835">
        <v>145.22</v>
      </c>
      <c r="Q454" s="837">
        <v>1</v>
      </c>
      <c r="R454" s="832">
        <v>2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2</v>
      </c>
      <c r="B455" s="832" t="s">
        <v>2170</v>
      </c>
      <c r="C455" s="832" t="s">
        <v>2177</v>
      </c>
      <c r="D455" s="833" t="s">
        <v>4516</v>
      </c>
      <c r="E455" s="834" t="s">
        <v>2209</v>
      </c>
      <c r="F455" s="832" t="s">
        <v>2171</v>
      </c>
      <c r="G455" s="832" t="s">
        <v>2615</v>
      </c>
      <c r="H455" s="832" t="s">
        <v>562</v>
      </c>
      <c r="I455" s="832" t="s">
        <v>2621</v>
      </c>
      <c r="J455" s="832" t="s">
        <v>2622</v>
      </c>
      <c r="K455" s="832" t="s">
        <v>2501</v>
      </c>
      <c r="L455" s="835">
        <v>729.38</v>
      </c>
      <c r="M455" s="835">
        <v>5835.04</v>
      </c>
      <c r="N455" s="832">
        <v>8</v>
      </c>
      <c r="O455" s="836">
        <v>2.5</v>
      </c>
      <c r="P455" s="835">
        <v>5835.04</v>
      </c>
      <c r="Q455" s="837">
        <v>1</v>
      </c>
      <c r="R455" s="832">
        <v>8</v>
      </c>
      <c r="S455" s="837">
        <v>1</v>
      </c>
      <c r="T455" s="836">
        <v>2.5</v>
      </c>
      <c r="U455" s="838">
        <v>1</v>
      </c>
    </row>
    <row r="456" spans="1:21" ht="14.4" customHeight="1" x14ac:dyDescent="0.3">
      <c r="A456" s="831">
        <v>2</v>
      </c>
      <c r="B456" s="832" t="s">
        <v>2170</v>
      </c>
      <c r="C456" s="832" t="s">
        <v>2177</v>
      </c>
      <c r="D456" s="833" t="s">
        <v>4516</v>
      </c>
      <c r="E456" s="834" t="s">
        <v>2209</v>
      </c>
      <c r="F456" s="832" t="s">
        <v>2171</v>
      </c>
      <c r="G456" s="832" t="s">
        <v>2615</v>
      </c>
      <c r="H456" s="832" t="s">
        <v>562</v>
      </c>
      <c r="I456" s="832" t="s">
        <v>2625</v>
      </c>
      <c r="J456" s="832" t="s">
        <v>2626</v>
      </c>
      <c r="K456" s="832" t="s">
        <v>2627</v>
      </c>
      <c r="L456" s="835">
        <v>729.38</v>
      </c>
      <c r="M456" s="835">
        <v>2917.52</v>
      </c>
      <c r="N456" s="832">
        <v>4</v>
      </c>
      <c r="O456" s="836">
        <v>0.5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2</v>
      </c>
      <c r="B457" s="832" t="s">
        <v>2170</v>
      </c>
      <c r="C457" s="832" t="s">
        <v>2177</v>
      </c>
      <c r="D457" s="833" t="s">
        <v>4516</v>
      </c>
      <c r="E457" s="834" t="s">
        <v>2209</v>
      </c>
      <c r="F457" s="832" t="s">
        <v>2171</v>
      </c>
      <c r="G457" s="832" t="s">
        <v>2631</v>
      </c>
      <c r="H457" s="832" t="s">
        <v>562</v>
      </c>
      <c r="I457" s="832" t="s">
        <v>3140</v>
      </c>
      <c r="J457" s="832" t="s">
        <v>3141</v>
      </c>
      <c r="K457" s="832" t="s">
        <v>3142</v>
      </c>
      <c r="L457" s="835">
        <v>110.18</v>
      </c>
      <c r="M457" s="835">
        <v>220.36</v>
      </c>
      <c r="N457" s="832">
        <v>2</v>
      </c>
      <c r="O457" s="836">
        <v>0.5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2</v>
      </c>
      <c r="B458" s="832" t="s">
        <v>2170</v>
      </c>
      <c r="C458" s="832" t="s">
        <v>2177</v>
      </c>
      <c r="D458" s="833" t="s">
        <v>4516</v>
      </c>
      <c r="E458" s="834" t="s">
        <v>2209</v>
      </c>
      <c r="F458" s="832" t="s">
        <v>2171</v>
      </c>
      <c r="G458" s="832" t="s">
        <v>2631</v>
      </c>
      <c r="H458" s="832" t="s">
        <v>562</v>
      </c>
      <c r="I458" s="832" t="s">
        <v>3143</v>
      </c>
      <c r="J458" s="832" t="s">
        <v>3144</v>
      </c>
      <c r="K458" s="832" t="s">
        <v>3145</v>
      </c>
      <c r="L458" s="835">
        <v>73.45</v>
      </c>
      <c r="M458" s="835">
        <v>440.70000000000005</v>
      </c>
      <c r="N458" s="832">
        <v>6</v>
      </c>
      <c r="O458" s="836">
        <v>1</v>
      </c>
      <c r="P458" s="835">
        <v>440.70000000000005</v>
      </c>
      <c r="Q458" s="837">
        <v>1</v>
      </c>
      <c r="R458" s="832">
        <v>6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2</v>
      </c>
      <c r="B459" s="832" t="s">
        <v>2170</v>
      </c>
      <c r="C459" s="832" t="s">
        <v>2177</v>
      </c>
      <c r="D459" s="833" t="s">
        <v>4516</v>
      </c>
      <c r="E459" s="834" t="s">
        <v>2209</v>
      </c>
      <c r="F459" s="832" t="s">
        <v>2171</v>
      </c>
      <c r="G459" s="832" t="s">
        <v>2648</v>
      </c>
      <c r="H459" s="832" t="s">
        <v>604</v>
      </c>
      <c r="I459" s="832" t="s">
        <v>1736</v>
      </c>
      <c r="J459" s="832" t="s">
        <v>1730</v>
      </c>
      <c r="K459" s="832" t="s">
        <v>1737</v>
      </c>
      <c r="L459" s="835">
        <v>58.52</v>
      </c>
      <c r="M459" s="835">
        <v>58.52</v>
      </c>
      <c r="N459" s="832">
        <v>1</v>
      </c>
      <c r="O459" s="836">
        <v>0.5</v>
      </c>
      <c r="P459" s="835">
        <v>58.52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2</v>
      </c>
      <c r="B460" s="832" t="s">
        <v>2170</v>
      </c>
      <c r="C460" s="832" t="s">
        <v>2177</v>
      </c>
      <c r="D460" s="833" t="s">
        <v>4516</v>
      </c>
      <c r="E460" s="834" t="s">
        <v>2209</v>
      </c>
      <c r="F460" s="832" t="s">
        <v>2171</v>
      </c>
      <c r="G460" s="832" t="s">
        <v>3146</v>
      </c>
      <c r="H460" s="832" t="s">
        <v>562</v>
      </c>
      <c r="I460" s="832" t="s">
        <v>3147</v>
      </c>
      <c r="J460" s="832" t="s">
        <v>756</v>
      </c>
      <c r="K460" s="832" t="s">
        <v>1735</v>
      </c>
      <c r="L460" s="835">
        <v>155.24</v>
      </c>
      <c r="M460" s="835">
        <v>465.72</v>
      </c>
      <c r="N460" s="832">
        <v>3</v>
      </c>
      <c r="O460" s="836">
        <v>0.5</v>
      </c>
      <c r="P460" s="835">
        <v>465.72</v>
      </c>
      <c r="Q460" s="837">
        <v>1</v>
      </c>
      <c r="R460" s="832">
        <v>3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2</v>
      </c>
      <c r="B461" s="832" t="s">
        <v>2170</v>
      </c>
      <c r="C461" s="832" t="s">
        <v>2177</v>
      </c>
      <c r="D461" s="833" t="s">
        <v>4516</v>
      </c>
      <c r="E461" s="834" t="s">
        <v>2209</v>
      </c>
      <c r="F461" s="832" t="s">
        <v>2171</v>
      </c>
      <c r="G461" s="832" t="s">
        <v>2688</v>
      </c>
      <c r="H461" s="832" t="s">
        <v>562</v>
      </c>
      <c r="I461" s="832" t="s">
        <v>2697</v>
      </c>
      <c r="J461" s="832" t="s">
        <v>1310</v>
      </c>
      <c r="K461" s="832" t="s">
        <v>2690</v>
      </c>
      <c r="L461" s="835">
        <v>103.67</v>
      </c>
      <c r="M461" s="835">
        <v>518.35</v>
      </c>
      <c r="N461" s="832">
        <v>5</v>
      </c>
      <c r="O461" s="836">
        <v>3</v>
      </c>
      <c r="P461" s="835">
        <v>207.34</v>
      </c>
      <c r="Q461" s="837">
        <v>0.39999999999999997</v>
      </c>
      <c r="R461" s="832">
        <v>2</v>
      </c>
      <c r="S461" s="837">
        <v>0.4</v>
      </c>
      <c r="T461" s="836">
        <v>1.5</v>
      </c>
      <c r="U461" s="838">
        <v>0.5</v>
      </c>
    </row>
    <row r="462" spans="1:21" ht="14.4" customHeight="1" x14ac:dyDescent="0.3">
      <c r="A462" s="831">
        <v>2</v>
      </c>
      <c r="B462" s="832" t="s">
        <v>2170</v>
      </c>
      <c r="C462" s="832" t="s">
        <v>2177</v>
      </c>
      <c r="D462" s="833" t="s">
        <v>4516</v>
      </c>
      <c r="E462" s="834" t="s">
        <v>2209</v>
      </c>
      <c r="F462" s="832" t="s">
        <v>2171</v>
      </c>
      <c r="G462" s="832" t="s">
        <v>2735</v>
      </c>
      <c r="H462" s="832" t="s">
        <v>604</v>
      </c>
      <c r="I462" s="832" t="s">
        <v>1770</v>
      </c>
      <c r="J462" s="832" t="s">
        <v>987</v>
      </c>
      <c r="K462" s="832" t="s">
        <v>1771</v>
      </c>
      <c r="L462" s="835">
        <v>143.09</v>
      </c>
      <c r="M462" s="835">
        <v>143.09</v>
      </c>
      <c r="N462" s="832">
        <v>1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2</v>
      </c>
      <c r="B463" s="832" t="s">
        <v>2170</v>
      </c>
      <c r="C463" s="832" t="s">
        <v>2177</v>
      </c>
      <c r="D463" s="833" t="s">
        <v>4516</v>
      </c>
      <c r="E463" s="834" t="s">
        <v>2209</v>
      </c>
      <c r="F463" s="832" t="s">
        <v>2171</v>
      </c>
      <c r="G463" s="832" t="s">
        <v>2739</v>
      </c>
      <c r="H463" s="832" t="s">
        <v>604</v>
      </c>
      <c r="I463" s="832" t="s">
        <v>2740</v>
      </c>
      <c r="J463" s="832" t="s">
        <v>1785</v>
      </c>
      <c r="K463" s="832" t="s">
        <v>2741</v>
      </c>
      <c r="L463" s="835">
        <v>437.23</v>
      </c>
      <c r="M463" s="835">
        <v>437.23</v>
      </c>
      <c r="N463" s="832">
        <v>1</v>
      </c>
      <c r="O463" s="836">
        <v>0.5</v>
      </c>
      <c r="P463" s="835">
        <v>437.23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2</v>
      </c>
      <c r="B464" s="832" t="s">
        <v>2170</v>
      </c>
      <c r="C464" s="832" t="s">
        <v>2177</v>
      </c>
      <c r="D464" s="833" t="s">
        <v>4516</v>
      </c>
      <c r="E464" s="834" t="s">
        <v>2209</v>
      </c>
      <c r="F464" s="832" t="s">
        <v>2171</v>
      </c>
      <c r="G464" s="832" t="s">
        <v>2747</v>
      </c>
      <c r="H464" s="832" t="s">
        <v>562</v>
      </c>
      <c r="I464" s="832" t="s">
        <v>2748</v>
      </c>
      <c r="J464" s="832" t="s">
        <v>2749</v>
      </c>
      <c r="K464" s="832" t="s">
        <v>2750</v>
      </c>
      <c r="L464" s="835">
        <v>21.92</v>
      </c>
      <c r="M464" s="835">
        <v>219.20000000000002</v>
      </c>
      <c r="N464" s="832">
        <v>10</v>
      </c>
      <c r="O464" s="836">
        <v>0.5</v>
      </c>
      <c r="P464" s="835">
        <v>219.20000000000002</v>
      </c>
      <c r="Q464" s="837">
        <v>1</v>
      </c>
      <c r="R464" s="832">
        <v>10</v>
      </c>
      <c r="S464" s="837">
        <v>1</v>
      </c>
      <c r="T464" s="836">
        <v>0.5</v>
      </c>
      <c r="U464" s="838">
        <v>1</v>
      </c>
    </row>
    <row r="465" spans="1:21" ht="14.4" customHeight="1" x14ac:dyDescent="0.3">
      <c r="A465" s="831">
        <v>2</v>
      </c>
      <c r="B465" s="832" t="s">
        <v>2170</v>
      </c>
      <c r="C465" s="832" t="s">
        <v>2177</v>
      </c>
      <c r="D465" s="833" t="s">
        <v>4516</v>
      </c>
      <c r="E465" s="834" t="s">
        <v>2209</v>
      </c>
      <c r="F465" s="832" t="s">
        <v>2171</v>
      </c>
      <c r="G465" s="832" t="s">
        <v>3148</v>
      </c>
      <c r="H465" s="832" t="s">
        <v>562</v>
      </c>
      <c r="I465" s="832" t="s">
        <v>3149</v>
      </c>
      <c r="J465" s="832" t="s">
        <v>1695</v>
      </c>
      <c r="K465" s="832" t="s">
        <v>1696</v>
      </c>
      <c r="L465" s="835">
        <v>320.20999999999998</v>
      </c>
      <c r="M465" s="835">
        <v>640.41999999999996</v>
      </c>
      <c r="N465" s="832">
        <v>2</v>
      </c>
      <c r="O465" s="836">
        <v>0.5</v>
      </c>
      <c r="P465" s="835">
        <v>640.41999999999996</v>
      </c>
      <c r="Q465" s="837">
        <v>1</v>
      </c>
      <c r="R465" s="832">
        <v>2</v>
      </c>
      <c r="S465" s="837">
        <v>1</v>
      </c>
      <c r="T465" s="836">
        <v>0.5</v>
      </c>
      <c r="U465" s="838">
        <v>1</v>
      </c>
    </row>
    <row r="466" spans="1:21" ht="14.4" customHeight="1" x14ac:dyDescent="0.3">
      <c r="A466" s="831">
        <v>2</v>
      </c>
      <c r="B466" s="832" t="s">
        <v>2170</v>
      </c>
      <c r="C466" s="832" t="s">
        <v>2177</v>
      </c>
      <c r="D466" s="833" t="s">
        <v>4516</v>
      </c>
      <c r="E466" s="834" t="s">
        <v>2209</v>
      </c>
      <c r="F466" s="832" t="s">
        <v>2171</v>
      </c>
      <c r="G466" s="832" t="s">
        <v>3148</v>
      </c>
      <c r="H466" s="832" t="s">
        <v>604</v>
      </c>
      <c r="I466" s="832" t="s">
        <v>3150</v>
      </c>
      <c r="J466" s="832" t="s">
        <v>1695</v>
      </c>
      <c r="K466" s="832" t="s">
        <v>2727</v>
      </c>
      <c r="L466" s="835">
        <v>160.1</v>
      </c>
      <c r="M466" s="835">
        <v>160.1</v>
      </c>
      <c r="N466" s="832">
        <v>1</v>
      </c>
      <c r="O466" s="836">
        <v>1</v>
      </c>
      <c r="P466" s="835">
        <v>160.1</v>
      </c>
      <c r="Q466" s="837">
        <v>1</v>
      </c>
      <c r="R466" s="832">
        <v>1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2</v>
      </c>
      <c r="B467" s="832" t="s">
        <v>2170</v>
      </c>
      <c r="C467" s="832" t="s">
        <v>2177</v>
      </c>
      <c r="D467" s="833" t="s">
        <v>4516</v>
      </c>
      <c r="E467" s="834" t="s">
        <v>2209</v>
      </c>
      <c r="F467" s="832" t="s">
        <v>2171</v>
      </c>
      <c r="G467" s="832" t="s">
        <v>2761</v>
      </c>
      <c r="H467" s="832" t="s">
        <v>562</v>
      </c>
      <c r="I467" s="832" t="s">
        <v>3151</v>
      </c>
      <c r="J467" s="832" t="s">
        <v>2763</v>
      </c>
      <c r="K467" s="832" t="s">
        <v>3152</v>
      </c>
      <c r="L467" s="835">
        <v>95.83</v>
      </c>
      <c r="M467" s="835">
        <v>383.32</v>
      </c>
      <c r="N467" s="832">
        <v>4</v>
      </c>
      <c r="O467" s="836">
        <v>2</v>
      </c>
      <c r="P467" s="835">
        <v>383.32</v>
      </c>
      <c r="Q467" s="837">
        <v>1</v>
      </c>
      <c r="R467" s="832">
        <v>4</v>
      </c>
      <c r="S467" s="837">
        <v>1</v>
      </c>
      <c r="T467" s="836">
        <v>2</v>
      </c>
      <c r="U467" s="838">
        <v>1</v>
      </c>
    </row>
    <row r="468" spans="1:21" ht="14.4" customHeight="1" x14ac:dyDescent="0.3">
      <c r="A468" s="831">
        <v>2</v>
      </c>
      <c r="B468" s="832" t="s">
        <v>2170</v>
      </c>
      <c r="C468" s="832" t="s">
        <v>2177</v>
      </c>
      <c r="D468" s="833" t="s">
        <v>4516</v>
      </c>
      <c r="E468" s="834" t="s">
        <v>2209</v>
      </c>
      <c r="F468" s="832" t="s">
        <v>2171</v>
      </c>
      <c r="G468" s="832" t="s">
        <v>2773</v>
      </c>
      <c r="H468" s="832" t="s">
        <v>562</v>
      </c>
      <c r="I468" s="832" t="s">
        <v>2774</v>
      </c>
      <c r="J468" s="832" t="s">
        <v>1033</v>
      </c>
      <c r="K468" s="832" t="s">
        <v>2764</v>
      </c>
      <c r="L468" s="835">
        <v>316.36</v>
      </c>
      <c r="M468" s="835">
        <v>632.72</v>
      </c>
      <c r="N468" s="832">
        <v>2</v>
      </c>
      <c r="O468" s="836">
        <v>0.5</v>
      </c>
      <c r="P468" s="835">
        <v>632.72</v>
      </c>
      <c r="Q468" s="837">
        <v>1</v>
      </c>
      <c r="R468" s="832">
        <v>2</v>
      </c>
      <c r="S468" s="837">
        <v>1</v>
      </c>
      <c r="T468" s="836">
        <v>0.5</v>
      </c>
      <c r="U468" s="838">
        <v>1</v>
      </c>
    </row>
    <row r="469" spans="1:21" ht="14.4" customHeight="1" x14ac:dyDescent="0.3">
      <c r="A469" s="831">
        <v>2</v>
      </c>
      <c r="B469" s="832" t="s">
        <v>2170</v>
      </c>
      <c r="C469" s="832" t="s">
        <v>2177</v>
      </c>
      <c r="D469" s="833" t="s">
        <v>4516</v>
      </c>
      <c r="E469" s="834" t="s">
        <v>2209</v>
      </c>
      <c r="F469" s="832" t="s">
        <v>2171</v>
      </c>
      <c r="G469" s="832" t="s">
        <v>2808</v>
      </c>
      <c r="H469" s="832" t="s">
        <v>562</v>
      </c>
      <c r="I469" s="832" t="s">
        <v>2812</v>
      </c>
      <c r="J469" s="832" t="s">
        <v>888</v>
      </c>
      <c r="K469" s="832" t="s">
        <v>2813</v>
      </c>
      <c r="L469" s="835">
        <v>0</v>
      </c>
      <c r="M469" s="835">
        <v>0</v>
      </c>
      <c r="N469" s="832">
        <v>2</v>
      </c>
      <c r="O469" s="836">
        <v>0.5</v>
      </c>
      <c r="P469" s="835"/>
      <c r="Q469" s="837"/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2</v>
      </c>
      <c r="B470" s="832" t="s">
        <v>2170</v>
      </c>
      <c r="C470" s="832" t="s">
        <v>2177</v>
      </c>
      <c r="D470" s="833" t="s">
        <v>4516</v>
      </c>
      <c r="E470" s="834" t="s">
        <v>2209</v>
      </c>
      <c r="F470" s="832" t="s">
        <v>2171</v>
      </c>
      <c r="G470" s="832" t="s">
        <v>3057</v>
      </c>
      <c r="H470" s="832" t="s">
        <v>562</v>
      </c>
      <c r="I470" s="832" t="s">
        <v>3058</v>
      </c>
      <c r="J470" s="832" t="s">
        <v>3059</v>
      </c>
      <c r="K470" s="832" t="s">
        <v>2393</v>
      </c>
      <c r="L470" s="835">
        <v>155.30000000000001</v>
      </c>
      <c r="M470" s="835">
        <v>465.90000000000003</v>
      </c>
      <c r="N470" s="832">
        <v>3</v>
      </c>
      <c r="O470" s="836">
        <v>2</v>
      </c>
      <c r="P470" s="835">
        <v>155.30000000000001</v>
      </c>
      <c r="Q470" s="837">
        <v>0.33333333333333331</v>
      </c>
      <c r="R470" s="832">
        <v>1</v>
      </c>
      <c r="S470" s="837">
        <v>0.33333333333333331</v>
      </c>
      <c r="T470" s="836">
        <v>0.5</v>
      </c>
      <c r="U470" s="838">
        <v>0.25</v>
      </c>
    </row>
    <row r="471" spans="1:21" ht="14.4" customHeight="1" x14ac:dyDescent="0.3">
      <c r="A471" s="831">
        <v>2</v>
      </c>
      <c r="B471" s="832" t="s">
        <v>2170</v>
      </c>
      <c r="C471" s="832" t="s">
        <v>2177</v>
      </c>
      <c r="D471" s="833" t="s">
        <v>4516</v>
      </c>
      <c r="E471" s="834" t="s">
        <v>2209</v>
      </c>
      <c r="F471" s="832" t="s">
        <v>2171</v>
      </c>
      <c r="G471" s="832" t="s">
        <v>3057</v>
      </c>
      <c r="H471" s="832" t="s">
        <v>562</v>
      </c>
      <c r="I471" s="832" t="s">
        <v>3153</v>
      </c>
      <c r="J471" s="832" t="s">
        <v>3154</v>
      </c>
      <c r="K471" s="832" t="s">
        <v>2393</v>
      </c>
      <c r="L471" s="835">
        <v>155.30000000000001</v>
      </c>
      <c r="M471" s="835">
        <v>155.30000000000001</v>
      </c>
      <c r="N471" s="832">
        <v>1</v>
      </c>
      <c r="O471" s="836">
        <v>1</v>
      </c>
      <c r="P471" s="835">
        <v>155.30000000000001</v>
      </c>
      <c r="Q471" s="837">
        <v>1</v>
      </c>
      <c r="R471" s="832">
        <v>1</v>
      </c>
      <c r="S471" s="837">
        <v>1</v>
      </c>
      <c r="T471" s="836">
        <v>1</v>
      </c>
      <c r="U471" s="838">
        <v>1</v>
      </c>
    </row>
    <row r="472" spans="1:21" ht="14.4" customHeight="1" x14ac:dyDescent="0.3">
      <c r="A472" s="831">
        <v>2</v>
      </c>
      <c r="B472" s="832" t="s">
        <v>2170</v>
      </c>
      <c r="C472" s="832" t="s">
        <v>2177</v>
      </c>
      <c r="D472" s="833" t="s">
        <v>4516</v>
      </c>
      <c r="E472" s="834" t="s">
        <v>2209</v>
      </c>
      <c r="F472" s="832" t="s">
        <v>2171</v>
      </c>
      <c r="G472" s="832" t="s">
        <v>3057</v>
      </c>
      <c r="H472" s="832" t="s">
        <v>604</v>
      </c>
      <c r="I472" s="832" t="s">
        <v>3155</v>
      </c>
      <c r="J472" s="832" t="s">
        <v>3156</v>
      </c>
      <c r="K472" s="832" t="s">
        <v>3157</v>
      </c>
      <c r="L472" s="835">
        <v>155.30000000000001</v>
      </c>
      <c r="M472" s="835">
        <v>155.30000000000001</v>
      </c>
      <c r="N472" s="832">
        <v>1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2</v>
      </c>
      <c r="B473" s="832" t="s">
        <v>2170</v>
      </c>
      <c r="C473" s="832" t="s">
        <v>2177</v>
      </c>
      <c r="D473" s="833" t="s">
        <v>4516</v>
      </c>
      <c r="E473" s="834" t="s">
        <v>2209</v>
      </c>
      <c r="F473" s="832" t="s">
        <v>2171</v>
      </c>
      <c r="G473" s="832" t="s">
        <v>3158</v>
      </c>
      <c r="H473" s="832" t="s">
        <v>562</v>
      </c>
      <c r="I473" s="832" t="s">
        <v>3159</v>
      </c>
      <c r="J473" s="832" t="s">
        <v>3160</v>
      </c>
      <c r="K473" s="832" t="s">
        <v>3161</v>
      </c>
      <c r="L473" s="835">
        <v>580.38</v>
      </c>
      <c r="M473" s="835">
        <v>580.38</v>
      </c>
      <c r="N473" s="832">
        <v>1</v>
      </c>
      <c r="O473" s="836">
        <v>1</v>
      </c>
      <c r="P473" s="835">
        <v>580.38</v>
      </c>
      <c r="Q473" s="837">
        <v>1</v>
      </c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2</v>
      </c>
      <c r="B474" s="832" t="s">
        <v>2170</v>
      </c>
      <c r="C474" s="832" t="s">
        <v>2177</v>
      </c>
      <c r="D474" s="833" t="s">
        <v>4516</v>
      </c>
      <c r="E474" s="834" t="s">
        <v>2209</v>
      </c>
      <c r="F474" s="832" t="s">
        <v>2171</v>
      </c>
      <c r="G474" s="832" t="s">
        <v>2850</v>
      </c>
      <c r="H474" s="832" t="s">
        <v>562</v>
      </c>
      <c r="I474" s="832" t="s">
        <v>2851</v>
      </c>
      <c r="J474" s="832" t="s">
        <v>2852</v>
      </c>
      <c r="K474" s="832" t="s">
        <v>2853</v>
      </c>
      <c r="L474" s="835">
        <v>271.94</v>
      </c>
      <c r="M474" s="835">
        <v>271.94</v>
      </c>
      <c r="N474" s="832">
        <v>1</v>
      </c>
      <c r="O474" s="836">
        <v>1</v>
      </c>
      <c r="P474" s="835">
        <v>271.94</v>
      </c>
      <c r="Q474" s="837">
        <v>1</v>
      </c>
      <c r="R474" s="832">
        <v>1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2</v>
      </c>
      <c r="B475" s="832" t="s">
        <v>2170</v>
      </c>
      <c r="C475" s="832" t="s">
        <v>2177</v>
      </c>
      <c r="D475" s="833" t="s">
        <v>4516</v>
      </c>
      <c r="E475" s="834" t="s">
        <v>2209</v>
      </c>
      <c r="F475" s="832" t="s">
        <v>2171</v>
      </c>
      <c r="G475" s="832" t="s">
        <v>3162</v>
      </c>
      <c r="H475" s="832" t="s">
        <v>562</v>
      </c>
      <c r="I475" s="832" t="s">
        <v>3163</v>
      </c>
      <c r="J475" s="832" t="s">
        <v>3164</v>
      </c>
      <c r="K475" s="832" t="s">
        <v>3165</v>
      </c>
      <c r="L475" s="835">
        <v>0</v>
      </c>
      <c r="M475" s="835">
        <v>0</v>
      </c>
      <c r="N475" s="832">
        <v>1</v>
      </c>
      <c r="O475" s="836">
        <v>0.5</v>
      </c>
      <c r="P475" s="835">
        <v>0</v>
      </c>
      <c r="Q475" s="837"/>
      <c r="R475" s="832">
        <v>1</v>
      </c>
      <c r="S475" s="837">
        <v>1</v>
      </c>
      <c r="T475" s="836">
        <v>0.5</v>
      </c>
      <c r="U475" s="838">
        <v>1</v>
      </c>
    </row>
    <row r="476" spans="1:21" ht="14.4" customHeight="1" x14ac:dyDescent="0.3">
      <c r="A476" s="831">
        <v>2</v>
      </c>
      <c r="B476" s="832" t="s">
        <v>2170</v>
      </c>
      <c r="C476" s="832" t="s">
        <v>2177</v>
      </c>
      <c r="D476" s="833" t="s">
        <v>4516</v>
      </c>
      <c r="E476" s="834" t="s">
        <v>2209</v>
      </c>
      <c r="F476" s="832" t="s">
        <v>2171</v>
      </c>
      <c r="G476" s="832" t="s">
        <v>2917</v>
      </c>
      <c r="H476" s="832" t="s">
        <v>604</v>
      </c>
      <c r="I476" s="832" t="s">
        <v>2918</v>
      </c>
      <c r="J476" s="832" t="s">
        <v>2919</v>
      </c>
      <c r="K476" s="832" t="s">
        <v>2920</v>
      </c>
      <c r="L476" s="835">
        <v>74.08</v>
      </c>
      <c r="M476" s="835">
        <v>74.08</v>
      </c>
      <c r="N476" s="832">
        <v>1</v>
      </c>
      <c r="O476" s="836">
        <v>0.5</v>
      </c>
      <c r="P476" s="835">
        <v>74.08</v>
      </c>
      <c r="Q476" s="837">
        <v>1</v>
      </c>
      <c r="R476" s="832">
        <v>1</v>
      </c>
      <c r="S476" s="837">
        <v>1</v>
      </c>
      <c r="T476" s="836">
        <v>0.5</v>
      </c>
      <c r="U476" s="838">
        <v>1</v>
      </c>
    </row>
    <row r="477" spans="1:21" ht="14.4" customHeight="1" x14ac:dyDescent="0.3">
      <c r="A477" s="831">
        <v>2</v>
      </c>
      <c r="B477" s="832" t="s">
        <v>2170</v>
      </c>
      <c r="C477" s="832" t="s">
        <v>2177</v>
      </c>
      <c r="D477" s="833" t="s">
        <v>4516</v>
      </c>
      <c r="E477" s="834" t="s">
        <v>2210</v>
      </c>
      <c r="F477" s="832" t="s">
        <v>2171</v>
      </c>
      <c r="G477" s="832" t="s">
        <v>2368</v>
      </c>
      <c r="H477" s="832" t="s">
        <v>562</v>
      </c>
      <c r="I477" s="832" t="s">
        <v>2371</v>
      </c>
      <c r="J477" s="832" t="s">
        <v>2372</v>
      </c>
      <c r="K477" s="832" t="s">
        <v>2029</v>
      </c>
      <c r="L477" s="835">
        <v>36.270000000000003</v>
      </c>
      <c r="M477" s="835">
        <v>36.270000000000003</v>
      </c>
      <c r="N477" s="832">
        <v>1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2</v>
      </c>
      <c r="B478" s="832" t="s">
        <v>2170</v>
      </c>
      <c r="C478" s="832" t="s">
        <v>2177</v>
      </c>
      <c r="D478" s="833" t="s">
        <v>4516</v>
      </c>
      <c r="E478" s="834" t="s">
        <v>2212</v>
      </c>
      <c r="F478" s="832" t="s">
        <v>2171</v>
      </c>
      <c r="G478" s="832" t="s">
        <v>2552</v>
      </c>
      <c r="H478" s="832" t="s">
        <v>562</v>
      </c>
      <c r="I478" s="832" t="s">
        <v>3135</v>
      </c>
      <c r="J478" s="832" t="s">
        <v>3005</v>
      </c>
      <c r="K478" s="832" t="s">
        <v>3136</v>
      </c>
      <c r="L478" s="835">
        <v>11.73</v>
      </c>
      <c r="M478" s="835">
        <v>11.73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2</v>
      </c>
      <c r="B479" s="832" t="s">
        <v>2170</v>
      </c>
      <c r="C479" s="832" t="s">
        <v>2177</v>
      </c>
      <c r="D479" s="833" t="s">
        <v>4516</v>
      </c>
      <c r="E479" s="834" t="s">
        <v>2213</v>
      </c>
      <c r="F479" s="832" t="s">
        <v>2171</v>
      </c>
      <c r="G479" s="832" t="s">
        <v>3095</v>
      </c>
      <c r="H479" s="832" t="s">
        <v>562</v>
      </c>
      <c r="I479" s="832" t="s">
        <v>3166</v>
      </c>
      <c r="J479" s="832" t="s">
        <v>978</v>
      </c>
      <c r="K479" s="832" t="s">
        <v>3167</v>
      </c>
      <c r="L479" s="835">
        <v>0</v>
      </c>
      <c r="M479" s="835">
        <v>0</v>
      </c>
      <c r="N479" s="832">
        <v>1</v>
      </c>
      <c r="O479" s="836">
        <v>1</v>
      </c>
      <c r="P479" s="835"/>
      <c r="Q479" s="837"/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2</v>
      </c>
      <c r="B480" s="832" t="s">
        <v>2170</v>
      </c>
      <c r="C480" s="832" t="s">
        <v>2177</v>
      </c>
      <c r="D480" s="833" t="s">
        <v>4516</v>
      </c>
      <c r="E480" s="834" t="s">
        <v>2215</v>
      </c>
      <c r="F480" s="832" t="s">
        <v>2171</v>
      </c>
      <c r="G480" s="832" t="s">
        <v>2504</v>
      </c>
      <c r="H480" s="832" t="s">
        <v>562</v>
      </c>
      <c r="I480" s="832" t="s">
        <v>2505</v>
      </c>
      <c r="J480" s="832" t="s">
        <v>2506</v>
      </c>
      <c r="K480" s="832" t="s">
        <v>2507</v>
      </c>
      <c r="L480" s="835">
        <v>0</v>
      </c>
      <c r="M480" s="835">
        <v>0</v>
      </c>
      <c r="N480" s="832">
        <v>1</v>
      </c>
      <c r="O480" s="836">
        <v>1</v>
      </c>
      <c r="P480" s="835"/>
      <c r="Q480" s="837"/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2</v>
      </c>
      <c r="B481" s="832" t="s">
        <v>2170</v>
      </c>
      <c r="C481" s="832" t="s">
        <v>2177</v>
      </c>
      <c r="D481" s="833" t="s">
        <v>4516</v>
      </c>
      <c r="E481" s="834" t="s">
        <v>2217</v>
      </c>
      <c r="F481" s="832" t="s">
        <v>2171</v>
      </c>
      <c r="G481" s="832" t="s">
        <v>2728</v>
      </c>
      <c r="H481" s="832" t="s">
        <v>562</v>
      </c>
      <c r="I481" s="832" t="s">
        <v>3168</v>
      </c>
      <c r="J481" s="832" t="s">
        <v>3169</v>
      </c>
      <c r="K481" s="832" t="s">
        <v>2734</v>
      </c>
      <c r="L481" s="835">
        <v>173.31</v>
      </c>
      <c r="M481" s="835">
        <v>173.31</v>
      </c>
      <c r="N481" s="832">
        <v>1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2</v>
      </c>
      <c r="B482" s="832" t="s">
        <v>2170</v>
      </c>
      <c r="C482" s="832" t="s">
        <v>2177</v>
      </c>
      <c r="D482" s="833" t="s">
        <v>4516</v>
      </c>
      <c r="E482" s="834" t="s">
        <v>2219</v>
      </c>
      <c r="F482" s="832" t="s">
        <v>2171</v>
      </c>
      <c r="G482" s="832" t="s">
        <v>2548</v>
      </c>
      <c r="H482" s="832" t="s">
        <v>562</v>
      </c>
      <c r="I482" s="832" t="s">
        <v>3170</v>
      </c>
      <c r="J482" s="832" t="s">
        <v>2550</v>
      </c>
      <c r="K482" s="832" t="s">
        <v>3171</v>
      </c>
      <c r="L482" s="835">
        <v>38.5</v>
      </c>
      <c r="M482" s="835">
        <v>38.5</v>
      </c>
      <c r="N482" s="832">
        <v>1</v>
      </c>
      <c r="O482" s="836"/>
      <c r="P482" s="835">
        <v>38.5</v>
      </c>
      <c r="Q482" s="837">
        <v>1</v>
      </c>
      <c r="R482" s="832">
        <v>1</v>
      </c>
      <c r="S482" s="837">
        <v>1</v>
      </c>
      <c r="T482" s="836"/>
      <c r="U482" s="838"/>
    </row>
    <row r="483" spans="1:21" ht="14.4" customHeight="1" x14ac:dyDescent="0.3">
      <c r="A483" s="831">
        <v>2</v>
      </c>
      <c r="B483" s="832" t="s">
        <v>2170</v>
      </c>
      <c r="C483" s="832" t="s">
        <v>2177</v>
      </c>
      <c r="D483" s="833" t="s">
        <v>4516</v>
      </c>
      <c r="E483" s="834" t="s">
        <v>2220</v>
      </c>
      <c r="F483" s="832" t="s">
        <v>2171</v>
      </c>
      <c r="G483" s="832" t="s">
        <v>2378</v>
      </c>
      <c r="H483" s="832" t="s">
        <v>562</v>
      </c>
      <c r="I483" s="832" t="s">
        <v>2946</v>
      </c>
      <c r="J483" s="832" t="s">
        <v>2380</v>
      </c>
      <c r="K483" s="832" t="s">
        <v>1780</v>
      </c>
      <c r="L483" s="835">
        <v>103.64</v>
      </c>
      <c r="M483" s="835">
        <v>103.64</v>
      </c>
      <c r="N483" s="832">
        <v>1</v>
      </c>
      <c r="O483" s="836">
        <v>0.5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2</v>
      </c>
      <c r="B484" s="832" t="s">
        <v>2170</v>
      </c>
      <c r="C484" s="832" t="s">
        <v>2177</v>
      </c>
      <c r="D484" s="833" t="s">
        <v>4516</v>
      </c>
      <c r="E484" s="834" t="s">
        <v>2220</v>
      </c>
      <c r="F484" s="832" t="s">
        <v>2171</v>
      </c>
      <c r="G484" s="832" t="s">
        <v>3172</v>
      </c>
      <c r="H484" s="832" t="s">
        <v>562</v>
      </c>
      <c r="I484" s="832" t="s">
        <v>3173</v>
      </c>
      <c r="J484" s="832" t="s">
        <v>3174</v>
      </c>
      <c r="K484" s="832" t="s">
        <v>3175</v>
      </c>
      <c r="L484" s="835">
        <v>845.24</v>
      </c>
      <c r="M484" s="835">
        <v>845.24</v>
      </c>
      <c r="N484" s="832">
        <v>1</v>
      </c>
      <c r="O484" s="836">
        <v>1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2</v>
      </c>
      <c r="B485" s="832" t="s">
        <v>2170</v>
      </c>
      <c r="C485" s="832" t="s">
        <v>2177</v>
      </c>
      <c r="D485" s="833" t="s">
        <v>4516</v>
      </c>
      <c r="E485" s="834" t="s">
        <v>2220</v>
      </c>
      <c r="F485" s="832" t="s">
        <v>2171</v>
      </c>
      <c r="G485" s="832" t="s">
        <v>3176</v>
      </c>
      <c r="H485" s="832" t="s">
        <v>562</v>
      </c>
      <c r="I485" s="832" t="s">
        <v>3177</v>
      </c>
      <c r="J485" s="832" t="s">
        <v>3178</v>
      </c>
      <c r="K485" s="832" t="s">
        <v>2542</v>
      </c>
      <c r="L485" s="835">
        <v>238.72</v>
      </c>
      <c r="M485" s="835">
        <v>238.72</v>
      </c>
      <c r="N485" s="832">
        <v>1</v>
      </c>
      <c r="O485" s="836">
        <v>1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2</v>
      </c>
      <c r="B486" s="832" t="s">
        <v>2170</v>
      </c>
      <c r="C486" s="832" t="s">
        <v>2177</v>
      </c>
      <c r="D486" s="833" t="s">
        <v>4516</v>
      </c>
      <c r="E486" s="834" t="s">
        <v>2220</v>
      </c>
      <c r="F486" s="832" t="s">
        <v>2171</v>
      </c>
      <c r="G486" s="832" t="s">
        <v>3179</v>
      </c>
      <c r="H486" s="832" t="s">
        <v>562</v>
      </c>
      <c r="I486" s="832" t="s">
        <v>3180</v>
      </c>
      <c r="J486" s="832" t="s">
        <v>3181</v>
      </c>
      <c r="K486" s="832" t="s">
        <v>3182</v>
      </c>
      <c r="L486" s="835">
        <v>1017.48</v>
      </c>
      <c r="M486" s="835">
        <v>3052.44</v>
      </c>
      <c r="N486" s="832">
        <v>3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2</v>
      </c>
      <c r="B487" s="832" t="s">
        <v>2170</v>
      </c>
      <c r="C487" s="832" t="s">
        <v>2177</v>
      </c>
      <c r="D487" s="833" t="s">
        <v>4516</v>
      </c>
      <c r="E487" s="834" t="s">
        <v>2220</v>
      </c>
      <c r="F487" s="832" t="s">
        <v>2171</v>
      </c>
      <c r="G487" s="832" t="s">
        <v>2442</v>
      </c>
      <c r="H487" s="832" t="s">
        <v>562</v>
      </c>
      <c r="I487" s="832" t="s">
        <v>2976</v>
      </c>
      <c r="J487" s="832" t="s">
        <v>711</v>
      </c>
      <c r="K487" s="832" t="s">
        <v>2444</v>
      </c>
      <c r="L487" s="835">
        <v>91.11</v>
      </c>
      <c r="M487" s="835">
        <v>91.11</v>
      </c>
      <c r="N487" s="832">
        <v>1</v>
      </c>
      <c r="O487" s="836">
        <v>1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2</v>
      </c>
      <c r="B488" s="832" t="s">
        <v>2170</v>
      </c>
      <c r="C488" s="832" t="s">
        <v>2177</v>
      </c>
      <c r="D488" s="833" t="s">
        <v>4516</v>
      </c>
      <c r="E488" s="834" t="s">
        <v>2220</v>
      </c>
      <c r="F488" s="832" t="s">
        <v>2171</v>
      </c>
      <c r="G488" s="832" t="s">
        <v>2457</v>
      </c>
      <c r="H488" s="832" t="s">
        <v>604</v>
      </c>
      <c r="I488" s="832" t="s">
        <v>3183</v>
      </c>
      <c r="J488" s="832" t="s">
        <v>2459</v>
      </c>
      <c r="K488" s="832" t="s">
        <v>3184</v>
      </c>
      <c r="L488" s="835">
        <v>225.75</v>
      </c>
      <c r="M488" s="835">
        <v>451.5</v>
      </c>
      <c r="N488" s="832">
        <v>2</v>
      </c>
      <c r="O488" s="836">
        <v>0.5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2</v>
      </c>
      <c r="B489" s="832" t="s">
        <v>2170</v>
      </c>
      <c r="C489" s="832" t="s">
        <v>2177</v>
      </c>
      <c r="D489" s="833" t="s">
        <v>4516</v>
      </c>
      <c r="E489" s="834" t="s">
        <v>2220</v>
      </c>
      <c r="F489" s="832" t="s">
        <v>2171</v>
      </c>
      <c r="G489" s="832" t="s">
        <v>3185</v>
      </c>
      <c r="H489" s="832" t="s">
        <v>562</v>
      </c>
      <c r="I489" s="832" t="s">
        <v>3186</v>
      </c>
      <c r="J489" s="832" t="s">
        <v>3187</v>
      </c>
      <c r="K489" s="832" t="s">
        <v>3188</v>
      </c>
      <c r="L489" s="835">
        <v>277.5</v>
      </c>
      <c r="M489" s="835">
        <v>277.5</v>
      </c>
      <c r="N489" s="832">
        <v>1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2</v>
      </c>
      <c r="B490" s="832" t="s">
        <v>2170</v>
      </c>
      <c r="C490" s="832" t="s">
        <v>2177</v>
      </c>
      <c r="D490" s="833" t="s">
        <v>4516</v>
      </c>
      <c r="E490" s="834" t="s">
        <v>2220</v>
      </c>
      <c r="F490" s="832" t="s">
        <v>2171</v>
      </c>
      <c r="G490" s="832" t="s">
        <v>2488</v>
      </c>
      <c r="H490" s="832" t="s">
        <v>562</v>
      </c>
      <c r="I490" s="832" t="s">
        <v>2489</v>
      </c>
      <c r="J490" s="832" t="s">
        <v>2490</v>
      </c>
      <c r="K490" s="832" t="s">
        <v>2491</v>
      </c>
      <c r="L490" s="835">
        <v>107.27</v>
      </c>
      <c r="M490" s="835">
        <v>1609.0500000000002</v>
      </c>
      <c r="N490" s="832">
        <v>15</v>
      </c>
      <c r="O490" s="836">
        <v>4</v>
      </c>
      <c r="P490" s="835">
        <v>750.89</v>
      </c>
      <c r="Q490" s="837">
        <v>0.46666666666666662</v>
      </c>
      <c r="R490" s="832">
        <v>7</v>
      </c>
      <c r="S490" s="837">
        <v>0.46666666666666667</v>
      </c>
      <c r="T490" s="836">
        <v>2</v>
      </c>
      <c r="U490" s="838">
        <v>0.5</v>
      </c>
    </row>
    <row r="491" spans="1:21" ht="14.4" customHeight="1" x14ac:dyDescent="0.3">
      <c r="A491" s="831">
        <v>2</v>
      </c>
      <c r="B491" s="832" t="s">
        <v>2170</v>
      </c>
      <c r="C491" s="832" t="s">
        <v>2177</v>
      </c>
      <c r="D491" s="833" t="s">
        <v>4516</v>
      </c>
      <c r="E491" s="834" t="s">
        <v>2220</v>
      </c>
      <c r="F491" s="832" t="s">
        <v>2171</v>
      </c>
      <c r="G491" s="832" t="s">
        <v>2991</v>
      </c>
      <c r="H491" s="832" t="s">
        <v>562</v>
      </c>
      <c r="I491" s="832" t="s">
        <v>2992</v>
      </c>
      <c r="J491" s="832" t="s">
        <v>1139</v>
      </c>
      <c r="K491" s="832" t="s">
        <v>2993</v>
      </c>
      <c r="L491" s="835">
        <v>48.09</v>
      </c>
      <c r="M491" s="835">
        <v>96.18</v>
      </c>
      <c r="N491" s="832">
        <v>2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2</v>
      </c>
      <c r="B492" s="832" t="s">
        <v>2170</v>
      </c>
      <c r="C492" s="832" t="s">
        <v>2177</v>
      </c>
      <c r="D492" s="833" t="s">
        <v>4516</v>
      </c>
      <c r="E492" s="834" t="s">
        <v>2220</v>
      </c>
      <c r="F492" s="832" t="s">
        <v>2171</v>
      </c>
      <c r="G492" s="832" t="s">
        <v>3189</v>
      </c>
      <c r="H492" s="832" t="s">
        <v>562</v>
      </c>
      <c r="I492" s="832" t="s">
        <v>3190</v>
      </c>
      <c r="J492" s="832" t="s">
        <v>1141</v>
      </c>
      <c r="K492" s="832" t="s">
        <v>3191</v>
      </c>
      <c r="L492" s="835">
        <v>69.59</v>
      </c>
      <c r="M492" s="835">
        <v>139.18</v>
      </c>
      <c r="N492" s="832">
        <v>2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2</v>
      </c>
      <c r="B493" s="832" t="s">
        <v>2170</v>
      </c>
      <c r="C493" s="832" t="s">
        <v>2177</v>
      </c>
      <c r="D493" s="833" t="s">
        <v>4516</v>
      </c>
      <c r="E493" s="834" t="s">
        <v>2220</v>
      </c>
      <c r="F493" s="832" t="s">
        <v>2171</v>
      </c>
      <c r="G493" s="832" t="s">
        <v>2592</v>
      </c>
      <c r="H493" s="832" t="s">
        <v>562</v>
      </c>
      <c r="I493" s="832" t="s">
        <v>2593</v>
      </c>
      <c r="J493" s="832" t="s">
        <v>2594</v>
      </c>
      <c r="K493" s="832" t="s">
        <v>2595</v>
      </c>
      <c r="L493" s="835">
        <v>110.74</v>
      </c>
      <c r="M493" s="835">
        <v>110.74</v>
      </c>
      <c r="N493" s="832">
        <v>1</v>
      </c>
      <c r="O493" s="836">
        <v>0.5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2</v>
      </c>
      <c r="B494" s="832" t="s">
        <v>2170</v>
      </c>
      <c r="C494" s="832" t="s">
        <v>2177</v>
      </c>
      <c r="D494" s="833" t="s">
        <v>4516</v>
      </c>
      <c r="E494" s="834" t="s">
        <v>2220</v>
      </c>
      <c r="F494" s="832" t="s">
        <v>2171</v>
      </c>
      <c r="G494" s="832" t="s">
        <v>2599</v>
      </c>
      <c r="H494" s="832" t="s">
        <v>604</v>
      </c>
      <c r="I494" s="832" t="s">
        <v>1811</v>
      </c>
      <c r="J494" s="832" t="s">
        <v>919</v>
      </c>
      <c r="K494" s="832" t="s">
        <v>1812</v>
      </c>
      <c r="L494" s="835">
        <v>77.790000000000006</v>
      </c>
      <c r="M494" s="835">
        <v>77.790000000000006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2</v>
      </c>
      <c r="B495" s="832" t="s">
        <v>2170</v>
      </c>
      <c r="C495" s="832" t="s">
        <v>2177</v>
      </c>
      <c r="D495" s="833" t="s">
        <v>4516</v>
      </c>
      <c r="E495" s="834" t="s">
        <v>2220</v>
      </c>
      <c r="F495" s="832" t="s">
        <v>2171</v>
      </c>
      <c r="G495" s="832" t="s">
        <v>2599</v>
      </c>
      <c r="H495" s="832" t="s">
        <v>562</v>
      </c>
      <c r="I495" s="832" t="s">
        <v>3137</v>
      </c>
      <c r="J495" s="832" t="s">
        <v>3138</v>
      </c>
      <c r="K495" s="832" t="s">
        <v>3139</v>
      </c>
      <c r="L495" s="835">
        <v>72.61</v>
      </c>
      <c r="M495" s="835">
        <v>72.61</v>
      </c>
      <c r="N495" s="832">
        <v>1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2</v>
      </c>
      <c r="B496" s="832" t="s">
        <v>2170</v>
      </c>
      <c r="C496" s="832" t="s">
        <v>2177</v>
      </c>
      <c r="D496" s="833" t="s">
        <v>4516</v>
      </c>
      <c r="E496" s="834" t="s">
        <v>2220</v>
      </c>
      <c r="F496" s="832" t="s">
        <v>2171</v>
      </c>
      <c r="G496" s="832" t="s">
        <v>2639</v>
      </c>
      <c r="H496" s="832" t="s">
        <v>604</v>
      </c>
      <c r="I496" s="832" t="s">
        <v>2643</v>
      </c>
      <c r="J496" s="832" t="s">
        <v>2641</v>
      </c>
      <c r="K496" s="832" t="s">
        <v>2644</v>
      </c>
      <c r="L496" s="835">
        <v>219.18</v>
      </c>
      <c r="M496" s="835">
        <v>219.18</v>
      </c>
      <c r="N496" s="832">
        <v>1</v>
      </c>
      <c r="O496" s="836">
        <v>1</v>
      </c>
      <c r="P496" s="835">
        <v>219.18</v>
      </c>
      <c r="Q496" s="837">
        <v>1</v>
      </c>
      <c r="R496" s="832">
        <v>1</v>
      </c>
      <c r="S496" s="837">
        <v>1</v>
      </c>
      <c r="T496" s="836">
        <v>1</v>
      </c>
      <c r="U496" s="838">
        <v>1</v>
      </c>
    </row>
    <row r="497" spans="1:21" ht="14.4" customHeight="1" x14ac:dyDescent="0.3">
      <c r="A497" s="831">
        <v>2</v>
      </c>
      <c r="B497" s="832" t="s">
        <v>2170</v>
      </c>
      <c r="C497" s="832" t="s">
        <v>2177</v>
      </c>
      <c r="D497" s="833" t="s">
        <v>4516</v>
      </c>
      <c r="E497" s="834" t="s">
        <v>2220</v>
      </c>
      <c r="F497" s="832" t="s">
        <v>2171</v>
      </c>
      <c r="G497" s="832" t="s">
        <v>2666</v>
      </c>
      <c r="H497" s="832" t="s">
        <v>604</v>
      </c>
      <c r="I497" s="832" t="s">
        <v>3192</v>
      </c>
      <c r="J497" s="832" t="s">
        <v>1711</v>
      </c>
      <c r="K497" s="832" t="s">
        <v>3193</v>
      </c>
      <c r="L497" s="835">
        <v>468.68</v>
      </c>
      <c r="M497" s="835">
        <v>468.68</v>
      </c>
      <c r="N497" s="832">
        <v>1</v>
      </c>
      <c r="O497" s="836">
        <v>0.5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2</v>
      </c>
      <c r="B498" s="832" t="s">
        <v>2170</v>
      </c>
      <c r="C498" s="832" t="s">
        <v>2177</v>
      </c>
      <c r="D498" s="833" t="s">
        <v>4516</v>
      </c>
      <c r="E498" s="834" t="s">
        <v>2220</v>
      </c>
      <c r="F498" s="832" t="s">
        <v>2171</v>
      </c>
      <c r="G498" s="832" t="s">
        <v>2667</v>
      </c>
      <c r="H498" s="832" t="s">
        <v>604</v>
      </c>
      <c r="I498" s="832" t="s">
        <v>3194</v>
      </c>
      <c r="J498" s="832" t="s">
        <v>793</v>
      </c>
      <c r="K498" s="832" t="s">
        <v>2672</v>
      </c>
      <c r="L498" s="835">
        <v>1385.62</v>
      </c>
      <c r="M498" s="835">
        <v>8313.7199999999993</v>
      </c>
      <c r="N498" s="832">
        <v>6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2</v>
      </c>
      <c r="B499" s="832" t="s">
        <v>2170</v>
      </c>
      <c r="C499" s="832" t="s">
        <v>2177</v>
      </c>
      <c r="D499" s="833" t="s">
        <v>4516</v>
      </c>
      <c r="E499" s="834" t="s">
        <v>2220</v>
      </c>
      <c r="F499" s="832" t="s">
        <v>2171</v>
      </c>
      <c r="G499" s="832" t="s">
        <v>2709</v>
      </c>
      <c r="H499" s="832" t="s">
        <v>562</v>
      </c>
      <c r="I499" s="832" t="s">
        <v>3038</v>
      </c>
      <c r="J499" s="832" t="s">
        <v>3036</v>
      </c>
      <c r="K499" s="832" t="s">
        <v>3039</v>
      </c>
      <c r="L499" s="835">
        <v>96.75</v>
      </c>
      <c r="M499" s="835">
        <v>193.5</v>
      </c>
      <c r="N499" s="832">
        <v>2</v>
      </c>
      <c r="O499" s="836">
        <v>1</v>
      </c>
      <c r="P499" s="835">
        <v>96.75</v>
      </c>
      <c r="Q499" s="837">
        <v>0.5</v>
      </c>
      <c r="R499" s="832">
        <v>1</v>
      </c>
      <c r="S499" s="837">
        <v>0.5</v>
      </c>
      <c r="T499" s="836">
        <v>0.5</v>
      </c>
      <c r="U499" s="838">
        <v>0.5</v>
      </c>
    </row>
    <row r="500" spans="1:21" ht="14.4" customHeight="1" x14ac:dyDescent="0.3">
      <c r="A500" s="831">
        <v>2</v>
      </c>
      <c r="B500" s="832" t="s">
        <v>2170</v>
      </c>
      <c r="C500" s="832" t="s">
        <v>2177</v>
      </c>
      <c r="D500" s="833" t="s">
        <v>4516</v>
      </c>
      <c r="E500" s="834" t="s">
        <v>2220</v>
      </c>
      <c r="F500" s="832" t="s">
        <v>2171</v>
      </c>
      <c r="G500" s="832" t="s">
        <v>2769</v>
      </c>
      <c r="H500" s="832" t="s">
        <v>562</v>
      </c>
      <c r="I500" s="832" t="s">
        <v>2770</v>
      </c>
      <c r="J500" s="832" t="s">
        <v>1159</v>
      </c>
      <c r="K500" s="832" t="s">
        <v>2771</v>
      </c>
      <c r="L500" s="835">
        <v>453.79</v>
      </c>
      <c r="M500" s="835">
        <v>1361.3700000000001</v>
      </c>
      <c r="N500" s="832">
        <v>3</v>
      </c>
      <c r="O500" s="836">
        <v>1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2</v>
      </c>
      <c r="B501" s="832" t="s">
        <v>2170</v>
      </c>
      <c r="C501" s="832" t="s">
        <v>2177</v>
      </c>
      <c r="D501" s="833" t="s">
        <v>4516</v>
      </c>
      <c r="E501" s="834" t="s">
        <v>2220</v>
      </c>
      <c r="F501" s="832" t="s">
        <v>2171</v>
      </c>
      <c r="G501" s="832" t="s">
        <v>2781</v>
      </c>
      <c r="H501" s="832" t="s">
        <v>562</v>
      </c>
      <c r="I501" s="832" t="s">
        <v>3195</v>
      </c>
      <c r="J501" s="832" t="s">
        <v>3196</v>
      </c>
      <c r="K501" s="832" t="s">
        <v>3197</v>
      </c>
      <c r="L501" s="835">
        <v>516.41999999999996</v>
      </c>
      <c r="M501" s="835">
        <v>516.41999999999996</v>
      </c>
      <c r="N501" s="832">
        <v>1</v>
      </c>
      <c r="O501" s="836">
        <v>0.5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2</v>
      </c>
      <c r="B502" s="832" t="s">
        <v>2170</v>
      </c>
      <c r="C502" s="832" t="s">
        <v>2177</v>
      </c>
      <c r="D502" s="833" t="s">
        <v>4516</v>
      </c>
      <c r="E502" s="834" t="s">
        <v>2220</v>
      </c>
      <c r="F502" s="832" t="s">
        <v>2171</v>
      </c>
      <c r="G502" s="832" t="s">
        <v>3198</v>
      </c>
      <c r="H502" s="832" t="s">
        <v>604</v>
      </c>
      <c r="I502" s="832" t="s">
        <v>3199</v>
      </c>
      <c r="J502" s="832" t="s">
        <v>2103</v>
      </c>
      <c r="K502" s="832" t="s">
        <v>1653</v>
      </c>
      <c r="L502" s="835">
        <v>1081.29</v>
      </c>
      <c r="M502" s="835">
        <v>1081.29</v>
      </c>
      <c r="N502" s="832">
        <v>1</v>
      </c>
      <c r="O502" s="836">
        <v>0.5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2</v>
      </c>
      <c r="B503" s="832" t="s">
        <v>2170</v>
      </c>
      <c r="C503" s="832" t="s">
        <v>2177</v>
      </c>
      <c r="D503" s="833" t="s">
        <v>4516</v>
      </c>
      <c r="E503" s="834" t="s">
        <v>2220</v>
      </c>
      <c r="F503" s="832" t="s">
        <v>2171</v>
      </c>
      <c r="G503" s="832" t="s">
        <v>3057</v>
      </c>
      <c r="H503" s="832" t="s">
        <v>562</v>
      </c>
      <c r="I503" s="832" t="s">
        <v>3058</v>
      </c>
      <c r="J503" s="832" t="s">
        <v>3059</v>
      </c>
      <c r="K503" s="832" t="s">
        <v>2393</v>
      </c>
      <c r="L503" s="835">
        <v>155.30000000000001</v>
      </c>
      <c r="M503" s="835">
        <v>155.30000000000001</v>
      </c>
      <c r="N503" s="832">
        <v>1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2</v>
      </c>
      <c r="B504" s="832" t="s">
        <v>2170</v>
      </c>
      <c r="C504" s="832" t="s">
        <v>2177</v>
      </c>
      <c r="D504" s="833" t="s">
        <v>4516</v>
      </c>
      <c r="E504" s="834" t="s">
        <v>2220</v>
      </c>
      <c r="F504" s="832" t="s">
        <v>2171</v>
      </c>
      <c r="G504" s="832" t="s">
        <v>2821</v>
      </c>
      <c r="H504" s="832" t="s">
        <v>604</v>
      </c>
      <c r="I504" s="832" t="s">
        <v>1914</v>
      </c>
      <c r="J504" s="832" t="s">
        <v>1915</v>
      </c>
      <c r="K504" s="832" t="s">
        <v>1916</v>
      </c>
      <c r="L504" s="835">
        <v>0</v>
      </c>
      <c r="M504" s="835">
        <v>0</v>
      </c>
      <c r="N504" s="832">
        <v>1</v>
      </c>
      <c r="O504" s="836">
        <v>0.5</v>
      </c>
      <c r="P504" s="835">
        <v>0</v>
      </c>
      <c r="Q504" s="837"/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2</v>
      </c>
      <c r="B505" s="832" t="s">
        <v>2170</v>
      </c>
      <c r="C505" s="832" t="s">
        <v>2177</v>
      </c>
      <c r="D505" s="833" t="s">
        <v>4516</v>
      </c>
      <c r="E505" s="834" t="s">
        <v>2220</v>
      </c>
      <c r="F505" s="832" t="s">
        <v>2171</v>
      </c>
      <c r="G505" s="832" t="s">
        <v>3200</v>
      </c>
      <c r="H505" s="832" t="s">
        <v>562</v>
      </c>
      <c r="I505" s="832" t="s">
        <v>3201</v>
      </c>
      <c r="J505" s="832" t="s">
        <v>3202</v>
      </c>
      <c r="K505" s="832" t="s">
        <v>3203</v>
      </c>
      <c r="L505" s="835">
        <v>59.56</v>
      </c>
      <c r="M505" s="835">
        <v>59.56</v>
      </c>
      <c r="N505" s="832">
        <v>1</v>
      </c>
      <c r="O505" s="836">
        <v>1</v>
      </c>
      <c r="P505" s="835">
        <v>59.56</v>
      </c>
      <c r="Q505" s="837">
        <v>1</v>
      </c>
      <c r="R505" s="832">
        <v>1</v>
      </c>
      <c r="S505" s="837">
        <v>1</v>
      </c>
      <c r="T505" s="836">
        <v>1</v>
      </c>
      <c r="U505" s="838">
        <v>1</v>
      </c>
    </row>
    <row r="506" spans="1:21" ht="14.4" customHeight="1" x14ac:dyDescent="0.3">
      <c r="A506" s="831">
        <v>2</v>
      </c>
      <c r="B506" s="832" t="s">
        <v>2170</v>
      </c>
      <c r="C506" s="832" t="s">
        <v>2177</v>
      </c>
      <c r="D506" s="833" t="s">
        <v>4516</v>
      </c>
      <c r="E506" s="834" t="s">
        <v>2220</v>
      </c>
      <c r="F506" s="832" t="s">
        <v>2171</v>
      </c>
      <c r="G506" s="832" t="s">
        <v>2847</v>
      </c>
      <c r="H506" s="832" t="s">
        <v>604</v>
      </c>
      <c r="I506" s="832" t="s">
        <v>3204</v>
      </c>
      <c r="J506" s="832" t="s">
        <v>1802</v>
      </c>
      <c r="K506" s="832" t="s">
        <v>3205</v>
      </c>
      <c r="L506" s="835">
        <v>110.74</v>
      </c>
      <c r="M506" s="835">
        <v>110.74</v>
      </c>
      <c r="N506" s="832">
        <v>1</v>
      </c>
      <c r="O506" s="836">
        <v>0.5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2</v>
      </c>
      <c r="B507" s="832" t="s">
        <v>2170</v>
      </c>
      <c r="C507" s="832" t="s">
        <v>2177</v>
      </c>
      <c r="D507" s="833" t="s">
        <v>4516</v>
      </c>
      <c r="E507" s="834" t="s">
        <v>2220</v>
      </c>
      <c r="F507" s="832" t="s">
        <v>2171</v>
      </c>
      <c r="G507" s="832" t="s">
        <v>2898</v>
      </c>
      <c r="H507" s="832" t="s">
        <v>604</v>
      </c>
      <c r="I507" s="832" t="s">
        <v>1845</v>
      </c>
      <c r="J507" s="832" t="s">
        <v>1115</v>
      </c>
      <c r="K507" s="832" t="s">
        <v>1846</v>
      </c>
      <c r="L507" s="835">
        <v>154.36000000000001</v>
      </c>
      <c r="M507" s="835">
        <v>154.36000000000001</v>
      </c>
      <c r="N507" s="832">
        <v>1</v>
      </c>
      <c r="O507" s="836">
        <v>1</v>
      </c>
      <c r="P507" s="835">
        <v>154.36000000000001</v>
      </c>
      <c r="Q507" s="837">
        <v>1</v>
      </c>
      <c r="R507" s="832">
        <v>1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2</v>
      </c>
      <c r="B508" s="832" t="s">
        <v>2170</v>
      </c>
      <c r="C508" s="832" t="s">
        <v>2177</v>
      </c>
      <c r="D508" s="833" t="s">
        <v>4516</v>
      </c>
      <c r="E508" s="834" t="s">
        <v>2220</v>
      </c>
      <c r="F508" s="832" t="s">
        <v>2171</v>
      </c>
      <c r="G508" s="832" t="s">
        <v>2917</v>
      </c>
      <c r="H508" s="832" t="s">
        <v>604</v>
      </c>
      <c r="I508" s="832" t="s">
        <v>1834</v>
      </c>
      <c r="J508" s="832" t="s">
        <v>1832</v>
      </c>
      <c r="K508" s="832" t="s">
        <v>1835</v>
      </c>
      <c r="L508" s="835">
        <v>49.08</v>
      </c>
      <c r="M508" s="835">
        <v>49.08</v>
      </c>
      <c r="N508" s="832">
        <v>1</v>
      </c>
      <c r="O508" s="836">
        <v>0.5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2</v>
      </c>
      <c r="B509" s="832" t="s">
        <v>2170</v>
      </c>
      <c r="C509" s="832" t="s">
        <v>2177</v>
      </c>
      <c r="D509" s="833" t="s">
        <v>4516</v>
      </c>
      <c r="E509" s="834" t="s">
        <v>2221</v>
      </c>
      <c r="F509" s="832" t="s">
        <v>2171</v>
      </c>
      <c r="G509" s="832" t="s">
        <v>3200</v>
      </c>
      <c r="H509" s="832" t="s">
        <v>562</v>
      </c>
      <c r="I509" s="832" t="s">
        <v>3206</v>
      </c>
      <c r="J509" s="832" t="s">
        <v>3202</v>
      </c>
      <c r="K509" s="832" t="s">
        <v>3207</v>
      </c>
      <c r="L509" s="835">
        <v>24.05</v>
      </c>
      <c r="M509" s="835">
        <v>24.05</v>
      </c>
      <c r="N509" s="832">
        <v>1</v>
      </c>
      <c r="O509" s="836">
        <v>1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2</v>
      </c>
      <c r="B510" s="832" t="s">
        <v>2170</v>
      </c>
      <c r="C510" s="832" t="s">
        <v>2177</v>
      </c>
      <c r="D510" s="833" t="s">
        <v>4516</v>
      </c>
      <c r="E510" s="834" t="s">
        <v>2222</v>
      </c>
      <c r="F510" s="832" t="s">
        <v>2171</v>
      </c>
      <c r="G510" s="832" t="s">
        <v>2411</v>
      </c>
      <c r="H510" s="832" t="s">
        <v>562</v>
      </c>
      <c r="I510" s="832" t="s">
        <v>3208</v>
      </c>
      <c r="J510" s="832" t="s">
        <v>3209</v>
      </c>
      <c r="K510" s="832" t="s">
        <v>1955</v>
      </c>
      <c r="L510" s="835">
        <v>70.23</v>
      </c>
      <c r="M510" s="835">
        <v>70.23</v>
      </c>
      <c r="N510" s="832">
        <v>1</v>
      </c>
      <c r="O510" s="836"/>
      <c r="P510" s="835"/>
      <c r="Q510" s="837">
        <v>0</v>
      </c>
      <c r="R510" s="832"/>
      <c r="S510" s="837">
        <v>0</v>
      </c>
      <c r="T510" s="836"/>
      <c r="U510" s="838"/>
    </row>
    <row r="511" spans="1:21" ht="14.4" customHeight="1" x14ac:dyDescent="0.3">
      <c r="A511" s="831">
        <v>2</v>
      </c>
      <c r="B511" s="832" t="s">
        <v>2170</v>
      </c>
      <c r="C511" s="832" t="s">
        <v>2177</v>
      </c>
      <c r="D511" s="833" t="s">
        <v>4516</v>
      </c>
      <c r="E511" s="834" t="s">
        <v>2222</v>
      </c>
      <c r="F511" s="832" t="s">
        <v>2171</v>
      </c>
      <c r="G511" s="832" t="s">
        <v>2455</v>
      </c>
      <c r="H511" s="832" t="s">
        <v>562</v>
      </c>
      <c r="I511" s="832" t="s">
        <v>3210</v>
      </c>
      <c r="J511" s="832" t="s">
        <v>3211</v>
      </c>
      <c r="K511" s="832" t="s">
        <v>1971</v>
      </c>
      <c r="L511" s="835">
        <v>61.59</v>
      </c>
      <c r="M511" s="835">
        <v>61.59</v>
      </c>
      <c r="N511" s="832">
        <v>1</v>
      </c>
      <c r="O511" s="836">
        <v>1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2</v>
      </c>
      <c r="B512" s="832" t="s">
        <v>2170</v>
      </c>
      <c r="C512" s="832" t="s">
        <v>2177</v>
      </c>
      <c r="D512" s="833" t="s">
        <v>4516</v>
      </c>
      <c r="E512" s="834" t="s">
        <v>2222</v>
      </c>
      <c r="F512" s="832" t="s">
        <v>2171</v>
      </c>
      <c r="G512" s="832" t="s">
        <v>2552</v>
      </c>
      <c r="H512" s="832" t="s">
        <v>562</v>
      </c>
      <c r="I512" s="832" t="s">
        <v>3135</v>
      </c>
      <c r="J512" s="832" t="s">
        <v>3005</v>
      </c>
      <c r="K512" s="832" t="s">
        <v>3136</v>
      </c>
      <c r="L512" s="835">
        <v>11.73</v>
      </c>
      <c r="M512" s="835">
        <v>11.73</v>
      </c>
      <c r="N512" s="832">
        <v>1</v>
      </c>
      <c r="O512" s="836">
        <v>1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2</v>
      </c>
      <c r="B513" s="832" t="s">
        <v>2170</v>
      </c>
      <c r="C513" s="832" t="s">
        <v>2177</v>
      </c>
      <c r="D513" s="833" t="s">
        <v>4516</v>
      </c>
      <c r="E513" s="834" t="s">
        <v>2222</v>
      </c>
      <c r="F513" s="832" t="s">
        <v>2171</v>
      </c>
      <c r="G513" s="832" t="s">
        <v>2552</v>
      </c>
      <c r="H513" s="832" t="s">
        <v>562</v>
      </c>
      <c r="I513" s="832" t="s">
        <v>3212</v>
      </c>
      <c r="J513" s="832" t="s">
        <v>3005</v>
      </c>
      <c r="K513" s="832" t="s">
        <v>3213</v>
      </c>
      <c r="L513" s="835">
        <v>0</v>
      </c>
      <c r="M513" s="835">
        <v>0</v>
      </c>
      <c r="N513" s="832">
        <v>3</v>
      </c>
      <c r="O513" s="836">
        <v>3</v>
      </c>
      <c r="P513" s="835"/>
      <c r="Q513" s="837"/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2</v>
      </c>
      <c r="B514" s="832" t="s">
        <v>2170</v>
      </c>
      <c r="C514" s="832" t="s">
        <v>2177</v>
      </c>
      <c r="D514" s="833" t="s">
        <v>4516</v>
      </c>
      <c r="E514" s="834" t="s">
        <v>2225</v>
      </c>
      <c r="F514" s="832" t="s">
        <v>2171</v>
      </c>
      <c r="G514" s="832" t="s">
        <v>3214</v>
      </c>
      <c r="H514" s="832" t="s">
        <v>562</v>
      </c>
      <c r="I514" s="832" t="s">
        <v>3215</v>
      </c>
      <c r="J514" s="832" t="s">
        <v>3216</v>
      </c>
      <c r="K514" s="832" t="s">
        <v>3217</v>
      </c>
      <c r="L514" s="835">
        <v>93.98</v>
      </c>
      <c r="M514" s="835">
        <v>93.98</v>
      </c>
      <c r="N514" s="832">
        <v>1</v>
      </c>
      <c r="O514" s="836">
        <v>1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2</v>
      </c>
      <c r="B515" s="832" t="s">
        <v>2170</v>
      </c>
      <c r="C515" s="832" t="s">
        <v>2177</v>
      </c>
      <c r="D515" s="833" t="s">
        <v>4516</v>
      </c>
      <c r="E515" s="834" t="s">
        <v>2228</v>
      </c>
      <c r="F515" s="832" t="s">
        <v>2171</v>
      </c>
      <c r="G515" s="832" t="s">
        <v>2442</v>
      </c>
      <c r="H515" s="832" t="s">
        <v>562</v>
      </c>
      <c r="I515" s="832" t="s">
        <v>2976</v>
      </c>
      <c r="J515" s="832" t="s">
        <v>711</v>
      </c>
      <c r="K515" s="832" t="s">
        <v>2444</v>
      </c>
      <c r="L515" s="835">
        <v>91.11</v>
      </c>
      <c r="M515" s="835">
        <v>91.11</v>
      </c>
      <c r="N515" s="832">
        <v>1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2</v>
      </c>
      <c r="B516" s="832" t="s">
        <v>2170</v>
      </c>
      <c r="C516" s="832" t="s">
        <v>2177</v>
      </c>
      <c r="D516" s="833" t="s">
        <v>4516</v>
      </c>
      <c r="E516" s="834" t="s">
        <v>2228</v>
      </c>
      <c r="F516" s="832" t="s">
        <v>2171</v>
      </c>
      <c r="G516" s="832" t="s">
        <v>2760</v>
      </c>
      <c r="H516" s="832" t="s">
        <v>604</v>
      </c>
      <c r="I516" s="832" t="s">
        <v>3218</v>
      </c>
      <c r="J516" s="832" t="s">
        <v>1776</v>
      </c>
      <c r="K516" s="832" t="s">
        <v>3219</v>
      </c>
      <c r="L516" s="835">
        <v>95.39</v>
      </c>
      <c r="M516" s="835">
        <v>95.39</v>
      </c>
      <c r="N516" s="832">
        <v>1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2</v>
      </c>
      <c r="B517" s="832" t="s">
        <v>2170</v>
      </c>
      <c r="C517" s="832" t="s">
        <v>2177</v>
      </c>
      <c r="D517" s="833" t="s">
        <v>4516</v>
      </c>
      <c r="E517" s="834" t="s">
        <v>2229</v>
      </c>
      <c r="F517" s="832" t="s">
        <v>2171</v>
      </c>
      <c r="G517" s="832" t="s">
        <v>2678</v>
      </c>
      <c r="H517" s="832" t="s">
        <v>604</v>
      </c>
      <c r="I517" s="832" t="s">
        <v>1900</v>
      </c>
      <c r="J517" s="832" t="s">
        <v>644</v>
      </c>
      <c r="K517" s="832" t="s">
        <v>1901</v>
      </c>
      <c r="L517" s="835">
        <v>24.22</v>
      </c>
      <c r="M517" s="835">
        <v>48.44</v>
      </c>
      <c r="N517" s="832">
        <v>2</v>
      </c>
      <c r="O517" s="836">
        <v>2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2</v>
      </c>
      <c r="B518" s="832" t="s">
        <v>2170</v>
      </c>
      <c r="C518" s="832" t="s">
        <v>2177</v>
      </c>
      <c r="D518" s="833" t="s">
        <v>4516</v>
      </c>
      <c r="E518" s="834" t="s">
        <v>2230</v>
      </c>
      <c r="F518" s="832" t="s">
        <v>2171</v>
      </c>
      <c r="G518" s="832" t="s">
        <v>3220</v>
      </c>
      <c r="H518" s="832" t="s">
        <v>604</v>
      </c>
      <c r="I518" s="832" t="s">
        <v>3221</v>
      </c>
      <c r="J518" s="832" t="s">
        <v>3222</v>
      </c>
      <c r="K518" s="832" t="s">
        <v>3223</v>
      </c>
      <c r="L518" s="835">
        <v>432.87</v>
      </c>
      <c r="M518" s="835">
        <v>432.87</v>
      </c>
      <c r="N518" s="832">
        <v>1</v>
      </c>
      <c r="O518" s="836">
        <v>1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2</v>
      </c>
      <c r="B519" s="832" t="s">
        <v>2170</v>
      </c>
      <c r="C519" s="832" t="s">
        <v>2177</v>
      </c>
      <c r="D519" s="833" t="s">
        <v>4516</v>
      </c>
      <c r="E519" s="834" t="s">
        <v>2230</v>
      </c>
      <c r="F519" s="832" t="s">
        <v>2171</v>
      </c>
      <c r="G519" s="832" t="s">
        <v>2866</v>
      </c>
      <c r="H519" s="832" t="s">
        <v>562</v>
      </c>
      <c r="I519" s="832" t="s">
        <v>3224</v>
      </c>
      <c r="J519" s="832" t="s">
        <v>2868</v>
      </c>
      <c r="K519" s="832" t="s">
        <v>3225</v>
      </c>
      <c r="L519" s="835">
        <v>0</v>
      </c>
      <c r="M519" s="835">
        <v>0</v>
      </c>
      <c r="N519" s="832">
        <v>1</v>
      </c>
      <c r="O519" s="836">
        <v>1</v>
      </c>
      <c r="P519" s="835"/>
      <c r="Q519" s="837"/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2</v>
      </c>
      <c r="B520" s="832" t="s">
        <v>2170</v>
      </c>
      <c r="C520" s="832" t="s">
        <v>2177</v>
      </c>
      <c r="D520" s="833" t="s">
        <v>4516</v>
      </c>
      <c r="E520" s="834" t="s">
        <v>2231</v>
      </c>
      <c r="F520" s="832" t="s">
        <v>2171</v>
      </c>
      <c r="G520" s="832" t="s">
        <v>3226</v>
      </c>
      <c r="H520" s="832" t="s">
        <v>562</v>
      </c>
      <c r="I520" s="832" t="s">
        <v>3227</v>
      </c>
      <c r="J520" s="832" t="s">
        <v>3228</v>
      </c>
      <c r="K520" s="832" t="s">
        <v>2507</v>
      </c>
      <c r="L520" s="835">
        <v>35.11</v>
      </c>
      <c r="M520" s="835">
        <v>35.11</v>
      </c>
      <c r="N520" s="832">
        <v>1</v>
      </c>
      <c r="O520" s="836">
        <v>1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2</v>
      </c>
      <c r="B521" s="832" t="s">
        <v>2170</v>
      </c>
      <c r="C521" s="832" t="s">
        <v>2177</v>
      </c>
      <c r="D521" s="833" t="s">
        <v>4516</v>
      </c>
      <c r="E521" s="834" t="s">
        <v>2231</v>
      </c>
      <c r="F521" s="832" t="s">
        <v>2171</v>
      </c>
      <c r="G521" s="832" t="s">
        <v>2540</v>
      </c>
      <c r="H521" s="832" t="s">
        <v>562</v>
      </c>
      <c r="I521" s="832" t="s">
        <v>3229</v>
      </c>
      <c r="J521" s="832" t="s">
        <v>2545</v>
      </c>
      <c r="K521" s="832" t="s">
        <v>3230</v>
      </c>
      <c r="L521" s="835">
        <v>23.27</v>
      </c>
      <c r="M521" s="835">
        <v>23.27</v>
      </c>
      <c r="N521" s="832">
        <v>1</v>
      </c>
      <c r="O521" s="836">
        <v>1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2</v>
      </c>
      <c r="B522" s="832" t="s">
        <v>2170</v>
      </c>
      <c r="C522" s="832" t="s">
        <v>2177</v>
      </c>
      <c r="D522" s="833" t="s">
        <v>4516</v>
      </c>
      <c r="E522" s="834" t="s">
        <v>2231</v>
      </c>
      <c r="F522" s="832" t="s">
        <v>2171</v>
      </c>
      <c r="G522" s="832" t="s">
        <v>2588</v>
      </c>
      <c r="H522" s="832" t="s">
        <v>604</v>
      </c>
      <c r="I522" s="832" t="s">
        <v>1983</v>
      </c>
      <c r="J522" s="832" t="s">
        <v>1984</v>
      </c>
      <c r="K522" s="832" t="s">
        <v>1985</v>
      </c>
      <c r="L522" s="835">
        <v>58.77</v>
      </c>
      <c r="M522" s="835">
        <v>58.77</v>
      </c>
      <c r="N522" s="832">
        <v>1</v>
      </c>
      <c r="O522" s="836">
        <v>1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2</v>
      </c>
      <c r="B523" s="832" t="s">
        <v>2170</v>
      </c>
      <c r="C523" s="832" t="s">
        <v>2177</v>
      </c>
      <c r="D523" s="833" t="s">
        <v>4516</v>
      </c>
      <c r="E523" s="834" t="s">
        <v>2232</v>
      </c>
      <c r="F523" s="832" t="s">
        <v>2171</v>
      </c>
      <c r="G523" s="832" t="s">
        <v>2504</v>
      </c>
      <c r="H523" s="832" t="s">
        <v>562</v>
      </c>
      <c r="I523" s="832" t="s">
        <v>3104</v>
      </c>
      <c r="J523" s="832" t="s">
        <v>3105</v>
      </c>
      <c r="K523" s="832" t="s">
        <v>3106</v>
      </c>
      <c r="L523" s="835">
        <v>0</v>
      </c>
      <c r="M523" s="835">
        <v>0</v>
      </c>
      <c r="N523" s="832">
        <v>1</v>
      </c>
      <c r="O523" s="836">
        <v>1</v>
      </c>
      <c r="P523" s="835"/>
      <c r="Q523" s="837"/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2</v>
      </c>
      <c r="B524" s="832" t="s">
        <v>2170</v>
      </c>
      <c r="C524" s="832" t="s">
        <v>2177</v>
      </c>
      <c r="D524" s="833" t="s">
        <v>4516</v>
      </c>
      <c r="E524" s="834" t="s">
        <v>2233</v>
      </c>
      <c r="F524" s="832" t="s">
        <v>2171</v>
      </c>
      <c r="G524" s="832" t="s">
        <v>3231</v>
      </c>
      <c r="H524" s="832" t="s">
        <v>562</v>
      </c>
      <c r="I524" s="832" t="s">
        <v>3232</v>
      </c>
      <c r="J524" s="832" t="s">
        <v>1268</v>
      </c>
      <c r="K524" s="832" t="s">
        <v>2019</v>
      </c>
      <c r="L524" s="835">
        <v>38.56</v>
      </c>
      <c r="M524" s="835">
        <v>38.56</v>
      </c>
      <c r="N524" s="832">
        <v>1</v>
      </c>
      <c r="O524" s="836">
        <v>1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2</v>
      </c>
      <c r="B525" s="832" t="s">
        <v>2170</v>
      </c>
      <c r="C525" s="832" t="s">
        <v>2177</v>
      </c>
      <c r="D525" s="833" t="s">
        <v>4516</v>
      </c>
      <c r="E525" s="834" t="s">
        <v>2233</v>
      </c>
      <c r="F525" s="832" t="s">
        <v>2171</v>
      </c>
      <c r="G525" s="832" t="s">
        <v>2821</v>
      </c>
      <c r="H525" s="832" t="s">
        <v>604</v>
      </c>
      <c r="I525" s="832" t="s">
        <v>1914</v>
      </c>
      <c r="J525" s="832" t="s">
        <v>1915</v>
      </c>
      <c r="K525" s="832" t="s">
        <v>1916</v>
      </c>
      <c r="L525" s="835">
        <v>0</v>
      </c>
      <c r="M525" s="835">
        <v>0</v>
      </c>
      <c r="N525" s="832">
        <v>1</v>
      </c>
      <c r="O525" s="836"/>
      <c r="P525" s="835"/>
      <c r="Q525" s="837"/>
      <c r="R525" s="832"/>
      <c r="S525" s="837">
        <v>0</v>
      </c>
      <c r="T525" s="836"/>
      <c r="U525" s="838"/>
    </row>
    <row r="526" spans="1:21" ht="14.4" customHeight="1" x14ac:dyDescent="0.3">
      <c r="A526" s="831">
        <v>2</v>
      </c>
      <c r="B526" s="832" t="s">
        <v>2170</v>
      </c>
      <c r="C526" s="832" t="s">
        <v>2177</v>
      </c>
      <c r="D526" s="833" t="s">
        <v>4516</v>
      </c>
      <c r="E526" s="834" t="s">
        <v>2236</v>
      </c>
      <c r="F526" s="832" t="s">
        <v>2171</v>
      </c>
      <c r="G526" s="832" t="s">
        <v>3233</v>
      </c>
      <c r="H526" s="832" t="s">
        <v>562</v>
      </c>
      <c r="I526" s="832" t="s">
        <v>3234</v>
      </c>
      <c r="J526" s="832" t="s">
        <v>3235</v>
      </c>
      <c r="K526" s="832" t="s">
        <v>3236</v>
      </c>
      <c r="L526" s="835">
        <v>0</v>
      </c>
      <c r="M526" s="835">
        <v>0</v>
      </c>
      <c r="N526" s="832">
        <v>1</v>
      </c>
      <c r="O526" s="836">
        <v>1</v>
      </c>
      <c r="P526" s="835"/>
      <c r="Q526" s="837"/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2</v>
      </c>
      <c r="B527" s="832" t="s">
        <v>2170</v>
      </c>
      <c r="C527" s="832" t="s">
        <v>2177</v>
      </c>
      <c r="D527" s="833" t="s">
        <v>4516</v>
      </c>
      <c r="E527" s="834" t="s">
        <v>2237</v>
      </c>
      <c r="F527" s="832" t="s">
        <v>2171</v>
      </c>
      <c r="G527" s="832" t="s">
        <v>3095</v>
      </c>
      <c r="H527" s="832" t="s">
        <v>562</v>
      </c>
      <c r="I527" s="832" t="s">
        <v>3237</v>
      </c>
      <c r="J527" s="832" t="s">
        <v>978</v>
      </c>
      <c r="K527" s="832" t="s">
        <v>3238</v>
      </c>
      <c r="L527" s="835">
        <v>0</v>
      </c>
      <c r="M527" s="835">
        <v>0</v>
      </c>
      <c r="N527" s="832">
        <v>1</v>
      </c>
      <c r="O527" s="836">
        <v>1</v>
      </c>
      <c r="P527" s="835"/>
      <c r="Q527" s="837"/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2</v>
      </c>
      <c r="B528" s="832" t="s">
        <v>2170</v>
      </c>
      <c r="C528" s="832" t="s">
        <v>2177</v>
      </c>
      <c r="D528" s="833" t="s">
        <v>4516</v>
      </c>
      <c r="E528" s="834" t="s">
        <v>2237</v>
      </c>
      <c r="F528" s="832" t="s">
        <v>2171</v>
      </c>
      <c r="G528" s="832" t="s">
        <v>3095</v>
      </c>
      <c r="H528" s="832" t="s">
        <v>562</v>
      </c>
      <c r="I528" s="832" t="s">
        <v>3101</v>
      </c>
      <c r="J528" s="832" t="s">
        <v>3102</v>
      </c>
      <c r="K528" s="832" t="s">
        <v>3103</v>
      </c>
      <c r="L528" s="835">
        <v>0</v>
      </c>
      <c r="M528" s="835">
        <v>0</v>
      </c>
      <c r="N528" s="832">
        <v>2</v>
      </c>
      <c r="O528" s="836">
        <v>2</v>
      </c>
      <c r="P528" s="835"/>
      <c r="Q528" s="837"/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2</v>
      </c>
      <c r="B529" s="832" t="s">
        <v>2170</v>
      </c>
      <c r="C529" s="832" t="s">
        <v>2177</v>
      </c>
      <c r="D529" s="833" t="s">
        <v>4516</v>
      </c>
      <c r="E529" s="834" t="s">
        <v>2238</v>
      </c>
      <c r="F529" s="832" t="s">
        <v>2171</v>
      </c>
      <c r="G529" s="832" t="s">
        <v>2420</v>
      </c>
      <c r="H529" s="832" t="s">
        <v>562</v>
      </c>
      <c r="I529" s="832" t="s">
        <v>3239</v>
      </c>
      <c r="J529" s="832" t="s">
        <v>2422</v>
      </c>
      <c r="K529" s="832" t="s">
        <v>3240</v>
      </c>
      <c r="L529" s="835">
        <v>0</v>
      </c>
      <c r="M529" s="835">
        <v>0</v>
      </c>
      <c r="N529" s="832">
        <v>1</v>
      </c>
      <c r="O529" s="836">
        <v>1</v>
      </c>
      <c r="P529" s="835"/>
      <c r="Q529" s="837"/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2</v>
      </c>
      <c r="B530" s="832" t="s">
        <v>2170</v>
      </c>
      <c r="C530" s="832" t="s">
        <v>2177</v>
      </c>
      <c r="D530" s="833" t="s">
        <v>4516</v>
      </c>
      <c r="E530" s="834" t="s">
        <v>2238</v>
      </c>
      <c r="F530" s="832" t="s">
        <v>2171</v>
      </c>
      <c r="G530" s="832" t="s">
        <v>2742</v>
      </c>
      <c r="H530" s="832" t="s">
        <v>562</v>
      </c>
      <c r="I530" s="832" t="s">
        <v>3052</v>
      </c>
      <c r="J530" s="832" t="s">
        <v>618</v>
      </c>
      <c r="K530" s="832" t="s">
        <v>3053</v>
      </c>
      <c r="L530" s="835">
        <v>52.61</v>
      </c>
      <c r="M530" s="835">
        <v>105.22</v>
      </c>
      <c r="N530" s="832">
        <v>2</v>
      </c>
      <c r="O530" s="836">
        <v>2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2</v>
      </c>
      <c r="B531" s="832" t="s">
        <v>2170</v>
      </c>
      <c r="C531" s="832" t="s">
        <v>2177</v>
      </c>
      <c r="D531" s="833" t="s">
        <v>4516</v>
      </c>
      <c r="E531" s="834" t="s">
        <v>2238</v>
      </c>
      <c r="F531" s="832" t="s">
        <v>2171</v>
      </c>
      <c r="G531" s="832" t="s">
        <v>2821</v>
      </c>
      <c r="H531" s="832" t="s">
        <v>604</v>
      </c>
      <c r="I531" s="832" t="s">
        <v>1914</v>
      </c>
      <c r="J531" s="832" t="s">
        <v>1915</v>
      </c>
      <c r="K531" s="832" t="s">
        <v>1916</v>
      </c>
      <c r="L531" s="835">
        <v>0</v>
      </c>
      <c r="M531" s="835">
        <v>0</v>
      </c>
      <c r="N531" s="832">
        <v>2</v>
      </c>
      <c r="O531" s="836">
        <v>2</v>
      </c>
      <c r="P531" s="835"/>
      <c r="Q531" s="837"/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2</v>
      </c>
      <c r="B532" s="832" t="s">
        <v>2170</v>
      </c>
      <c r="C532" s="832" t="s">
        <v>2177</v>
      </c>
      <c r="D532" s="833" t="s">
        <v>4516</v>
      </c>
      <c r="E532" s="834" t="s">
        <v>2240</v>
      </c>
      <c r="F532" s="832" t="s">
        <v>2171</v>
      </c>
      <c r="G532" s="832" t="s">
        <v>2378</v>
      </c>
      <c r="H532" s="832" t="s">
        <v>604</v>
      </c>
      <c r="I532" s="832" t="s">
        <v>3241</v>
      </c>
      <c r="J532" s="832" t="s">
        <v>1761</v>
      </c>
      <c r="K532" s="832" t="s">
        <v>3219</v>
      </c>
      <c r="L532" s="835">
        <v>62.18</v>
      </c>
      <c r="M532" s="835">
        <v>124.36</v>
      </c>
      <c r="N532" s="832">
        <v>2</v>
      </c>
      <c r="O532" s="836">
        <v>2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2</v>
      </c>
      <c r="B533" s="832" t="s">
        <v>2170</v>
      </c>
      <c r="C533" s="832" t="s">
        <v>2177</v>
      </c>
      <c r="D533" s="833" t="s">
        <v>4516</v>
      </c>
      <c r="E533" s="834" t="s">
        <v>2240</v>
      </c>
      <c r="F533" s="832" t="s">
        <v>2171</v>
      </c>
      <c r="G533" s="832" t="s">
        <v>3095</v>
      </c>
      <c r="H533" s="832" t="s">
        <v>562</v>
      </c>
      <c r="I533" s="832" t="s">
        <v>3166</v>
      </c>
      <c r="J533" s="832" t="s">
        <v>978</v>
      </c>
      <c r="K533" s="832" t="s">
        <v>3167</v>
      </c>
      <c r="L533" s="835">
        <v>0</v>
      </c>
      <c r="M533" s="835">
        <v>0</v>
      </c>
      <c r="N533" s="832">
        <v>1</v>
      </c>
      <c r="O533" s="836">
        <v>1</v>
      </c>
      <c r="P533" s="835"/>
      <c r="Q533" s="837"/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2</v>
      </c>
      <c r="B534" s="832" t="s">
        <v>2170</v>
      </c>
      <c r="C534" s="832" t="s">
        <v>2177</v>
      </c>
      <c r="D534" s="833" t="s">
        <v>4516</v>
      </c>
      <c r="E534" s="834" t="s">
        <v>2240</v>
      </c>
      <c r="F534" s="832" t="s">
        <v>2171</v>
      </c>
      <c r="G534" s="832" t="s">
        <v>3095</v>
      </c>
      <c r="H534" s="832" t="s">
        <v>562</v>
      </c>
      <c r="I534" s="832" t="s">
        <v>3242</v>
      </c>
      <c r="J534" s="832" t="s">
        <v>3243</v>
      </c>
      <c r="K534" s="832" t="s">
        <v>3244</v>
      </c>
      <c r="L534" s="835">
        <v>0</v>
      </c>
      <c r="M534" s="835">
        <v>0</v>
      </c>
      <c r="N534" s="832">
        <v>1</v>
      </c>
      <c r="O534" s="836">
        <v>1</v>
      </c>
      <c r="P534" s="835"/>
      <c r="Q534" s="837"/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2</v>
      </c>
      <c r="B535" s="832" t="s">
        <v>2170</v>
      </c>
      <c r="C535" s="832" t="s">
        <v>2177</v>
      </c>
      <c r="D535" s="833" t="s">
        <v>4516</v>
      </c>
      <c r="E535" s="834" t="s">
        <v>2240</v>
      </c>
      <c r="F535" s="832" t="s">
        <v>2171</v>
      </c>
      <c r="G535" s="832" t="s">
        <v>3095</v>
      </c>
      <c r="H535" s="832" t="s">
        <v>562</v>
      </c>
      <c r="I535" s="832" t="s">
        <v>3245</v>
      </c>
      <c r="J535" s="832" t="s">
        <v>978</v>
      </c>
      <c r="K535" s="832" t="s">
        <v>3100</v>
      </c>
      <c r="L535" s="835">
        <v>0</v>
      </c>
      <c r="M535" s="835">
        <v>0</v>
      </c>
      <c r="N535" s="832">
        <v>1</v>
      </c>
      <c r="O535" s="836">
        <v>1</v>
      </c>
      <c r="P535" s="835"/>
      <c r="Q535" s="837"/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2</v>
      </c>
      <c r="B536" s="832" t="s">
        <v>2170</v>
      </c>
      <c r="C536" s="832" t="s">
        <v>2177</v>
      </c>
      <c r="D536" s="833" t="s">
        <v>4516</v>
      </c>
      <c r="E536" s="834" t="s">
        <v>2240</v>
      </c>
      <c r="F536" s="832" t="s">
        <v>2171</v>
      </c>
      <c r="G536" s="832" t="s">
        <v>3095</v>
      </c>
      <c r="H536" s="832" t="s">
        <v>562</v>
      </c>
      <c r="I536" s="832" t="s">
        <v>3096</v>
      </c>
      <c r="J536" s="832" t="s">
        <v>978</v>
      </c>
      <c r="K536" s="832" t="s">
        <v>3097</v>
      </c>
      <c r="L536" s="835">
        <v>0</v>
      </c>
      <c r="M536" s="835">
        <v>0</v>
      </c>
      <c r="N536" s="832">
        <v>1</v>
      </c>
      <c r="O536" s="836">
        <v>1</v>
      </c>
      <c r="P536" s="835"/>
      <c r="Q536" s="837"/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2</v>
      </c>
      <c r="B537" s="832" t="s">
        <v>2170</v>
      </c>
      <c r="C537" s="832" t="s">
        <v>2177</v>
      </c>
      <c r="D537" s="833" t="s">
        <v>4516</v>
      </c>
      <c r="E537" s="834" t="s">
        <v>2241</v>
      </c>
      <c r="F537" s="832" t="s">
        <v>2171</v>
      </c>
      <c r="G537" s="832" t="s">
        <v>2645</v>
      </c>
      <c r="H537" s="832" t="s">
        <v>562</v>
      </c>
      <c r="I537" s="832" t="s">
        <v>2646</v>
      </c>
      <c r="J537" s="832" t="s">
        <v>706</v>
      </c>
      <c r="K537" s="832" t="s">
        <v>2647</v>
      </c>
      <c r="L537" s="835">
        <v>53.57</v>
      </c>
      <c r="M537" s="835">
        <v>107.14</v>
      </c>
      <c r="N537" s="832">
        <v>2</v>
      </c>
      <c r="O537" s="836">
        <v>2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2</v>
      </c>
      <c r="B538" s="832" t="s">
        <v>2170</v>
      </c>
      <c r="C538" s="832" t="s">
        <v>2177</v>
      </c>
      <c r="D538" s="833" t="s">
        <v>4516</v>
      </c>
      <c r="E538" s="834" t="s">
        <v>2242</v>
      </c>
      <c r="F538" s="832" t="s">
        <v>2171</v>
      </c>
      <c r="G538" s="832" t="s">
        <v>3246</v>
      </c>
      <c r="H538" s="832" t="s">
        <v>562</v>
      </c>
      <c r="I538" s="832" t="s">
        <v>3247</v>
      </c>
      <c r="J538" s="832" t="s">
        <v>3248</v>
      </c>
      <c r="K538" s="832" t="s">
        <v>3249</v>
      </c>
      <c r="L538" s="835">
        <v>0</v>
      </c>
      <c r="M538" s="835">
        <v>0</v>
      </c>
      <c r="N538" s="832">
        <v>1</v>
      </c>
      <c r="O538" s="836">
        <v>1</v>
      </c>
      <c r="P538" s="835"/>
      <c r="Q538" s="837"/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2</v>
      </c>
      <c r="B539" s="832" t="s">
        <v>2170</v>
      </c>
      <c r="C539" s="832" t="s">
        <v>2177</v>
      </c>
      <c r="D539" s="833" t="s">
        <v>4516</v>
      </c>
      <c r="E539" s="834" t="s">
        <v>2242</v>
      </c>
      <c r="F539" s="832" t="s">
        <v>2171</v>
      </c>
      <c r="G539" s="832" t="s">
        <v>3095</v>
      </c>
      <c r="H539" s="832" t="s">
        <v>562</v>
      </c>
      <c r="I539" s="832" t="s">
        <v>3237</v>
      </c>
      <c r="J539" s="832" t="s">
        <v>978</v>
      </c>
      <c r="K539" s="832" t="s">
        <v>3238</v>
      </c>
      <c r="L539" s="835">
        <v>0</v>
      </c>
      <c r="M539" s="835">
        <v>0</v>
      </c>
      <c r="N539" s="832">
        <v>1</v>
      </c>
      <c r="O539" s="836">
        <v>1</v>
      </c>
      <c r="P539" s="835"/>
      <c r="Q539" s="837"/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2</v>
      </c>
      <c r="B540" s="832" t="s">
        <v>2170</v>
      </c>
      <c r="C540" s="832" t="s">
        <v>2177</v>
      </c>
      <c r="D540" s="833" t="s">
        <v>4516</v>
      </c>
      <c r="E540" s="834" t="s">
        <v>2242</v>
      </c>
      <c r="F540" s="832" t="s">
        <v>2171</v>
      </c>
      <c r="G540" s="832" t="s">
        <v>3250</v>
      </c>
      <c r="H540" s="832" t="s">
        <v>562</v>
      </c>
      <c r="I540" s="832" t="s">
        <v>3251</v>
      </c>
      <c r="J540" s="832" t="s">
        <v>3252</v>
      </c>
      <c r="K540" s="832" t="s">
        <v>3253</v>
      </c>
      <c r="L540" s="835">
        <v>93.43</v>
      </c>
      <c r="M540" s="835">
        <v>280.29000000000002</v>
      </c>
      <c r="N540" s="832">
        <v>3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2</v>
      </c>
      <c r="B541" s="832" t="s">
        <v>2170</v>
      </c>
      <c r="C541" s="832" t="s">
        <v>2177</v>
      </c>
      <c r="D541" s="833" t="s">
        <v>4516</v>
      </c>
      <c r="E541" s="834" t="s">
        <v>2244</v>
      </c>
      <c r="F541" s="832" t="s">
        <v>2171</v>
      </c>
      <c r="G541" s="832" t="s">
        <v>2368</v>
      </c>
      <c r="H541" s="832" t="s">
        <v>562</v>
      </c>
      <c r="I541" s="832" t="s">
        <v>2371</v>
      </c>
      <c r="J541" s="832" t="s">
        <v>2372</v>
      </c>
      <c r="K541" s="832" t="s">
        <v>2029</v>
      </c>
      <c r="L541" s="835">
        <v>36.270000000000003</v>
      </c>
      <c r="M541" s="835">
        <v>72.540000000000006</v>
      </c>
      <c r="N541" s="832">
        <v>2</v>
      </c>
      <c r="O541" s="836">
        <v>1</v>
      </c>
      <c r="P541" s="835">
        <v>72.540000000000006</v>
      </c>
      <c r="Q541" s="837">
        <v>1</v>
      </c>
      <c r="R541" s="832">
        <v>2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2</v>
      </c>
      <c r="B542" s="832" t="s">
        <v>2170</v>
      </c>
      <c r="C542" s="832" t="s">
        <v>2177</v>
      </c>
      <c r="D542" s="833" t="s">
        <v>4516</v>
      </c>
      <c r="E542" s="834" t="s">
        <v>2244</v>
      </c>
      <c r="F542" s="832" t="s">
        <v>2171</v>
      </c>
      <c r="G542" s="832" t="s">
        <v>2378</v>
      </c>
      <c r="H542" s="832" t="s">
        <v>562</v>
      </c>
      <c r="I542" s="832" t="s">
        <v>3254</v>
      </c>
      <c r="J542" s="832" t="s">
        <v>3255</v>
      </c>
      <c r="K542" s="832" t="s">
        <v>1967</v>
      </c>
      <c r="L542" s="835">
        <v>186.55</v>
      </c>
      <c r="M542" s="835">
        <v>186.55</v>
      </c>
      <c r="N542" s="832">
        <v>1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2</v>
      </c>
      <c r="B543" s="832" t="s">
        <v>2170</v>
      </c>
      <c r="C543" s="832" t="s">
        <v>2177</v>
      </c>
      <c r="D543" s="833" t="s">
        <v>4516</v>
      </c>
      <c r="E543" s="834" t="s">
        <v>2244</v>
      </c>
      <c r="F543" s="832" t="s">
        <v>2171</v>
      </c>
      <c r="G543" s="832" t="s">
        <v>2388</v>
      </c>
      <c r="H543" s="832" t="s">
        <v>562</v>
      </c>
      <c r="I543" s="832" t="s">
        <v>3256</v>
      </c>
      <c r="J543" s="832" t="s">
        <v>3257</v>
      </c>
      <c r="K543" s="832" t="s">
        <v>1816</v>
      </c>
      <c r="L543" s="835">
        <v>93.18</v>
      </c>
      <c r="M543" s="835">
        <v>279.54000000000002</v>
      </c>
      <c r="N543" s="832">
        <v>3</v>
      </c>
      <c r="O543" s="836">
        <v>0.5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2</v>
      </c>
      <c r="B544" s="832" t="s">
        <v>2170</v>
      </c>
      <c r="C544" s="832" t="s">
        <v>2177</v>
      </c>
      <c r="D544" s="833" t="s">
        <v>4516</v>
      </c>
      <c r="E544" s="834" t="s">
        <v>2244</v>
      </c>
      <c r="F544" s="832" t="s">
        <v>2171</v>
      </c>
      <c r="G544" s="832" t="s">
        <v>3114</v>
      </c>
      <c r="H544" s="832" t="s">
        <v>562</v>
      </c>
      <c r="I544" s="832" t="s">
        <v>3115</v>
      </c>
      <c r="J544" s="832" t="s">
        <v>906</v>
      </c>
      <c r="K544" s="832" t="s">
        <v>907</v>
      </c>
      <c r="L544" s="835">
        <v>0</v>
      </c>
      <c r="M544" s="835">
        <v>0</v>
      </c>
      <c r="N544" s="832">
        <v>3</v>
      </c>
      <c r="O544" s="836">
        <v>0.5</v>
      </c>
      <c r="P544" s="835"/>
      <c r="Q544" s="837"/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2</v>
      </c>
      <c r="B545" s="832" t="s">
        <v>2170</v>
      </c>
      <c r="C545" s="832" t="s">
        <v>2177</v>
      </c>
      <c r="D545" s="833" t="s">
        <v>4516</v>
      </c>
      <c r="E545" s="834" t="s">
        <v>2244</v>
      </c>
      <c r="F545" s="832" t="s">
        <v>2171</v>
      </c>
      <c r="G545" s="832" t="s">
        <v>3116</v>
      </c>
      <c r="H545" s="832" t="s">
        <v>562</v>
      </c>
      <c r="I545" s="832" t="s">
        <v>3258</v>
      </c>
      <c r="J545" s="832" t="s">
        <v>3259</v>
      </c>
      <c r="K545" s="832" t="s">
        <v>3260</v>
      </c>
      <c r="L545" s="835">
        <v>0</v>
      </c>
      <c r="M545" s="835">
        <v>0</v>
      </c>
      <c r="N545" s="832">
        <v>1</v>
      </c>
      <c r="O545" s="836">
        <v>0.5</v>
      </c>
      <c r="P545" s="835"/>
      <c r="Q545" s="837"/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2</v>
      </c>
      <c r="B546" s="832" t="s">
        <v>2170</v>
      </c>
      <c r="C546" s="832" t="s">
        <v>2177</v>
      </c>
      <c r="D546" s="833" t="s">
        <v>4516</v>
      </c>
      <c r="E546" s="834" t="s">
        <v>2244</v>
      </c>
      <c r="F546" s="832" t="s">
        <v>2171</v>
      </c>
      <c r="G546" s="832" t="s">
        <v>2442</v>
      </c>
      <c r="H546" s="832" t="s">
        <v>562</v>
      </c>
      <c r="I546" s="832" t="s">
        <v>2976</v>
      </c>
      <c r="J546" s="832" t="s">
        <v>711</v>
      </c>
      <c r="K546" s="832" t="s">
        <v>2444</v>
      </c>
      <c r="L546" s="835">
        <v>91.11</v>
      </c>
      <c r="M546" s="835">
        <v>273.33</v>
      </c>
      <c r="N546" s="832">
        <v>3</v>
      </c>
      <c r="O546" s="836">
        <v>0.5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2</v>
      </c>
      <c r="B547" s="832" t="s">
        <v>2170</v>
      </c>
      <c r="C547" s="832" t="s">
        <v>2177</v>
      </c>
      <c r="D547" s="833" t="s">
        <v>4516</v>
      </c>
      <c r="E547" s="834" t="s">
        <v>2244</v>
      </c>
      <c r="F547" s="832" t="s">
        <v>2171</v>
      </c>
      <c r="G547" s="832" t="s">
        <v>2488</v>
      </c>
      <c r="H547" s="832" t="s">
        <v>562</v>
      </c>
      <c r="I547" s="832" t="s">
        <v>2489</v>
      </c>
      <c r="J547" s="832" t="s">
        <v>2490</v>
      </c>
      <c r="K547" s="832" t="s">
        <v>2491</v>
      </c>
      <c r="L547" s="835">
        <v>107.27</v>
      </c>
      <c r="M547" s="835">
        <v>643.62</v>
      </c>
      <c r="N547" s="832">
        <v>6</v>
      </c>
      <c r="O547" s="836">
        <v>1.5</v>
      </c>
      <c r="P547" s="835">
        <v>643.62</v>
      </c>
      <c r="Q547" s="837">
        <v>1</v>
      </c>
      <c r="R547" s="832">
        <v>6</v>
      </c>
      <c r="S547" s="837">
        <v>1</v>
      </c>
      <c r="T547" s="836">
        <v>1.5</v>
      </c>
      <c r="U547" s="838">
        <v>1</v>
      </c>
    </row>
    <row r="548" spans="1:21" ht="14.4" customHeight="1" x14ac:dyDescent="0.3">
      <c r="A548" s="831">
        <v>2</v>
      </c>
      <c r="B548" s="832" t="s">
        <v>2170</v>
      </c>
      <c r="C548" s="832" t="s">
        <v>2177</v>
      </c>
      <c r="D548" s="833" t="s">
        <v>4516</v>
      </c>
      <c r="E548" s="834" t="s">
        <v>2244</v>
      </c>
      <c r="F548" s="832" t="s">
        <v>2171</v>
      </c>
      <c r="G548" s="832" t="s">
        <v>3261</v>
      </c>
      <c r="H548" s="832" t="s">
        <v>562</v>
      </c>
      <c r="I548" s="832" t="s">
        <v>3262</v>
      </c>
      <c r="J548" s="832" t="s">
        <v>1087</v>
      </c>
      <c r="K548" s="832" t="s">
        <v>3263</v>
      </c>
      <c r="L548" s="835">
        <v>34.15</v>
      </c>
      <c r="M548" s="835">
        <v>68.3</v>
      </c>
      <c r="N548" s="832">
        <v>2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2</v>
      </c>
      <c r="B549" s="832" t="s">
        <v>2170</v>
      </c>
      <c r="C549" s="832" t="s">
        <v>2177</v>
      </c>
      <c r="D549" s="833" t="s">
        <v>4516</v>
      </c>
      <c r="E549" s="834" t="s">
        <v>2244</v>
      </c>
      <c r="F549" s="832" t="s">
        <v>2171</v>
      </c>
      <c r="G549" s="832" t="s">
        <v>3261</v>
      </c>
      <c r="H549" s="832" t="s">
        <v>562</v>
      </c>
      <c r="I549" s="832" t="s">
        <v>3264</v>
      </c>
      <c r="J549" s="832" t="s">
        <v>1087</v>
      </c>
      <c r="K549" s="832" t="s">
        <v>3265</v>
      </c>
      <c r="L549" s="835">
        <v>34.15</v>
      </c>
      <c r="M549" s="835">
        <v>68.3</v>
      </c>
      <c r="N549" s="832">
        <v>2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2</v>
      </c>
      <c r="B550" s="832" t="s">
        <v>2170</v>
      </c>
      <c r="C550" s="832" t="s">
        <v>2177</v>
      </c>
      <c r="D550" s="833" t="s">
        <v>4516</v>
      </c>
      <c r="E550" s="834" t="s">
        <v>2244</v>
      </c>
      <c r="F550" s="832" t="s">
        <v>2171</v>
      </c>
      <c r="G550" s="832" t="s">
        <v>2932</v>
      </c>
      <c r="H550" s="832" t="s">
        <v>562</v>
      </c>
      <c r="I550" s="832" t="s">
        <v>3266</v>
      </c>
      <c r="J550" s="832" t="s">
        <v>2248</v>
      </c>
      <c r="K550" s="832"/>
      <c r="L550" s="835">
        <v>49.08</v>
      </c>
      <c r="M550" s="835">
        <v>49.08</v>
      </c>
      <c r="N550" s="832">
        <v>1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2</v>
      </c>
      <c r="B551" s="832" t="s">
        <v>2170</v>
      </c>
      <c r="C551" s="832" t="s">
        <v>2177</v>
      </c>
      <c r="D551" s="833" t="s">
        <v>4516</v>
      </c>
      <c r="E551" s="834" t="s">
        <v>2244</v>
      </c>
      <c r="F551" s="832" t="s">
        <v>2171</v>
      </c>
      <c r="G551" s="832" t="s">
        <v>2552</v>
      </c>
      <c r="H551" s="832" t="s">
        <v>562</v>
      </c>
      <c r="I551" s="832" t="s">
        <v>3001</v>
      </c>
      <c r="J551" s="832" t="s">
        <v>3002</v>
      </c>
      <c r="K551" s="832" t="s">
        <v>3003</v>
      </c>
      <c r="L551" s="835">
        <v>58.63</v>
      </c>
      <c r="M551" s="835">
        <v>58.63</v>
      </c>
      <c r="N551" s="832">
        <v>1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2</v>
      </c>
      <c r="B552" s="832" t="s">
        <v>2170</v>
      </c>
      <c r="C552" s="832" t="s">
        <v>2177</v>
      </c>
      <c r="D552" s="833" t="s">
        <v>4516</v>
      </c>
      <c r="E552" s="834" t="s">
        <v>2244</v>
      </c>
      <c r="F552" s="832" t="s">
        <v>2171</v>
      </c>
      <c r="G552" s="832" t="s">
        <v>2556</v>
      </c>
      <c r="H552" s="832" t="s">
        <v>562</v>
      </c>
      <c r="I552" s="832" t="s">
        <v>3267</v>
      </c>
      <c r="J552" s="832" t="s">
        <v>3268</v>
      </c>
      <c r="K552" s="832" t="s">
        <v>3269</v>
      </c>
      <c r="L552" s="835">
        <v>206.53</v>
      </c>
      <c r="M552" s="835">
        <v>206.53</v>
      </c>
      <c r="N552" s="832">
        <v>1</v>
      </c>
      <c r="O552" s="836">
        <v>0.5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2</v>
      </c>
      <c r="B553" s="832" t="s">
        <v>2170</v>
      </c>
      <c r="C553" s="832" t="s">
        <v>2177</v>
      </c>
      <c r="D553" s="833" t="s">
        <v>4516</v>
      </c>
      <c r="E553" s="834" t="s">
        <v>2244</v>
      </c>
      <c r="F553" s="832" t="s">
        <v>2171</v>
      </c>
      <c r="G553" s="832" t="s">
        <v>3270</v>
      </c>
      <c r="H553" s="832" t="s">
        <v>604</v>
      </c>
      <c r="I553" s="832" t="s">
        <v>3271</v>
      </c>
      <c r="J553" s="832" t="s">
        <v>3272</v>
      </c>
      <c r="K553" s="832" t="s">
        <v>3273</v>
      </c>
      <c r="L553" s="835">
        <v>888.77</v>
      </c>
      <c r="M553" s="835">
        <v>19552.940000000002</v>
      </c>
      <c r="N553" s="832">
        <v>22</v>
      </c>
      <c r="O553" s="836">
        <v>8</v>
      </c>
      <c r="P553" s="835">
        <v>2666.31</v>
      </c>
      <c r="Q553" s="837">
        <v>0.13636363636363635</v>
      </c>
      <c r="R553" s="832">
        <v>3</v>
      </c>
      <c r="S553" s="837">
        <v>0.13636363636363635</v>
      </c>
      <c r="T553" s="836">
        <v>1</v>
      </c>
      <c r="U553" s="838">
        <v>0.125</v>
      </c>
    </row>
    <row r="554" spans="1:21" ht="14.4" customHeight="1" x14ac:dyDescent="0.3">
      <c r="A554" s="831">
        <v>2</v>
      </c>
      <c r="B554" s="832" t="s">
        <v>2170</v>
      </c>
      <c r="C554" s="832" t="s">
        <v>2177</v>
      </c>
      <c r="D554" s="833" t="s">
        <v>4516</v>
      </c>
      <c r="E554" s="834" t="s">
        <v>2244</v>
      </c>
      <c r="F554" s="832" t="s">
        <v>2171</v>
      </c>
      <c r="G554" s="832" t="s">
        <v>2592</v>
      </c>
      <c r="H554" s="832" t="s">
        <v>604</v>
      </c>
      <c r="I554" s="832" t="s">
        <v>1798</v>
      </c>
      <c r="J554" s="832" t="s">
        <v>917</v>
      </c>
      <c r="K554" s="832" t="s">
        <v>1799</v>
      </c>
      <c r="L554" s="835">
        <v>118.65</v>
      </c>
      <c r="M554" s="835">
        <v>118.65</v>
      </c>
      <c r="N554" s="832">
        <v>1</v>
      </c>
      <c r="O554" s="836">
        <v>0.5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2</v>
      </c>
      <c r="B555" s="832" t="s">
        <v>2170</v>
      </c>
      <c r="C555" s="832" t="s">
        <v>2177</v>
      </c>
      <c r="D555" s="833" t="s">
        <v>4516</v>
      </c>
      <c r="E555" s="834" t="s">
        <v>2244</v>
      </c>
      <c r="F555" s="832" t="s">
        <v>2171</v>
      </c>
      <c r="G555" s="832" t="s">
        <v>3231</v>
      </c>
      <c r="H555" s="832" t="s">
        <v>562</v>
      </c>
      <c r="I555" s="832" t="s">
        <v>3274</v>
      </c>
      <c r="J555" s="832" t="s">
        <v>3275</v>
      </c>
      <c r="K555" s="832" t="s">
        <v>2019</v>
      </c>
      <c r="L555" s="835">
        <v>38.56</v>
      </c>
      <c r="M555" s="835">
        <v>231.36</v>
      </c>
      <c r="N555" s="832">
        <v>6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2</v>
      </c>
      <c r="B556" s="832" t="s">
        <v>2170</v>
      </c>
      <c r="C556" s="832" t="s">
        <v>2177</v>
      </c>
      <c r="D556" s="833" t="s">
        <v>4516</v>
      </c>
      <c r="E556" s="834" t="s">
        <v>2244</v>
      </c>
      <c r="F556" s="832" t="s">
        <v>2171</v>
      </c>
      <c r="G556" s="832" t="s">
        <v>2631</v>
      </c>
      <c r="H556" s="832" t="s">
        <v>562</v>
      </c>
      <c r="I556" s="832" t="s">
        <v>3276</v>
      </c>
      <c r="J556" s="832" t="s">
        <v>3141</v>
      </c>
      <c r="K556" s="832" t="s">
        <v>3277</v>
      </c>
      <c r="L556" s="835">
        <v>129.62</v>
      </c>
      <c r="M556" s="835">
        <v>777.72</v>
      </c>
      <c r="N556" s="832">
        <v>6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2</v>
      </c>
      <c r="B557" s="832" t="s">
        <v>2170</v>
      </c>
      <c r="C557" s="832" t="s">
        <v>2177</v>
      </c>
      <c r="D557" s="833" t="s">
        <v>4516</v>
      </c>
      <c r="E557" s="834" t="s">
        <v>2244</v>
      </c>
      <c r="F557" s="832" t="s">
        <v>2171</v>
      </c>
      <c r="G557" s="832" t="s">
        <v>2631</v>
      </c>
      <c r="H557" s="832" t="s">
        <v>562</v>
      </c>
      <c r="I557" s="832" t="s">
        <v>3278</v>
      </c>
      <c r="J557" s="832" t="s">
        <v>3141</v>
      </c>
      <c r="K557" s="832" t="s">
        <v>1671</v>
      </c>
      <c r="L557" s="835">
        <v>86.41</v>
      </c>
      <c r="M557" s="835">
        <v>518.46</v>
      </c>
      <c r="N557" s="832">
        <v>6</v>
      </c>
      <c r="O557" s="836">
        <v>2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2</v>
      </c>
      <c r="B558" s="832" t="s">
        <v>2170</v>
      </c>
      <c r="C558" s="832" t="s">
        <v>2177</v>
      </c>
      <c r="D558" s="833" t="s">
        <v>4516</v>
      </c>
      <c r="E558" s="834" t="s">
        <v>2244</v>
      </c>
      <c r="F558" s="832" t="s">
        <v>2171</v>
      </c>
      <c r="G558" s="832" t="s">
        <v>2631</v>
      </c>
      <c r="H558" s="832" t="s">
        <v>562</v>
      </c>
      <c r="I558" s="832" t="s">
        <v>3279</v>
      </c>
      <c r="J558" s="832" t="s">
        <v>3280</v>
      </c>
      <c r="K558" s="832" t="s">
        <v>3281</v>
      </c>
      <c r="L558" s="835">
        <v>172.82</v>
      </c>
      <c r="M558" s="835">
        <v>1901.02</v>
      </c>
      <c r="N558" s="832">
        <v>11</v>
      </c>
      <c r="O558" s="836">
        <v>5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2</v>
      </c>
      <c r="B559" s="832" t="s">
        <v>2170</v>
      </c>
      <c r="C559" s="832" t="s">
        <v>2177</v>
      </c>
      <c r="D559" s="833" t="s">
        <v>4516</v>
      </c>
      <c r="E559" s="834" t="s">
        <v>2244</v>
      </c>
      <c r="F559" s="832" t="s">
        <v>2171</v>
      </c>
      <c r="G559" s="832" t="s">
        <v>2631</v>
      </c>
      <c r="H559" s="832" t="s">
        <v>562</v>
      </c>
      <c r="I559" s="832" t="s">
        <v>3282</v>
      </c>
      <c r="J559" s="832" t="s">
        <v>3283</v>
      </c>
      <c r="K559" s="832" t="s">
        <v>3284</v>
      </c>
      <c r="L559" s="835">
        <v>43.21</v>
      </c>
      <c r="M559" s="835">
        <v>129.63</v>
      </c>
      <c r="N559" s="832">
        <v>3</v>
      </c>
      <c r="O559" s="836">
        <v>0.5</v>
      </c>
      <c r="P559" s="835">
        <v>129.63</v>
      </c>
      <c r="Q559" s="837">
        <v>1</v>
      </c>
      <c r="R559" s="832">
        <v>3</v>
      </c>
      <c r="S559" s="837">
        <v>1</v>
      </c>
      <c r="T559" s="836">
        <v>0.5</v>
      </c>
      <c r="U559" s="838">
        <v>1</v>
      </c>
    </row>
    <row r="560" spans="1:21" ht="14.4" customHeight="1" x14ac:dyDescent="0.3">
      <c r="A560" s="831">
        <v>2</v>
      </c>
      <c r="B560" s="832" t="s">
        <v>2170</v>
      </c>
      <c r="C560" s="832" t="s">
        <v>2177</v>
      </c>
      <c r="D560" s="833" t="s">
        <v>4516</v>
      </c>
      <c r="E560" s="834" t="s">
        <v>2244</v>
      </c>
      <c r="F560" s="832" t="s">
        <v>2171</v>
      </c>
      <c r="G560" s="832" t="s">
        <v>3285</v>
      </c>
      <c r="H560" s="832" t="s">
        <v>562</v>
      </c>
      <c r="I560" s="832" t="s">
        <v>3286</v>
      </c>
      <c r="J560" s="832" t="s">
        <v>3287</v>
      </c>
      <c r="K560" s="832" t="s">
        <v>3288</v>
      </c>
      <c r="L560" s="835">
        <v>3974.58</v>
      </c>
      <c r="M560" s="835">
        <v>3974.58</v>
      </c>
      <c r="N560" s="832">
        <v>1</v>
      </c>
      <c r="O560" s="836">
        <v>0.5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2</v>
      </c>
      <c r="B561" s="832" t="s">
        <v>2170</v>
      </c>
      <c r="C561" s="832" t="s">
        <v>2177</v>
      </c>
      <c r="D561" s="833" t="s">
        <v>4516</v>
      </c>
      <c r="E561" s="834" t="s">
        <v>2244</v>
      </c>
      <c r="F561" s="832" t="s">
        <v>2171</v>
      </c>
      <c r="G561" s="832" t="s">
        <v>2688</v>
      </c>
      <c r="H561" s="832" t="s">
        <v>562</v>
      </c>
      <c r="I561" s="832" t="s">
        <v>3289</v>
      </c>
      <c r="J561" s="832" t="s">
        <v>3290</v>
      </c>
      <c r="K561" s="832" t="s">
        <v>2696</v>
      </c>
      <c r="L561" s="835">
        <v>115.18</v>
      </c>
      <c r="M561" s="835">
        <v>115.18</v>
      </c>
      <c r="N561" s="832">
        <v>1</v>
      </c>
      <c r="O561" s="836">
        <v>0.5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2</v>
      </c>
      <c r="B562" s="832" t="s">
        <v>2170</v>
      </c>
      <c r="C562" s="832" t="s">
        <v>2177</v>
      </c>
      <c r="D562" s="833" t="s">
        <v>4516</v>
      </c>
      <c r="E562" s="834" t="s">
        <v>2244</v>
      </c>
      <c r="F562" s="832" t="s">
        <v>2171</v>
      </c>
      <c r="G562" s="832" t="s">
        <v>3148</v>
      </c>
      <c r="H562" s="832" t="s">
        <v>562</v>
      </c>
      <c r="I562" s="832" t="s">
        <v>3291</v>
      </c>
      <c r="J562" s="832" t="s">
        <v>3292</v>
      </c>
      <c r="K562" s="832" t="s">
        <v>1696</v>
      </c>
      <c r="L562" s="835">
        <v>320.20999999999998</v>
      </c>
      <c r="M562" s="835">
        <v>640.41999999999996</v>
      </c>
      <c r="N562" s="832">
        <v>2</v>
      </c>
      <c r="O562" s="836">
        <v>0.5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2</v>
      </c>
      <c r="B563" s="832" t="s">
        <v>2170</v>
      </c>
      <c r="C563" s="832" t="s">
        <v>2177</v>
      </c>
      <c r="D563" s="833" t="s">
        <v>4516</v>
      </c>
      <c r="E563" s="834" t="s">
        <v>2244</v>
      </c>
      <c r="F563" s="832" t="s">
        <v>2171</v>
      </c>
      <c r="G563" s="832" t="s">
        <v>2760</v>
      </c>
      <c r="H563" s="832" t="s">
        <v>562</v>
      </c>
      <c r="I563" s="832" t="s">
        <v>3293</v>
      </c>
      <c r="J563" s="832" t="s">
        <v>3294</v>
      </c>
      <c r="K563" s="832" t="s">
        <v>2073</v>
      </c>
      <c r="L563" s="835">
        <v>317.98</v>
      </c>
      <c r="M563" s="835">
        <v>953.94</v>
      </c>
      <c r="N563" s="832">
        <v>3</v>
      </c>
      <c r="O563" s="836">
        <v>1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2</v>
      </c>
      <c r="B564" s="832" t="s">
        <v>2170</v>
      </c>
      <c r="C564" s="832" t="s">
        <v>2177</v>
      </c>
      <c r="D564" s="833" t="s">
        <v>4516</v>
      </c>
      <c r="E564" s="834" t="s">
        <v>2244</v>
      </c>
      <c r="F564" s="832" t="s">
        <v>2171</v>
      </c>
      <c r="G564" s="832" t="s">
        <v>2761</v>
      </c>
      <c r="H564" s="832" t="s">
        <v>562</v>
      </c>
      <c r="I564" s="832" t="s">
        <v>3295</v>
      </c>
      <c r="J564" s="832" t="s">
        <v>2763</v>
      </c>
      <c r="K564" s="832" t="s">
        <v>3296</v>
      </c>
      <c r="L564" s="835">
        <v>294.86</v>
      </c>
      <c r="M564" s="835">
        <v>884.58</v>
      </c>
      <c r="N564" s="832">
        <v>3</v>
      </c>
      <c r="O564" s="836">
        <v>0.5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2</v>
      </c>
      <c r="B565" s="832" t="s">
        <v>2170</v>
      </c>
      <c r="C565" s="832" t="s">
        <v>2177</v>
      </c>
      <c r="D565" s="833" t="s">
        <v>4516</v>
      </c>
      <c r="E565" s="834" t="s">
        <v>2244</v>
      </c>
      <c r="F565" s="832" t="s">
        <v>2171</v>
      </c>
      <c r="G565" s="832" t="s">
        <v>2825</v>
      </c>
      <c r="H565" s="832" t="s">
        <v>562</v>
      </c>
      <c r="I565" s="832" t="s">
        <v>2826</v>
      </c>
      <c r="J565" s="832" t="s">
        <v>1079</v>
      </c>
      <c r="K565" s="832" t="s">
        <v>1758</v>
      </c>
      <c r="L565" s="835">
        <v>210.38</v>
      </c>
      <c r="M565" s="835">
        <v>420.76</v>
      </c>
      <c r="N565" s="832">
        <v>2</v>
      </c>
      <c r="O565" s="836">
        <v>0.5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2</v>
      </c>
      <c r="B566" s="832" t="s">
        <v>2170</v>
      </c>
      <c r="C566" s="832" t="s">
        <v>2177</v>
      </c>
      <c r="D566" s="833" t="s">
        <v>4516</v>
      </c>
      <c r="E566" s="834" t="s">
        <v>2244</v>
      </c>
      <c r="F566" s="832" t="s">
        <v>2171</v>
      </c>
      <c r="G566" s="832" t="s">
        <v>2861</v>
      </c>
      <c r="H566" s="832" t="s">
        <v>562</v>
      </c>
      <c r="I566" s="832" t="s">
        <v>2865</v>
      </c>
      <c r="J566" s="832" t="s">
        <v>2863</v>
      </c>
      <c r="K566" s="832" t="s">
        <v>1780</v>
      </c>
      <c r="L566" s="835">
        <v>184.74</v>
      </c>
      <c r="M566" s="835">
        <v>184.74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2</v>
      </c>
      <c r="B567" s="832" t="s">
        <v>2170</v>
      </c>
      <c r="C567" s="832" t="s">
        <v>2177</v>
      </c>
      <c r="D567" s="833" t="s">
        <v>4516</v>
      </c>
      <c r="E567" s="834" t="s">
        <v>2244</v>
      </c>
      <c r="F567" s="832" t="s">
        <v>2171</v>
      </c>
      <c r="G567" s="832" t="s">
        <v>2866</v>
      </c>
      <c r="H567" s="832" t="s">
        <v>562</v>
      </c>
      <c r="I567" s="832" t="s">
        <v>3297</v>
      </c>
      <c r="J567" s="832" t="s">
        <v>2872</v>
      </c>
      <c r="K567" s="832" t="s">
        <v>1751</v>
      </c>
      <c r="L567" s="835">
        <v>0</v>
      </c>
      <c r="M567" s="835">
        <v>0</v>
      </c>
      <c r="N567" s="832">
        <v>2</v>
      </c>
      <c r="O567" s="836">
        <v>2</v>
      </c>
      <c r="P567" s="835"/>
      <c r="Q567" s="837"/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2</v>
      </c>
      <c r="B568" s="832" t="s">
        <v>2170</v>
      </c>
      <c r="C568" s="832" t="s">
        <v>2177</v>
      </c>
      <c r="D568" s="833" t="s">
        <v>4516</v>
      </c>
      <c r="E568" s="834" t="s">
        <v>2244</v>
      </c>
      <c r="F568" s="832" t="s">
        <v>2171</v>
      </c>
      <c r="G568" s="832" t="s">
        <v>2866</v>
      </c>
      <c r="H568" s="832" t="s">
        <v>562</v>
      </c>
      <c r="I568" s="832" t="s">
        <v>3298</v>
      </c>
      <c r="J568" s="832" t="s">
        <v>2874</v>
      </c>
      <c r="K568" s="832" t="s">
        <v>1751</v>
      </c>
      <c r="L568" s="835">
        <v>0</v>
      </c>
      <c r="M568" s="835">
        <v>0</v>
      </c>
      <c r="N568" s="832">
        <v>1</v>
      </c>
      <c r="O568" s="836">
        <v>0.5</v>
      </c>
      <c r="P568" s="835"/>
      <c r="Q568" s="837"/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2</v>
      </c>
      <c r="B569" s="832" t="s">
        <v>2170</v>
      </c>
      <c r="C569" s="832" t="s">
        <v>2177</v>
      </c>
      <c r="D569" s="833" t="s">
        <v>4516</v>
      </c>
      <c r="E569" s="834" t="s">
        <v>2244</v>
      </c>
      <c r="F569" s="832" t="s">
        <v>2171</v>
      </c>
      <c r="G569" s="832" t="s">
        <v>2888</v>
      </c>
      <c r="H569" s="832" t="s">
        <v>604</v>
      </c>
      <c r="I569" s="832" t="s">
        <v>1651</v>
      </c>
      <c r="J569" s="832" t="s">
        <v>1652</v>
      </c>
      <c r="K569" s="832" t="s">
        <v>1653</v>
      </c>
      <c r="L569" s="835">
        <v>414.07</v>
      </c>
      <c r="M569" s="835">
        <v>1242.21</v>
      </c>
      <c r="N569" s="832">
        <v>3</v>
      </c>
      <c r="O569" s="836">
        <v>1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2</v>
      </c>
      <c r="B570" s="832" t="s">
        <v>2170</v>
      </c>
      <c r="C570" s="832" t="s">
        <v>2177</v>
      </c>
      <c r="D570" s="833" t="s">
        <v>4516</v>
      </c>
      <c r="E570" s="834" t="s">
        <v>2244</v>
      </c>
      <c r="F570" s="832" t="s">
        <v>2171</v>
      </c>
      <c r="G570" s="832" t="s">
        <v>3299</v>
      </c>
      <c r="H570" s="832" t="s">
        <v>562</v>
      </c>
      <c r="I570" s="832" t="s">
        <v>3300</v>
      </c>
      <c r="J570" s="832" t="s">
        <v>3301</v>
      </c>
      <c r="K570" s="832" t="s">
        <v>3302</v>
      </c>
      <c r="L570" s="835">
        <v>1306.73</v>
      </c>
      <c r="M570" s="835">
        <v>3920.19</v>
      </c>
      <c r="N570" s="832">
        <v>3</v>
      </c>
      <c r="O570" s="836">
        <v>0.5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2</v>
      </c>
      <c r="B571" s="832" t="s">
        <v>2170</v>
      </c>
      <c r="C571" s="832" t="s">
        <v>2177</v>
      </c>
      <c r="D571" s="833" t="s">
        <v>4516</v>
      </c>
      <c r="E571" s="834" t="s">
        <v>2244</v>
      </c>
      <c r="F571" s="832" t="s">
        <v>2171</v>
      </c>
      <c r="G571" s="832" t="s">
        <v>3303</v>
      </c>
      <c r="H571" s="832" t="s">
        <v>562</v>
      </c>
      <c r="I571" s="832" t="s">
        <v>3304</v>
      </c>
      <c r="J571" s="832" t="s">
        <v>3305</v>
      </c>
      <c r="K571" s="832" t="s">
        <v>3306</v>
      </c>
      <c r="L571" s="835">
        <v>3244.85</v>
      </c>
      <c r="M571" s="835">
        <v>19469.099999999999</v>
      </c>
      <c r="N571" s="832">
        <v>6</v>
      </c>
      <c r="O571" s="836">
        <v>1.5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2</v>
      </c>
      <c r="B572" s="832" t="s">
        <v>2170</v>
      </c>
      <c r="C572" s="832" t="s">
        <v>2177</v>
      </c>
      <c r="D572" s="833" t="s">
        <v>4516</v>
      </c>
      <c r="E572" s="834" t="s">
        <v>2244</v>
      </c>
      <c r="F572" s="832" t="s">
        <v>2171</v>
      </c>
      <c r="G572" s="832" t="s">
        <v>3307</v>
      </c>
      <c r="H572" s="832" t="s">
        <v>604</v>
      </c>
      <c r="I572" s="832" t="s">
        <v>3308</v>
      </c>
      <c r="J572" s="832" t="s">
        <v>3309</v>
      </c>
      <c r="K572" s="832" t="s">
        <v>1668</v>
      </c>
      <c r="L572" s="835">
        <v>830.09</v>
      </c>
      <c r="M572" s="835">
        <v>2490.27</v>
      </c>
      <c r="N572" s="832">
        <v>3</v>
      </c>
      <c r="O572" s="836">
        <v>0.5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2</v>
      </c>
      <c r="B573" s="832" t="s">
        <v>2170</v>
      </c>
      <c r="C573" s="832" t="s">
        <v>2177</v>
      </c>
      <c r="D573" s="833" t="s">
        <v>4516</v>
      </c>
      <c r="E573" s="834" t="s">
        <v>2244</v>
      </c>
      <c r="F573" s="832" t="s">
        <v>2171</v>
      </c>
      <c r="G573" s="832" t="s">
        <v>3310</v>
      </c>
      <c r="H573" s="832" t="s">
        <v>604</v>
      </c>
      <c r="I573" s="832" t="s">
        <v>3311</v>
      </c>
      <c r="J573" s="832" t="s">
        <v>3312</v>
      </c>
      <c r="K573" s="832" t="s">
        <v>1668</v>
      </c>
      <c r="L573" s="835">
        <v>1285.8</v>
      </c>
      <c r="M573" s="835">
        <v>2571.6</v>
      </c>
      <c r="N573" s="832">
        <v>2</v>
      </c>
      <c r="O573" s="836">
        <v>0.5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2</v>
      </c>
      <c r="B574" s="832" t="s">
        <v>2170</v>
      </c>
      <c r="C574" s="832" t="s">
        <v>2177</v>
      </c>
      <c r="D574" s="833" t="s">
        <v>4516</v>
      </c>
      <c r="E574" s="834" t="s">
        <v>2244</v>
      </c>
      <c r="F574" s="832" t="s">
        <v>2172</v>
      </c>
      <c r="G574" s="832" t="s">
        <v>2932</v>
      </c>
      <c r="H574" s="832" t="s">
        <v>562</v>
      </c>
      <c r="I574" s="832" t="s">
        <v>3093</v>
      </c>
      <c r="J574" s="832" t="s">
        <v>2248</v>
      </c>
      <c r="K574" s="832"/>
      <c r="L574" s="835">
        <v>0</v>
      </c>
      <c r="M574" s="835">
        <v>0</v>
      </c>
      <c r="N574" s="832">
        <v>1</v>
      </c>
      <c r="O574" s="836">
        <v>1</v>
      </c>
      <c r="P574" s="835"/>
      <c r="Q574" s="837"/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2</v>
      </c>
      <c r="B575" s="832" t="s">
        <v>2170</v>
      </c>
      <c r="C575" s="832" t="s">
        <v>2177</v>
      </c>
      <c r="D575" s="833" t="s">
        <v>4516</v>
      </c>
      <c r="E575" s="834" t="s">
        <v>2248</v>
      </c>
      <c r="F575" s="832" t="s">
        <v>2171</v>
      </c>
      <c r="G575" s="832" t="s">
        <v>2475</v>
      </c>
      <c r="H575" s="832" t="s">
        <v>604</v>
      </c>
      <c r="I575" s="832" t="s">
        <v>2022</v>
      </c>
      <c r="J575" s="832" t="s">
        <v>1296</v>
      </c>
      <c r="K575" s="832" t="s">
        <v>2023</v>
      </c>
      <c r="L575" s="835">
        <v>58.97</v>
      </c>
      <c r="M575" s="835">
        <v>58.97</v>
      </c>
      <c r="N575" s="832">
        <v>1</v>
      </c>
      <c r="O575" s="836">
        <v>1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2</v>
      </c>
      <c r="B576" s="832" t="s">
        <v>2170</v>
      </c>
      <c r="C576" s="832" t="s">
        <v>2177</v>
      </c>
      <c r="D576" s="833" t="s">
        <v>4516</v>
      </c>
      <c r="E576" s="834" t="s">
        <v>2248</v>
      </c>
      <c r="F576" s="832" t="s">
        <v>2171</v>
      </c>
      <c r="G576" s="832" t="s">
        <v>2552</v>
      </c>
      <c r="H576" s="832" t="s">
        <v>562</v>
      </c>
      <c r="I576" s="832" t="s">
        <v>3212</v>
      </c>
      <c r="J576" s="832" t="s">
        <v>3005</v>
      </c>
      <c r="K576" s="832" t="s">
        <v>3213</v>
      </c>
      <c r="L576" s="835">
        <v>0</v>
      </c>
      <c r="M576" s="835">
        <v>0</v>
      </c>
      <c r="N576" s="832">
        <v>1</v>
      </c>
      <c r="O576" s="836">
        <v>1</v>
      </c>
      <c r="P576" s="835"/>
      <c r="Q576" s="837"/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2</v>
      </c>
      <c r="B577" s="832" t="s">
        <v>2170</v>
      </c>
      <c r="C577" s="832" t="s">
        <v>2177</v>
      </c>
      <c r="D577" s="833" t="s">
        <v>4516</v>
      </c>
      <c r="E577" s="834" t="s">
        <v>2248</v>
      </c>
      <c r="F577" s="832" t="s">
        <v>2171</v>
      </c>
      <c r="G577" s="832" t="s">
        <v>2648</v>
      </c>
      <c r="H577" s="832" t="s">
        <v>604</v>
      </c>
      <c r="I577" s="832" t="s">
        <v>2650</v>
      </c>
      <c r="J577" s="832" t="s">
        <v>2651</v>
      </c>
      <c r="K577" s="832" t="s">
        <v>2652</v>
      </c>
      <c r="L577" s="835">
        <v>234.07</v>
      </c>
      <c r="M577" s="835">
        <v>234.07</v>
      </c>
      <c r="N577" s="832">
        <v>1</v>
      </c>
      <c r="O577" s="836">
        <v>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2</v>
      </c>
      <c r="B578" s="832" t="s">
        <v>2170</v>
      </c>
      <c r="C578" s="832" t="s">
        <v>2177</v>
      </c>
      <c r="D578" s="833" t="s">
        <v>4516</v>
      </c>
      <c r="E578" s="834" t="s">
        <v>2248</v>
      </c>
      <c r="F578" s="832" t="s">
        <v>2171</v>
      </c>
      <c r="G578" s="832" t="s">
        <v>2678</v>
      </c>
      <c r="H578" s="832" t="s">
        <v>604</v>
      </c>
      <c r="I578" s="832" t="s">
        <v>1900</v>
      </c>
      <c r="J578" s="832" t="s">
        <v>644</v>
      </c>
      <c r="K578" s="832" t="s">
        <v>1901</v>
      </c>
      <c r="L578" s="835">
        <v>24.22</v>
      </c>
      <c r="M578" s="835">
        <v>24.22</v>
      </c>
      <c r="N578" s="832">
        <v>1</v>
      </c>
      <c r="O578" s="836">
        <v>1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2</v>
      </c>
      <c r="B579" s="832" t="s">
        <v>2170</v>
      </c>
      <c r="C579" s="832" t="s">
        <v>2177</v>
      </c>
      <c r="D579" s="833" t="s">
        <v>4516</v>
      </c>
      <c r="E579" s="834" t="s">
        <v>2248</v>
      </c>
      <c r="F579" s="832" t="s">
        <v>2171</v>
      </c>
      <c r="G579" s="832" t="s">
        <v>2682</v>
      </c>
      <c r="H579" s="832" t="s">
        <v>562</v>
      </c>
      <c r="I579" s="832" t="s">
        <v>2683</v>
      </c>
      <c r="J579" s="832" t="s">
        <v>2684</v>
      </c>
      <c r="K579" s="832" t="s">
        <v>621</v>
      </c>
      <c r="L579" s="835">
        <v>88.1</v>
      </c>
      <c r="M579" s="835">
        <v>88.1</v>
      </c>
      <c r="N579" s="832">
        <v>1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2</v>
      </c>
      <c r="B580" s="832" t="s">
        <v>2170</v>
      </c>
      <c r="C580" s="832" t="s">
        <v>2177</v>
      </c>
      <c r="D580" s="833" t="s">
        <v>4516</v>
      </c>
      <c r="E580" s="834" t="s">
        <v>2251</v>
      </c>
      <c r="F580" s="832" t="s">
        <v>2171</v>
      </c>
      <c r="G580" s="832" t="s">
        <v>2552</v>
      </c>
      <c r="H580" s="832" t="s">
        <v>562</v>
      </c>
      <c r="I580" s="832" t="s">
        <v>3313</v>
      </c>
      <c r="J580" s="832" t="s">
        <v>3314</v>
      </c>
      <c r="K580" s="832" t="s">
        <v>3167</v>
      </c>
      <c r="L580" s="835">
        <v>0</v>
      </c>
      <c r="M580" s="835">
        <v>0</v>
      </c>
      <c r="N580" s="832">
        <v>1</v>
      </c>
      <c r="O580" s="836">
        <v>1</v>
      </c>
      <c r="P580" s="835"/>
      <c r="Q580" s="837"/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2</v>
      </c>
      <c r="B581" s="832" t="s">
        <v>2170</v>
      </c>
      <c r="C581" s="832" t="s">
        <v>2177</v>
      </c>
      <c r="D581" s="833" t="s">
        <v>4516</v>
      </c>
      <c r="E581" s="834" t="s">
        <v>2253</v>
      </c>
      <c r="F581" s="832" t="s">
        <v>2171</v>
      </c>
      <c r="G581" s="832" t="s">
        <v>2821</v>
      </c>
      <c r="H581" s="832" t="s">
        <v>604</v>
      </c>
      <c r="I581" s="832" t="s">
        <v>1914</v>
      </c>
      <c r="J581" s="832" t="s">
        <v>1915</v>
      </c>
      <c r="K581" s="832" t="s">
        <v>1916</v>
      </c>
      <c r="L581" s="835">
        <v>0</v>
      </c>
      <c r="M581" s="835">
        <v>0</v>
      </c>
      <c r="N581" s="832">
        <v>1</v>
      </c>
      <c r="O581" s="836">
        <v>1</v>
      </c>
      <c r="P581" s="835"/>
      <c r="Q581" s="837"/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2</v>
      </c>
      <c r="B582" s="832" t="s">
        <v>2170</v>
      </c>
      <c r="C582" s="832" t="s">
        <v>2177</v>
      </c>
      <c r="D582" s="833" t="s">
        <v>4516</v>
      </c>
      <c r="E582" s="834" t="s">
        <v>2255</v>
      </c>
      <c r="F582" s="832" t="s">
        <v>2171</v>
      </c>
      <c r="G582" s="832" t="s">
        <v>2504</v>
      </c>
      <c r="H582" s="832" t="s">
        <v>562</v>
      </c>
      <c r="I582" s="832" t="s">
        <v>3315</v>
      </c>
      <c r="J582" s="832" t="s">
        <v>3316</v>
      </c>
      <c r="K582" s="832" t="s">
        <v>3317</v>
      </c>
      <c r="L582" s="835">
        <v>48.42</v>
      </c>
      <c r="M582" s="835">
        <v>48.42</v>
      </c>
      <c r="N582" s="832">
        <v>1</v>
      </c>
      <c r="O582" s="836">
        <v>1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2</v>
      </c>
      <c r="B583" s="832" t="s">
        <v>2170</v>
      </c>
      <c r="C583" s="832" t="s">
        <v>2177</v>
      </c>
      <c r="D583" s="833" t="s">
        <v>4516</v>
      </c>
      <c r="E583" s="834" t="s">
        <v>2255</v>
      </c>
      <c r="F583" s="832" t="s">
        <v>2171</v>
      </c>
      <c r="G583" s="832" t="s">
        <v>2615</v>
      </c>
      <c r="H583" s="832" t="s">
        <v>562</v>
      </c>
      <c r="I583" s="832" t="s">
        <v>2625</v>
      </c>
      <c r="J583" s="832" t="s">
        <v>2626</v>
      </c>
      <c r="K583" s="832" t="s">
        <v>2627</v>
      </c>
      <c r="L583" s="835">
        <v>729.38</v>
      </c>
      <c r="M583" s="835">
        <v>729.38</v>
      </c>
      <c r="N583" s="832">
        <v>1</v>
      </c>
      <c r="O583" s="836">
        <v>1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2</v>
      </c>
      <c r="B584" s="832" t="s">
        <v>2170</v>
      </c>
      <c r="C584" s="832" t="s">
        <v>2177</v>
      </c>
      <c r="D584" s="833" t="s">
        <v>4516</v>
      </c>
      <c r="E584" s="834" t="s">
        <v>2256</v>
      </c>
      <c r="F584" s="832" t="s">
        <v>2171</v>
      </c>
      <c r="G584" s="832" t="s">
        <v>3318</v>
      </c>
      <c r="H584" s="832" t="s">
        <v>562</v>
      </c>
      <c r="I584" s="832" t="s">
        <v>3319</v>
      </c>
      <c r="J584" s="832" t="s">
        <v>3320</v>
      </c>
      <c r="K584" s="832" t="s">
        <v>3321</v>
      </c>
      <c r="L584" s="835">
        <v>90.95</v>
      </c>
      <c r="M584" s="835">
        <v>90.95</v>
      </c>
      <c r="N584" s="832">
        <v>1</v>
      </c>
      <c r="O584" s="836">
        <v>1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2</v>
      </c>
      <c r="B585" s="832" t="s">
        <v>2170</v>
      </c>
      <c r="C585" s="832" t="s">
        <v>2177</v>
      </c>
      <c r="D585" s="833" t="s">
        <v>4516</v>
      </c>
      <c r="E585" s="834" t="s">
        <v>2258</v>
      </c>
      <c r="F585" s="832" t="s">
        <v>2171</v>
      </c>
      <c r="G585" s="832" t="s">
        <v>2898</v>
      </c>
      <c r="H585" s="832" t="s">
        <v>604</v>
      </c>
      <c r="I585" s="832" t="s">
        <v>1845</v>
      </c>
      <c r="J585" s="832" t="s">
        <v>1115</v>
      </c>
      <c r="K585" s="832" t="s">
        <v>1846</v>
      </c>
      <c r="L585" s="835">
        <v>154.36000000000001</v>
      </c>
      <c r="M585" s="835">
        <v>463.08000000000004</v>
      </c>
      <c r="N585" s="832">
        <v>3</v>
      </c>
      <c r="O585" s="836">
        <v>3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2</v>
      </c>
      <c r="B586" s="832" t="s">
        <v>2170</v>
      </c>
      <c r="C586" s="832" t="s">
        <v>2177</v>
      </c>
      <c r="D586" s="833" t="s">
        <v>4516</v>
      </c>
      <c r="E586" s="834" t="s">
        <v>2258</v>
      </c>
      <c r="F586" s="832" t="s">
        <v>2171</v>
      </c>
      <c r="G586" s="832" t="s">
        <v>2898</v>
      </c>
      <c r="H586" s="832" t="s">
        <v>562</v>
      </c>
      <c r="I586" s="832" t="s">
        <v>3322</v>
      </c>
      <c r="J586" s="832" t="s">
        <v>1115</v>
      </c>
      <c r="K586" s="832" t="s">
        <v>1846</v>
      </c>
      <c r="L586" s="835">
        <v>154.36000000000001</v>
      </c>
      <c r="M586" s="835">
        <v>154.36000000000001</v>
      </c>
      <c r="N586" s="832">
        <v>1</v>
      </c>
      <c r="O586" s="836">
        <v>1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2</v>
      </c>
      <c r="B587" s="832" t="s">
        <v>2170</v>
      </c>
      <c r="C587" s="832" t="s">
        <v>2177</v>
      </c>
      <c r="D587" s="833" t="s">
        <v>4516</v>
      </c>
      <c r="E587" s="834" t="s">
        <v>2259</v>
      </c>
      <c r="F587" s="832" t="s">
        <v>2171</v>
      </c>
      <c r="G587" s="832" t="s">
        <v>2411</v>
      </c>
      <c r="H587" s="832" t="s">
        <v>562</v>
      </c>
      <c r="I587" s="832" t="s">
        <v>3208</v>
      </c>
      <c r="J587" s="832" t="s">
        <v>3209</v>
      </c>
      <c r="K587" s="832" t="s">
        <v>1955</v>
      </c>
      <c r="L587" s="835">
        <v>70.23</v>
      </c>
      <c r="M587" s="835">
        <v>70.23</v>
      </c>
      <c r="N587" s="832">
        <v>1</v>
      </c>
      <c r="O587" s="836">
        <v>1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2</v>
      </c>
      <c r="B588" s="832" t="s">
        <v>2170</v>
      </c>
      <c r="C588" s="832" t="s">
        <v>2177</v>
      </c>
      <c r="D588" s="833" t="s">
        <v>4516</v>
      </c>
      <c r="E588" s="834" t="s">
        <v>2260</v>
      </c>
      <c r="F588" s="832" t="s">
        <v>2171</v>
      </c>
      <c r="G588" s="832" t="s">
        <v>3323</v>
      </c>
      <c r="H588" s="832" t="s">
        <v>562</v>
      </c>
      <c r="I588" s="832" t="s">
        <v>3324</v>
      </c>
      <c r="J588" s="832" t="s">
        <v>3325</v>
      </c>
      <c r="K588" s="832" t="s">
        <v>3326</v>
      </c>
      <c r="L588" s="835">
        <v>0</v>
      </c>
      <c r="M588" s="835">
        <v>0</v>
      </c>
      <c r="N588" s="832">
        <v>4</v>
      </c>
      <c r="O588" s="836">
        <v>1</v>
      </c>
      <c r="P588" s="835">
        <v>0</v>
      </c>
      <c r="Q588" s="837"/>
      <c r="R588" s="832">
        <v>4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2</v>
      </c>
      <c r="B589" s="832" t="s">
        <v>2170</v>
      </c>
      <c r="C589" s="832" t="s">
        <v>2177</v>
      </c>
      <c r="D589" s="833" t="s">
        <v>4516</v>
      </c>
      <c r="E589" s="834" t="s">
        <v>2260</v>
      </c>
      <c r="F589" s="832" t="s">
        <v>2171</v>
      </c>
      <c r="G589" s="832" t="s">
        <v>3114</v>
      </c>
      <c r="H589" s="832" t="s">
        <v>562</v>
      </c>
      <c r="I589" s="832" t="s">
        <v>3327</v>
      </c>
      <c r="J589" s="832" t="s">
        <v>904</v>
      </c>
      <c r="K589" s="832" t="s">
        <v>3328</v>
      </c>
      <c r="L589" s="835">
        <v>0</v>
      </c>
      <c r="M589" s="835">
        <v>0</v>
      </c>
      <c r="N589" s="832">
        <v>3</v>
      </c>
      <c r="O589" s="836">
        <v>0.5</v>
      </c>
      <c r="P589" s="835"/>
      <c r="Q589" s="837"/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2</v>
      </c>
      <c r="B590" s="832" t="s">
        <v>2170</v>
      </c>
      <c r="C590" s="832" t="s">
        <v>2177</v>
      </c>
      <c r="D590" s="833" t="s">
        <v>4516</v>
      </c>
      <c r="E590" s="834" t="s">
        <v>2260</v>
      </c>
      <c r="F590" s="832" t="s">
        <v>2171</v>
      </c>
      <c r="G590" s="832" t="s">
        <v>2423</v>
      </c>
      <c r="H590" s="832" t="s">
        <v>562</v>
      </c>
      <c r="I590" s="832" t="s">
        <v>2968</v>
      </c>
      <c r="J590" s="832" t="s">
        <v>2425</v>
      </c>
      <c r="K590" s="832" t="s">
        <v>2969</v>
      </c>
      <c r="L590" s="835">
        <v>78.33</v>
      </c>
      <c r="M590" s="835">
        <v>156.66</v>
      </c>
      <c r="N590" s="832">
        <v>2</v>
      </c>
      <c r="O590" s="836">
        <v>0.5</v>
      </c>
      <c r="P590" s="835">
        <v>156.66</v>
      </c>
      <c r="Q590" s="837">
        <v>1</v>
      </c>
      <c r="R590" s="832">
        <v>2</v>
      </c>
      <c r="S590" s="837">
        <v>1</v>
      </c>
      <c r="T590" s="836">
        <v>0.5</v>
      </c>
      <c r="U590" s="838">
        <v>1</v>
      </c>
    </row>
    <row r="591" spans="1:21" ht="14.4" customHeight="1" x14ac:dyDescent="0.3">
      <c r="A591" s="831">
        <v>2</v>
      </c>
      <c r="B591" s="832" t="s">
        <v>2170</v>
      </c>
      <c r="C591" s="832" t="s">
        <v>2177</v>
      </c>
      <c r="D591" s="833" t="s">
        <v>4516</v>
      </c>
      <c r="E591" s="834" t="s">
        <v>2260</v>
      </c>
      <c r="F591" s="832" t="s">
        <v>2171</v>
      </c>
      <c r="G591" s="832" t="s">
        <v>2455</v>
      </c>
      <c r="H591" s="832" t="s">
        <v>604</v>
      </c>
      <c r="I591" s="832" t="s">
        <v>1958</v>
      </c>
      <c r="J591" s="832" t="s">
        <v>1959</v>
      </c>
      <c r="K591" s="832" t="s">
        <v>1960</v>
      </c>
      <c r="L591" s="835">
        <v>726.27</v>
      </c>
      <c r="M591" s="835">
        <v>726.27</v>
      </c>
      <c r="N591" s="832">
        <v>1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2</v>
      </c>
      <c r="B592" s="832" t="s">
        <v>2170</v>
      </c>
      <c r="C592" s="832" t="s">
        <v>2177</v>
      </c>
      <c r="D592" s="833" t="s">
        <v>4516</v>
      </c>
      <c r="E592" s="834" t="s">
        <v>2260</v>
      </c>
      <c r="F592" s="832" t="s">
        <v>2171</v>
      </c>
      <c r="G592" s="832" t="s">
        <v>2475</v>
      </c>
      <c r="H592" s="832" t="s">
        <v>604</v>
      </c>
      <c r="I592" s="832" t="s">
        <v>2476</v>
      </c>
      <c r="J592" s="832" t="s">
        <v>800</v>
      </c>
      <c r="K592" s="832" t="s">
        <v>1722</v>
      </c>
      <c r="L592" s="835">
        <v>42.51</v>
      </c>
      <c r="M592" s="835">
        <v>85.02</v>
      </c>
      <c r="N592" s="832">
        <v>2</v>
      </c>
      <c r="O592" s="836">
        <v>0.5</v>
      </c>
      <c r="P592" s="835">
        <v>85.02</v>
      </c>
      <c r="Q592" s="837">
        <v>1</v>
      </c>
      <c r="R592" s="832">
        <v>2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2</v>
      </c>
      <c r="B593" s="832" t="s">
        <v>2170</v>
      </c>
      <c r="C593" s="832" t="s">
        <v>2177</v>
      </c>
      <c r="D593" s="833" t="s">
        <v>4516</v>
      </c>
      <c r="E593" s="834" t="s">
        <v>2260</v>
      </c>
      <c r="F593" s="832" t="s">
        <v>2171</v>
      </c>
      <c r="G593" s="832" t="s">
        <v>2488</v>
      </c>
      <c r="H593" s="832" t="s">
        <v>562</v>
      </c>
      <c r="I593" s="832" t="s">
        <v>2489</v>
      </c>
      <c r="J593" s="832" t="s">
        <v>2490</v>
      </c>
      <c r="K593" s="832" t="s">
        <v>2491</v>
      </c>
      <c r="L593" s="835">
        <v>107.27</v>
      </c>
      <c r="M593" s="835">
        <v>643.62</v>
      </c>
      <c r="N593" s="832">
        <v>6</v>
      </c>
      <c r="O593" s="836">
        <v>1.5</v>
      </c>
      <c r="P593" s="835">
        <v>321.81</v>
      </c>
      <c r="Q593" s="837">
        <v>0.5</v>
      </c>
      <c r="R593" s="832">
        <v>3</v>
      </c>
      <c r="S593" s="837">
        <v>0.5</v>
      </c>
      <c r="T593" s="836">
        <v>1</v>
      </c>
      <c r="U593" s="838">
        <v>0.66666666666666663</v>
      </c>
    </row>
    <row r="594" spans="1:21" ht="14.4" customHeight="1" x14ac:dyDescent="0.3">
      <c r="A594" s="831">
        <v>2</v>
      </c>
      <c r="B594" s="832" t="s">
        <v>2170</v>
      </c>
      <c r="C594" s="832" t="s">
        <v>2177</v>
      </c>
      <c r="D594" s="833" t="s">
        <v>4516</v>
      </c>
      <c r="E594" s="834" t="s">
        <v>2260</v>
      </c>
      <c r="F594" s="832" t="s">
        <v>2171</v>
      </c>
      <c r="G594" s="832" t="s">
        <v>2572</v>
      </c>
      <c r="H594" s="832" t="s">
        <v>562</v>
      </c>
      <c r="I594" s="832" t="s">
        <v>2577</v>
      </c>
      <c r="J594" s="832" t="s">
        <v>2576</v>
      </c>
      <c r="K594" s="832" t="s">
        <v>1933</v>
      </c>
      <c r="L594" s="835">
        <v>1520.46</v>
      </c>
      <c r="M594" s="835">
        <v>1520.46</v>
      </c>
      <c r="N594" s="832">
        <v>1</v>
      </c>
      <c r="O594" s="836">
        <v>1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2</v>
      </c>
      <c r="B595" s="832" t="s">
        <v>2170</v>
      </c>
      <c r="C595" s="832" t="s">
        <v>2177</v>
      </c>
      <c r="D595" s="833" t="s">
        <v>4516</v>
      </c>
      <c r="E595" s="834" t="s">
        <v>2260</v>
      </c>
      <c r="F595" s="832" t="s">
        <v>2171</v>
      </c>
      <c r="G595" s="832" t="s">
        <v>2604</v>
      </c>
      <c r="H595" s="832" t="s">
        <v>562</v>
      </c>
      <c r="I595" s="832" t="s">
        <v>2605</v>
      </c>
      <c r="J595" s="832" t="s">
        <v>785</v>
      </c>
      <c r="K595" s="832" t="s">
        <v>2606</v>
      </c>
      <c r="L595" s="835">
        <v>248.55</v>
      </c>
      <c r="M595" s="835">
        <v>248.55</v>
      </c>
      <c r="N595" s="832">
        <v>1</v>
      </c>
      <c r="O595" s="836">
        <v>1</v>
      </c>
      <c r="P595" s="835">
        <v>248.55</v>
      </c>
      <c r="Q595" s="837">
        <v>1</v>
      </c>
      <c r="R595" s="832">
        <v>1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2</v>
      </c>
      <c r="B596" s="832" t="s">
        <v>2170</v>
      </c>
      <c r="C596" s="832" t="s">
        <v>2177</v>
      </c>
      <c r="D596" s="833" t="s">
        <v>4516</v>
      </c>
      <c r="E596" s="834" t="s">
        <v>2260</v>
      </c>
      <c r="F596" s="832" t="s">
        <v>2171</v>
      </c>
      <c r="G596" s="832" t="s">
        <v>3329</v>
      </c>
      <c r="H596" s="832" t="s">
        <v>562</v>
      </c>
      <c r="I596" s="832" t="s">
        <v>3330</v>
      </c>
      <c r="J596" s="832" t="s">
        <v>3331</v>
      </c>
      <c r="K596" s="832" t="s">
        <v>3332</v>
      </c>
      <c r="L596" s="835">
        <v>59.78</v>
      </c>
      <c r="M596" s="835">
        <v>119.56</v>
      </c>
      <c r="N596" s="832">
        <v>2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2</v>
      </c>
      <c r="B597" s="832" t="s">
        <v>2170</v>
      </c>
      <c r="C597" s="832" t="s">
        <v>2177</v>
      </c>
      <c r="D597" s="833" t="s">
        <v>4516</v>
      </c>
      <c r="E597" s="834" t="s">
        <v>2260</v>
      </c>
      <c r="F597" s="832" t="s">
        <v>2171</v>
      </c>
      <c r="G597" s="832" t="s">
        <v>2615</v>
      </c>
      <c r="H597" s="832" t="s">
        <v>562</v>
      </c>
      <c r="I597" s="832" t="s">
        <v>2621</v>
      </c>
      <c r="J597" s="832" t="s">
        <v>2622</v>
      </c>
      <c r="K597" s="832" t="s">
        <v>2501</v>
      </c>
      <c r="L597" s="835">
        <v>729.38</v>
      </c>
      <c r="M597" s="835">
        <v>4376.28</v>
      </c>
      <c r="N597" s="832">
        <v>6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2</v>
      </c>
      <c r="B598" s="832" t="s">
        <v>2170</v>
      </c>
      <c r="C598" s="832" t="s">
        <v>2177</v>
      </c>
      <c r="D598" s="833" t="s">
        <v>4516</v>
      </c>
      <c r="E598" s="834" t="s">
        <v>2260</v>
      </c>
      <c r="F598" s="832" t="s">
        <v>2171</v>
      </c>
      <c r="G598" s="832" t="s">
        <v>2615</v>
      </c>
      <c r="H598" s="832" t="s">
        <v>562</v>
      </c>
      <c r="I598" s="832" t="s">
        <v>2625</v>
      </c>
      <c r="J598" s="832" t="s">
        <v>2626</v>
      </c>
      <c r="K598" s="832" t="s">
        <v>2627</v>
      </c>
      <c r="L598" s="835">
        <v>729.38</v>
      </c>
      <c r="M598" s="835">
        <v>2917.52</v>
      </c>
      <c r="N598" s="832">
        <v>4</v>
      </c>
      <c r="O598" s="836">
        <v>1</v>
      </c>
      <c r="P598" s="835">
        <v>2917.52</v>
      </c>
      <c r="Q598" s="837">
        <v>1</v>
      </c>
      <c r="R598" s="832">
        <v>4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2</v>
      </c>
      <c r="B599" s="832" t="s">
        <v>2170</v>
      </c>
      <c r="C599" s="832" t="s">
        <v>2177</v>
      </c>
      <c r="D599" s="833" t="s">
        <v>4516</v>
      </c>
      <c r="E599" s="834" t="s">
        <v>2260</v>
      </c>
      <c r="F599" s="832" t="s">
        <v>2171</v>
      </c>
      <c r="G599" s="832" t="s">
        <v>2645</v>
      </c>
      <c r="H599" s="832" t="s">
        <v>562</v>
      </c>
      <c r="I599" s="832" t="s">
        <v>2646</v>
      </c>
      <c r="J599" s="832" t="s">
        <v>706</v>
      </c>
      <c r="K599" s="832" t="s">
        <v>2647</v>
      </c>
      <c r="L599" s="835">
        <v>53.57</v>
      </c>
      <c r="M599" s="835">
        <v>107.14</v>
      </c>
      <c r="N599" s="832">
        <v>2</v>
      </c>
      <c r="O599" s="836">
        <v>0.5</v>
      </c>
      <c r="P599" s="835">
        <v>107.14</v>
      </c>
      <c r="Q599" s="837">
        <v>1</v>
      </c>
      <c r="R599" s="832">
        <v>2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2</v>
      </c>
      <c r="B600" s="832" t="s">
        <v>2170</v>
      </c>
      <c r="C600" s="832" t="s">
        <v>2177</v>
      </c>
      <c r="D600" s="833" t="s">
        <v>4516</v>
      </c>
      <c r="E600" s="834" t="s">
        <v>2260</v>
      </c>
      <c r="F600" s="832" t="s">
        <v>2171</v>
      </c>
      <c r="G600" s="832" t="s">
        <v>2648</v>
      </c>
      <c r="H600" s="832" t="s">
        <v>604</v>
      </c>
      <c r="I600" s="832" t="s">
        <v>3022</v>
      </c>
      <c r="J600" s="832" t="s">
        <v>1730</v>
      </c>
      <c r="K600" s="832" t="s">
        <v>3023</v>
      </c>
      <c r="L600" s="835">
        <v>10.65</v>
      </c>
      <c r="M600" s="835">
        <v>10.65</v>
      </c>
      <c r="N600" s="832">
        <v>1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2</v>
      </c>
      <c r="B601" s="832" t="s">
        <v>2170</v>
      </c>
      <c r="C601" s="832" t="s">
        <v>2177</v>
      </c>
      <c r="D601" s="833" t="s">
        <v>4516</v>
      </c>
      <c r="E601" s="834" t="s">
        <v>2260</v>
      </c>
      <c r="F601" s="832" t="s">
        <v>2171</v>
      </c>
      <c r="G601" s="832" t="s">
        <v>2667</v>
      </c>
      <c r="H601" s="832" t="s">
        <v>604</v>
      </c>
      <c r="I601" s="832" t="s">
        <v>2668</v>
      </c>
      <c r="J601" s="832" t="s">
        <v>787</v>
      </c>
      <c r="K601" s="832" t="s">
        <v>1688</v>
      </c>
      <c r="L601" s="835">
        <v>490.89</v>
      </c>
      <c r="M601" s="835">
        <v>490.89</v>
      </c>
      <c r="N601" s="832">
        <v>1</v>
      </c>
      <c r="O601" s="836">
        <v>0.5</v>
      </c>
      <c r="P601" s="835">
        <v>490.89</v>
      </c>
      <c r="Q601" s="837">
        <v>1</v>
      </c>
      <c r="R601" s="832">
        <v>1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2</v>
      </c>
      <c r="B602" s="832" t="s">
        <v>2170</v>
      </c>
      <c r="C602" s="832" t="s">
        <v>2177</v>
      </c>
      <c r="D602" s="833" t="s">
        <v>4516</v>
      </c>
      <c r="E602" s="834" t="s">
        <v>2260</v>
      </c>
      <c r="F602" s="832" t="s">
        <v>2171</v>
      </c>
      <c r="G602" s="832" t="s">
        <v>2678</v>
      </c>
      <c r="H602" s="832" t="s">
        <v>604</v>
      </c>
      <c r="I602" s="832" t="s">
        <v>1902</v>
      </c>
      <c r="J602" s="832" t="s">
        <v>644</v>
      </c>
      <c r="K602" s="832" t="s">
        <v>621</v>
      </c>
      <c r="L602" s="835">
        <v>48.42</v>
      </c>
      <c r="M602" s="835">
        <v>145.26</v>
      </c>
      <c r="N602" s="832">
        <v>3</v>
      </c>
      <c r="O602" s="836">
        <v>0.5</v>
      </c>
      <c r="P602" s="835">
        <v>145.26</v>
      </c>
      <c r="Q602" s="837">
        <v>1</v>
      </c>
      <c r="R602" s="832">
        <v>3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2</v>
      </c>
      <c r="B603" s="832" t="s">
        <v>2170</v>
      </c>
      <c r="C603" s="832" t="s">
        <v>2177</v>
      </c>
      <c r="D603" s="833" t="s">
        <v>4516</v>
      </c>
      <c r="E603" s="834" t="s">
        <v>2260</v>
      </c>
      <c r="F603" s="832" t="s">
        <v>2171</v>
      </c>
      <c r="G603" s="832" t="s">
        <v>2688</v>
      </c>
      <c r="H603" s="832" t="s">
        <v>562</v>
      </c>
      <c r="I603" s="832" t="s">
        <v>3028</v>
      </c>
      <c r="J603" s="832" t="s">
        <v>1310</v>
      </c>
      <c r="K603" s="832" t="s">
        <v>2460</v>
      </c>
      <c r="L603" s="835">
        <v>32.25</v>
      </c>
      <c r="M603" s="835">
        <v>64.5</v>
      </c>
      <c r="N603" s="832">
        <v>2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2</v>
      </c>
      <c r="B604" s="832" t="s">
        <v>2170</v>
      </c>
      <c r="C604" s="832" t="s">
        <v>2177</v>
      </c>
      <c r="D604" s="833" t="s">
        <v>4516</v>
      </c>
      <c r="E604" s="834" t="s">
        <v>2260</v>
      </c>
      <c r="F604" s="832" t="s">
        <v>2171</v>
      </c>
      <c r="G604" s="832" t="s">
        <v>2688</v>
      </c>
      <c r="H604" s="832" t="s">
        <v>562</v>
      </c>
      <c r="I604" s="832" t="s">
        <v>3029</v>
      </c>
      <c r="J604" s="832" t="s">
        <v>1310</v>
      </c>
      <c r="K604" s="832" t="s">
        <v>2460</v>
      </c>
      <c r="L604" s="835">
        <v>32.25</v>
      </c>
      <c r="M604" s="835">
        <v>32.25</v>
      </c>
      <c r="N604" s="832">
        <v>1</v>
      </c>
      <c r="O604" s="836">
        <v>1</v>
      </c>
      <c r="P604" s="835">
        <v>32.25</v>
      </c>
      <c r="Q604" s="837">
        <v>1</v>
      </c>
      <c r="R604" s="832">
        <v>1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2</v>
      </c>
      <c r="B605" s="832" t="s">
        <v>2170</v>
      </c>
      <c r="C605" s="832" t="s">
        <v>2177</v>
      </c>
      <c r="D605" s="833" t="s">
        <v>4516</v>
      </c>
      <c r="E605" s="834" t="s">
        <v>2260</v>
      </c>
      <c r="F605" s="832" t="s">
        <v>2171</v>
      </c>
      <c r="G605" s="832" t="s">
        <v>2688</v>
      </c>
      <c r="H605" s="832" t="s">
        <v>562</v>
      </c>
      <c r="I605" s="832" t="s">
        <v>2697</v>
      </c>
      <c r="J605" s="832" t="s">
        <v>1310</v>
      </c>
      <c r="K605" s="832" t="s">
        <v>2690</v>
      </c>
      <c r="L605" s="835">
        <v>103.67</v>
      </c>
      <c r="M605" s="835">
        <v>103.67</v>
      </c>
      <c r="N605" s="832">
        <v>1</v>
      </c>
      <c r="O605" s="836">
        <v>1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2</v>
      </c>
      <c r="B606" s="832" t="s">
        <v>2170</v>
      </c>
      <c r="C606" s="832" t="s">
        <v>2177</v>
      </c>
      <c r="D606" s="833" t="s">
        <v>4516</v>
      </c>
      <c r="E606" s="834" t="s">
        <v>2260</v>
      </c>
      <c r="F606" s="832" t="s">
        <v>2171</v>
      </c>
      <c r="G606" s="832" t="s">
        <v>3333</v>
      </c>
      <c r="H606" s="832" t="s">
        <v>562</v>
      </c>
      <c r="I606" s="832" t="s">
        <v>3334</v>
      </c>
      <c r="J606" s="832" t="s">
        <v>828</v>
      </c>
      <c r="K606" s="832" t="s">
        <v>829</v>
      </c>
      <c r="L606" s="835">
        <v>0</v>
      </c>
      <c r="M606" s="835">
        <v>0</v>
      </c>
      <c r="N606" s="832">
        <v>1</v>
      </c>
      <c r="O606" s="836">
        <v>1</v>
      </c>
      <c r="P606" s="835"/>
      <c r="Q606" s="837"/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2</v>
      </c>
      <c r="B607" s="832" t="s">
        <v>2170</v>
      </c>
      <c r="C607" s="832" t="s">
        <v>2177</v>
      </c>
      <c r="D607" s="833" t="s">
        <v>4516</v>
      </c>
      <c r="E607" s="834" t="s">
        <v>2260</v>
      </c>
      <c r="F607" s="832" t="s">
        <v>2171</v>
      </c>
      <c r="G607" s="832" t="s">
        <v>2739</v>
      </c>
      <c r="H607" s="832" t="s">
        <v>604</v>
      </c>
      <c r="I607" s="832" t="s">
        <v>2740</v>
      </c>
      <c r="J607" s="832" t="s">
        <v>1785</v>
      </c>
      <c r="K607" s="832" t="s">
        <v>2741</v>
      </c>
      <c r="L607" s="835">
        <v>437.23</v>
      </c>
      <c r="M607" s="835">
        <v>437.23</v>
      </c>
      <c r="N607" s="832">
        <v>1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2</v>
      </c>
      <c r="B608" s="832" t="s">
        <v>2170</v>
      </c>
      <c r="C608" s="832" t="s">
        <v>2177</v>
      </c>
      <c r="D608" s="833" t="s">
        <v>4516</v>
      </c>
      <c r="E608" s="834" t="s">
        <v>2260</v>
      </c>
      <c r="F608" s="832" t="s">
        <v>2171</v>
      </c>
      <c r="G608" s="832" t="s">
        <v>2769</v>
      </c>
      <c r="H608" s="832" t="s">
        <v>562</v>
      </c>
      <c r="I608" s="832" t="s">
        <v>2770</v>
      </c>
      <c r="J608" s="832" t="s">
        <v>1159</v>
      </c>
      <c r="K608" s="832" t="s">
        <v>2771</v>
      </c>
      <c r="L608" s="835">
        <v>453.79</v>
      </c>
      <c r="M608" s="835">
        <v>453.79</v>
      </c>
      <c r="N608" s="832">
        <v>1</v>
      </c>
      <c r="O608" s="836">
        <v>0.5</v>
      </c>
      <c r="P608" s="835">
        <v>453.79</v>
      </c>
      <c r="Q608" s="837">
        <v>1</v>
      </c>
      <c r="R608" s="832">
        <v>1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2</v>
      </c>
      <c r="B609" s="832" t="s">
        <v>2170</v>
      </c>
      <c r="C609" s="832" t="s">
        <v>2177</v>
      </c>
      <c r="D609" s="833" t="s">
        <v>4516</v>
      </c>
      <c r="E609" s="834" t="s">
        <v>2260</v>
      </c>
      <c r="F609" s="832" t="s">
        <v>2172</v>
      </c>
      <c r="G609" s="832" t="s">
        <v>2932</v>
      </c>
      <c r="H609" s="832" t="s">
        <v>562</v>
      </c>
      <c r="I609" s="832" t="s">
        <v>3335</v>
      </c>
      <c r="J609" s="832" t="s">
        <v>2248</v>
      </c>
      <c r="K609" s="832"/>
      <c r="L609" s="835">
        <v>0</v>
      </c>
      <c r="M609" s="835">
        <v>0</v>
      </c>
      <c r="N609" s="832">
        <v>1</v>
      </c>
      <c r="O609" s="836">
        <v>1</v>
      </c>
      <c r="P609" s="835">
        <v>0</v>
      </c>
      <c r="Q609" s="837"/>
      <c r="R609" s="832">
        <v>1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2</v>
      </c>
      <c r="B610" s="832" t="s">
        <v>2170</v>
      </c>
      <c r="C610" s="832" t="s">
        <v>2177</v>
      </c>
      <c r="D610" s="833" t="s">
        <v>4516</v>
      </c>
      <c r="E610" s="834" t="s">
        <v>2263</v>
      </c>
      <c r="F610" s="832" t="s">
        <v>2171</v>
      </c>
      <c r="G610" s="832" t="s">
        <v>2821</v>
      </c>
      <c r="H610" s="832" t="s">
        <v>604</v>
      </c>
      <c r="I610" s="832" t="s">
        <v>1914</v>
      </c>
      <c r="J610" s="832" t="s">
        <v>1915</v>
      </c>
      <c r="K610" s="832" t="s">
        <v>1916</v>
      </c>
      <c r="L610" s="835">
        <v>0</v>
      </c>
      <c r="M610" s="835">
        <v>0</v>
      </c>
      <c r="N610" s="832">
        <v>1</v>
      </c>
      <c r="O610" s="836">
        <v>1</v>
      </c>
      <c r="P610" s="835"/>
      <c r="Q610" s="837"/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2</v>
      </c>
      <c r="B611" s="832" t="s">
        <v>2170</v>
      </c>
      <c r="C611" s="832" t="s">
        <v>2177</v>
      </c>
      <c r="D611" s="833" t="s">
        <v>4516</v>
      </c>
      <c r="E611" s="834" t="s">
        <v>2264</v>
      </c>
      <c r="F611" s="832" t="s">
        <v>2171</v>
      </c>
      <c r="G611" s="832" t="s">
        <v>2678</v>
      </c>
      <c r="H611" s="832" t="s">
        <v>604</v>
      </c>
      <c r="I611" s="832" t="s">
        <v>1902</v>
      </c>
      <c r="J611" s="832" t="s">
        <v>644</v>
      </c>
      <c r="K611" s="832" t="s">
        <v>621</v>
      </c>
      <c r="L611" s="835">
        <v>48.42</v>
      </c>
      <c r="M611" s="835">
        <v>48.42</v>
      </c>
      <c r="N611" s="832">
        <v>1</v>
      </c>
      <c r="O611" s="836">
        <v>1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2</v>
      </c>
      <c r="B612" s="832" t="s">
        <v>2170</v>
      </c>
      <c r="C612" s="832" t="s">
        <v>2177</v>
      </c>
      <c r="D612" s="833" t="s">
        <v>4516</v>
      </c>
      <c r="E612" s="834" t="s">
        <v>2265</v>
      </c>
      <c r="F612" s="832" t="s">
        <v>2171</v>
      </c>
      <c r="G612" s="832" t="s">
        <v>2373</v>
      </c>
      <c r="H612" s="832" t="s">
        <v>562</v>
      </c>
      <c r="I612" s="832" t="s">
        <v>3336</v>
      </c>
      <c r="J612" s="832" t="s">
        <v>3337</v>
      </c>
      <c r="K612" s="832" t="s">
        <v>1943</v>
      </c>
      <c r="L612" s="835">
        <v>4.7</v>
      </c>
      <c r="M612" s="835">
        <v>4.7</v>
      </c>
      <c r="N612" s="832">
        <v>1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2</v>
      </c>
      <c r="B613" s="832" t="s">
        <v>2170</v>
      </c>
      <c r="C613" s="832" t="s">
        <v>2177</v>
      </c>
      <c r="D613" s="833" t="s">
        <v>4516</v>
      </c>
      <c r="E613" s="834" t="s">
        <v>2265</v>
      </c>
      <c r="F613" s="832" t="s">
        <v>2171</v>
      </c>
      <c r="G613" s="832" t="s">
        <v>2378</v>
      </c>
      <c r="H613" s="832" t="s">
        <v>604</v>
      </c>
      <c r="I613" s="832" t="s">
        <v>3241</v>
      </c>
      <c r="J613" s="832" t="s">
        <v>1761</v>
      </c>
      <c r="K613" s="832" t="s">
        <v>3219</v>
      </c>
      <c r="L613" s="835">
        <v>62.18</v>
      </c>
      <c r="M613" s="835">
        <v>62.18</v>
      </c>
      <c r="N613" s="832">
        <v>1</v>
      </c>
      <c r="O613" s="836">
        <v>1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2</v>
      </c>
      <c r="B614" s="832" t="s">
        <v>2170</v>
      </c>
      <c r="C614" s="832" t="s">
        <v>2177</v>
      </c>
      <c r="D614" s="833" t="s">
        <v>4516</v>
      </c>
      <c r="E614" s="834" t="s">
        <v>2265</v>
      </c>
      <c r="F614" s="832" t="s">
        <v>2171</v>
      </c>
      <c r="G614" s="832" t="s">
        <v>2678</v>
      </c>
      <c r="H614" s="832" t="s">
        <v>604</v>
      </c>
      <c r="I614" s="832" t="s">
        <v>1900</v>
      </c>
      <c r="J614" s="832" t="s">
        <v>644</v>
      </c>
      <c r="K614" s="832" t="s">
        <v>1901</v>
      </c>
      <c r="L614" s="835">
        <v>24.22</v>
      </c>
      <c r="M614" s="835">
        <v>24.22</v>
      </c>
      <c r="N614" s="832">
        <v>1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2</v>
      </c>
      <c r="B615" s="832" t="s">
        <v>2170</v>
      </c>
      <c r="C615" s="832" t="s">
        <v>2177</v>
      </c>
      <c r="D615" s="833" t="s">
        <v>4516</v>
      </c>
      <c r="E615" s="834" t="s">
        <v>2265</v>
      </c>
      <c r="F615" s="832" t="s">
        <v>2171</v>
      </c>
      <c r="G615" s="832" t="s">
        <v>3338</v>
      </c>
      <c r="H615" s="832" t="s">
        <v>562</v>
      </c>
      <c r="I615" s="832" t="s">
        <v>3339</v>
      </c>
      <c r="J615" s="832" t="s">
        <v>3340</v>
      </c>
      <c r="K615" s="832" t="s">
        <v>3341</v>
      </c>
      <c r="L615" s="835">
        <v>0</v>
      </c>
      <c r="M615" s="835">
        <v>0</v>
      </c>
      <c r="N615" s="832">
        <v>1</v>
      </c>
      <c r="O615" s="836">
        <v>1</v>
      </c>
      <c r="P615" s="835"/>
      <c r="Q615" s="837"/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2</v>
      </c>
      <c r="B616" s="832" t="s">
        <v>2170</v>
      </c>
      <c r="C616" s="832" t="s">
        <v>2177</v>
      </c>
      <c r="D616" s="833" t="s">
        <v>4516</v>
      </c>
      <c r="E616" s="834" t="s">
        <v>2265</v>
      </c>
      <c r="F616" s="832" t="s">
        <v>2171</v>
      </c>
      <c r="G616" s="832" t="s">
        <v>3250</v>
      </c>
      <c r="H616" s="832" t="s">
        <v>562</v>
      </c>
      <c r="I616" s="832" t="s">
        <v>3251</v>
      </c>
      <c r="J616" s="832" t="s">
        <v>3252</v>
      </c>
      <c r="K616" s="832" t="s">
        <v>3253</v>
      </c>
      <c r="L616" s="835">
        <v>93.43</v>
      </c>
      <c r="M616" s="835">
        <v>93.43</v>
      </c>
      <c r="N616" s="832">
        <v>1</v>
      </c>
      <c r="O616" s="836">
        <v>1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2</v>
      </c>
      <c r="B617" s="832" t="s">
        <v>2170</v>
      </c>
      <c r="C617" s="832" t="s">
        <v>2177</v>
      </c>
      <c r="D617" s="833" t="s">
        <v>4516</v>
      </c>
      <c r="E617" s="834" t="s">
        <v>2266</v>
      </c>
      <c r="F617" s="832" t="s">
        <v>2171</v>
      </c>
      <c r="G617" s="832" t="s">
        <v>2504</v>
      </c>
      <c r="H617" s="832" t="s">
        <v>562</v>
      </c>
      <c r="I617" s="832" t="s">
        <v>3104</v>
      </c>
      <c r="J617" s="832" t="s">
        <v>3105</v>
      </c>
      <c r="K617" s="832" t="s">
        <v>3106</v>
      </c>
      <c r="L617" s="835">
        <v>0</v>
      </c>
      <c r="M617" s="835">
        <v>0</v>
      </c>
      <c r="N617" s="832">
        <v>1</v>
      </c>
      <c r="O617" s="836">
        <v>1</v>
      </c>
      <c r="P617" s="835"/>
      <c r="Q617" s="837"/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2</v>
      </c>
      <c r="B618" s="832" t="s">
        <v>2170</v>
      </c>
      <c r="C618" s="832" t="s">
        <v>2177</v>
      </c>
      <c r="D618" s="833" t="s">
        <v>4516</v>
      </c>
      <c r="E618" s="834" t="s">
        <v>2266</v>
      </c>
      <c r="F618" s="832" t="s">
        <v>2171</v>
      </c>
      <c r="G618" s="832" t="s">
        <v>2504</v>
      </c>
      <c r="H618" s="832" t="s">
        <v>562</v>
      </c>
      <c r="I618" s="832" t="s">
        <v>3342</v>
      </c>
      <c r="J618" s="832" t="s">
        <v>3105</v>
      </c>
      <c r="K618" s="832" t="s">
        <v>3343</v>
      </c>
      <c r="L618" s="835">
        <v>0</v>
      </c>
      <c r="M618" s="835">
        <v>0</v>
      </c>
      <c r="N618" s="832">
        <v>1</v>
      </c>
      <c r="O618" s="836">
        <v>1</v>
      </c>
      <c r="P618" s="835"/>
      <c r="Q618" s="837"/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2</v>
      </c>
      <c r="B619" s="832" t="s">
        <v>2170</v>
      </c>
      <c r="C619" s="832" t="s">
        <v>2177</v>
      </c>
      <c r="D619" s="833" t="s">
        <v>4516</v>
      </c>
      <c r="E619" s="834" t="s">
        <v>2267</v>
      </c>
      <c r="F619" s="832" t="s">
        <v>2171</v>
      </c>
      <c r="G619" s="832" t="s">
        <v>2504</v>
      </c>
      <c r="H619" s="832" t="s">
        <v>562</v>
      </c>
      <c r="I619" s="832" t="s">
        <v>2505</v>
      </c>
      <c r="J619" s="832" t="s">
        <v>2506</v>
      </c>
      <c r="K619" s="832" t="s">
        <v>2507</v>
      </c>
      <c r="L619" s="835">
        <v>0</v>
      </c>
      <c r="M619" s="835">
        <v>0</v>
      </c>
      <c r="N619" s="832">
        <v>1</v>
      </c>
      <c r="O619" s="836">
        <v>1</v>
      </c>
      <c r="P619" s="835"/>
      <c r="Q619" s="837"/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2</v>
      </c>
      <c r="B620" s="832" t="s">
        <v>2170</v>
      </c>
      <c r="C620" s="832" t="s">
        <v>2177</v>
      </c>
      <c r="D620" s="833" t="s">
        <v>4516</v>
      </c>
      <c r="E620" s="834" t="s">
        <v>2268</v>
      </c>
      <c r="F620" s="832" t="s">
        <v>2171</v>
      </c>
      <c r="G620" s="832" t="s">
        <v>2821</v>
      </c>
      <c r="H620" s="832" t="s">
        <v>604</v>
      </c>
      <c r="I620" s="832" t="s">
        <v>1914</v>
      </c>
      <c r="J620" s="832" t="s">
        <v>1915</v>
      </c>
      <c r="K620" s="832" t="s">
        <v>1916</v>
      </c>
      <c r="L620" s="835">
        <v>0</v>
      </c>
      <c r="M620" s="835">
        <v>0</v>
      </c>
      <c r="N620" s="832">
        <v>4</v>
      </c>
      <c r="O620" s="836">
        <v>4</v>
      </c>
      <c r="P620" s="835"/>
      <c r="Q620" s="837"/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2</v>
      </c>
      <c r="B621" s="832" t="s">
        <v>2170</v>
      </c>
      <c r="C621" s="832" t="s">
        <v>2177</v>
      </c>
      <c r="D621" s="833" t="s">
        <v>4516</v>
      </c>
      <c r="E621" s="834" t="s">
        <v>2270</v>
      </c>
      <c r="F621" s="832" t="s">
        <v>2171</v>
      </c>
      <c r="G621" s="832" t="s">
        <v>2420</v>
      </c>
      <c r="H621" s="832" t="s">
        <v>604</v>
      </c>
      <c r="I621" s="832" t="s">
        <v>3344</v>
      </c>
      <c r="J621" s="832" t="s">
        <v>1097</v>
      </c>
      <c r="K621" s="832" t="s">
        <v>3240</v>
      </c>
      <c r="L621" s="835">
        <v>0</v>
      </c>
      <c r="M621" s="835">
        <v>0</v>
      </c>
      <c r="N621" s="832">
        <v>1</v>
      </c>
      <c r="O621" s="836">
        <v>1</v>
      </c>
      <c r="P621" s="835"/>
      <c r="Q621" s="837"/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2</v>
      </c>
      <c r="B622" s="832" t="s">
        <v>2170</v>
      </c>
      <c r="C622" s="832" t="s">
        <v>2177</v>
      </c>
      <c r="D622" s="833" t="s">
        <v>4516</v>
      </c>
      <c r="E622" s="834" t="s">
        <v>2270</v>
      </c>
      <c r="F622" s="832" t="s">
        <v>2171</v>
      </c>
      <c r="G622" s="832" t="s">
        <v>2420</v>
      </c>
      <c r="H622" s="832" t="s">
        <v>562</v>
      </c>
      <c r="I622" s="832" t="s">
        <v>3345</v>
      </c>
      <c r="J622" s="832" t="s">
        <v>2422</v>
      </c>
      <c r="K622" s="832" t="s">
        <v>1952</v>
      </c>
      <c r="L622" s="835">
        <v>97.96</v>
      </c>
      <c r="M622" s="835">
        <v>97.96</v>
      </c>
      <c r="N622" s="832">
        <v>1</v>
      </c>
      <c r="O622" s="836">
        <v>1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2</v>
      </c>
      <c r="B623" s="832" t="s">
        <v>2170</v>
      </c>
      <c r="C623" s="832" t="s">
        <v>2177</v>
      </c>
      <c r="D623" s="833" t="s">
        <v>4516</v>
      </c>
      <c r="E623" s="834" t="s">
        <v>2271</v>
      </c>
      <c r="F623" s="832" t="s">
        <v>2171</v>
      </c>
      <c r="G623" s="832" t="s">
        <v>3346</v>
      </c>
      <c r="H623" s="832" t="s">
        <v>562</v>
      </c>
      <c r="I623" s="832" t="s">
        <v>3347</v>
      </c>
      <c r="J623" s="832" t="s">
        <v>3348</v>
      </c>
      <c r="K623" s="832" t="s">
        <v>3349</v>
      </c>
      <c r="L623" s="835">
        <v>19.59</v>
      </c>
      <c r="M623" s="835">
        <v>19.59</v>
      </c>
      <c r="N623" s="832">
        <v>1</v>
      </c>
      <c r="O623" s="836">
        <v>1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2</v>
      </c>
      <c r="B624" s="832" t="s">
        <v>2170</v>
      </c>
      <c r="C624" s="832" t="s">
        <v>2177</v>
      </c>
      <c r="D624" s="833" t="s">
        <v>4516</v>
      </c>
      <c r="E624" s="834" t="s">
        <v>2273</v>
      </c>
      <c r="F624" s="832" t="s">
        <v>2171</v>
      </c>
      <c r="G624" s="832" t="s">
        <v>2439</v>
      </c>
      <c r="H624" s="832" t="s">
        <v>562</v>
      </c>
      <c r="I624" s="832" t="s">
        <v>3350</v>
      </c>
      <c r="J624" s="832" t="s">
        <v>3351</v>
      </c>
      <c r="K624" s="832" t="s">
        <v>3352</v>
      </c>
      <c r="L624" s="835">
        <v>23.72</v>
      </c>
      <c r="M624" s="835">
        <v>23.72</v>
      </c>
      <c r="N624" s="832">
        <v>1</v>
      </c>
      <c r="O624" s="836">
        <v>0.5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2</v>
      </c>
      <c r="B625" s="832" t="s">
        <v>2170</v>
      </c>
      <c r="C625" s="832" t="s">
        <v>2177</v>
      </c>
      <c r="D625" s="833" t="s">
        <v>4516</v>
      </c>
      <c r="E625" s="834" t="s">
        <v>2273</v>
      </c>
      <c r="F625" s="832" t="s">
        <v>2171</v>
      </c>
      <c r="G625" s="832" t="s">
        <v>3095</v>
      </c>
      <c r="H625" s="832" t="s">
        <v>562</v>
      </c>
      <c r="I625" s="832" t="s">
        <v>3101</v>
      </c>
      <c r="J625" s="832" t="s">
        <v>3102</v>
      </c>
      <c r="K625" s="832" t="s">
        <v>3103</v>
      </c>
      <c r="L625" s="835">
        <v>0</v>
      </c>
      <c r="M625" s="835">
        <v>0</v>
      </c>
      <c r="N625" s="832">
        <v>1</v>
      </c>
      <c r="O625" s="836">
        <v>0.5</v>
      </c>
      <c r="P625" s="835"/>
      <c r="Q625" s="837"/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2</v>
      </c>
      <c r="B626" s="832" t="s">
        <v>2170</v>
      </c>
      <c r="C626" s="832" t="s">
        <v>2177</v>
      </c>
      <c r="D626" s="833" t="s">
        <v>4516</v>
      </c>
      <c r="E626" s="834" t="s">
        <v>2274</v>
      </c>
      <c r="F626" s="832" t="s">
        <v>2171</v>
      </c>
      <c r="G626" s="832" t="s">
        <v>2420</v>
      </c>
      <c r="H626" s="832" t="s">
        <v>562</v>
      </c>
      <c r="I626" s="832" t="s">
        <v>3345</v>
      </c>
      <c r="J626" s="832" t="s">
        <v>2422</v>
      </c>
      <c r="K626" s="832" t="s">
        <v>1952</v>
      </c>
      <c r="L626" s="835">
        <v>97.96</v>
      </c>
      <c r="M626" s="835">
        <v>97.96</v>
      </c>
      <c r="N626" s="832">
        <v>1</v>
      </c>
      <c r="O626" s="836">
        <v>1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2</v>
      </c>
      <c r="B627" s="832" t="s">
        <v>2170</v>
      </c>
      <c r="C627" s="832" t="s">
        <v>2177</v>
      </c>
      <c r="D627" s="833" t="s">
        <v>4516</v>
      </c>
      <c r="E627" s="834" t="s">
        <v>2276</v>
      </c>
      <c r="F627" s="832" t="s">
        <v>2171</v>
      </c>
      <c r="G627" s="832" t="s">
        <v>2678</v>
      </c>
      <c r="H627" s="832" t="s">
        <v>604</v>
      </c>
      <c r="I627" s="832" t="s">
        <v>1900</v>
      </c>
      <c r="J627" s="832" t="s">
        <v>644</v>
      </c>
      <c r="K627" s="832" t="s">
        <v>1901</v>
      </c>
      <c r="L627" s="835">
        <v>24.22</v>
      </c>
      <c r="M627" s="835">
        <v>24.22</v>
      </c>
      <c r="N627" s="832">
        <v>1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2</v>
      </c>
      <c r="B628" s="832" t="s">
        <v>2170</v>
      </c>
      <c r="C628" s="832" t="s">
        <v>2177</v>
      </c>
      <c r="D628" s="833" t="s">
        <v>4516</v>
      </c>
      <c r="E628" s="834" t="s">
        <v>2277</v>
      </c>
      <c r="F628" s="832" t="s">
        <v>2171</v>
      </c>
      <c r="G628" s="832" t="s">
        <v>3095</v>
      </c>
      <c r="H628" s="832" t="s">
        <v>562</v>
      </c>
      <c r="I628" s="832" t="s">
        <v>3101</v>
      </c>
      <c r="J628" s="832" t="s">
        <v>3102</v>
      </c>
      <c r="K628" s="832" t="s">
        <v>3103</v>
      </c>
      <c r="L628" s="835">
        <v>0</v>
      </c>
      <c r="M628" s="835">
        <v>0</v>
      </c>
      <c r="N628" s="832">
        <v>1</v>
      </c>
      <c r="O628" s="836">
        <v>1</v>
      </c>
      <c r="P628" s="835"/>
      <c r="Q628" s="837"/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2</v>
      </c>
      <c r="B629" s="832" t="s">
        <v>2170</v>
      </c>
      <c r="C629" s="832" t="s">
        <v>2177</v>
      </c>
      <c r="D629" s="833" t="s">
        <v>4516</v>
      </c>
      <c r="E629" s="834" t="s">
        <v>2279</v>
      </c>
      <c r="F629" s="832" t="s">
        <v>2171</v>
      </c>
      <c r="G629" s="832" t="s">
        <v>2420</v>
      </c>
      <c r="H629" s="832" t="s">
        <v>604</v>
      </c>
      <c r="I629" s="832" t="s">
        <v>3344</v>
      </c>
      <c r="J629" s="832" t="s">
        <v>1097</v>
      </c>
      <c r="K629" s="832" t="s">
        <v>3240</v>
      </c>
      <c r="L629" s="835">
        <v>0</v>
      </c>
      <c r="M629" s="835">
        <v>0</v>
      </c>
      <c r="N629" s="832">
        <v>1</v>
      </c>
      <c r="O629" s="836">
        <v>1</v>
      </c>
      <c r="P629" s="835"/>
      <c r="Q629" s="837"/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2</v>
      </c>
      <c r="B630" s="832" t="s">
        <v>2170</v>
      </c>
      <c r="C630" s="832" t="s">
        <v>2177</v>
      </c>
      <c r="D630" s="833" t="s">
        <v>4516</v>
      </c>
      <c r="E630" s="834" t="s">
        <v>2279</v>
      </c>
      <c r="F630" s="832" t="s">
        <v>2171</v>
      </c>
      <c r="G630" s="832" t="s">
        <v>2420</v>
      </c>
      <c r="H630" s="832" t="s">
        <v>562</v>
      </c>
      <c r="I630" s="832" t="s">
        <v>3353</v>
      </c>
      <c r="J630" s="832" t="s">
        <v>2422</v>
      </c>
      <c r="K630" s="832" t="s">
        <v>1950</v>
      </c>
      <c r="L630" s="835">
        <v>0</v>
      </c>
      <c r="M630" s="835">
        <v>0</v>
      </c>
      <c r="N630" s="832">
        <v>1</v>
      </c>
      <c r="O630" s="836">
        <v>1</v>
      </c>
      <c r="P630" s="835"/>
      <c r="Q630" s="837"/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2</v>
      </c>
      <c r="B631" s="832" t="s">
        <v>2170</v>
      </c>
      <c r="C631" s="832" t="s">
        <v>2177</v>
      </c>
      <c r="D631" s="833" t="s">
        <v>4516</v>
      </c>
      <c r="E631" s="834" t="s">
        <v>2279</v>
      </c>
      <c r="F631" s="832" t="s">
        <v>2171</v>
      </c>
      <c r="G631" s="832" t="s">
        <v>2735</v>
      </c>
      <c r="H631" s="832" t="s">
        <v>604</v>
      </c>
      <c r="I631" s="832" t="s">
        <v>1770</v>
      </c>
      <c r="J631" s="832" t="s">
        <v>987</v>
      </c>
      <c r="K631" s="832" t="s">
        <v>1771</v>
      </c>
      <c r="L631" s="835">
        <v>143.09</v>
      </c>
      <c r="M631" s="835">
        <v>429.27</v>
      </c>
      <c r="N631" s="832">
        <v>3</v>
      </c>
      <c r="O631" s="836">
        <v>3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2</v>
      </c>
      <c r="B632" s="832" t="s">
        <v>2170</v>
      </c>
      <c r="C632" s="832" t="s">
        <v>2177</v>
      </c>
      <c r="D632" s="833" t="s">
        <v>4516</v>
      </c>
      <c r="E632" s="834" t="s">
        <v>2279</v>
      </c>
      <c r="F632" s="832" t="s">
        <v>2171</v>
      </c>
      <c r="G632" s="832" t="s">
        <v>2738</v>
      </c>
      <c r="H632" s="832" t="s">
        <v>562</v>
      </c>
      <c r="I632" s="832" t="s">
        <v>3354</v>
      </c>
      <c r="J632" s="832" t="s">
        <v>1791</v>
      </c>
      <c r="K632" s="832" t="s">
        <v>3355</v>
      </c>
      <c r="L632" s="835">
        <v>256.04000000000002</v>
      </c>
      <c r="M632" s="835">
        <v>256.04000000000002</v>
      </c>
      <c r="N632" s="832">
        <v>1</v>
      </c>
      <c r="O632" s="836">
        <v>1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2</v>
      </c>
      <c r="B633" s="832" t="s">
        <v>2170</v>
      </c>
      <c r="C633" s="832" t="s">
        <v>2177</v>
      </c>
      <c r="D633" s="833" t="s">
        <v>4516</v>
      </c>
      <c r="E633" s="834" t="s">
        <v>2280</v>
      </c>
      <c r="F633" s="832" t="s">
        <v>2171</v>
      </c>
      <c r="G633" s="832" t="s">
        <v>2504</v>
      </c>
      <c r="H633" s="832" t="s">
        <v>562</v>
      </c>
      <c r="I633" s="832" t="s">
        <v>2505</v>
      </c>
      <c r="J633" s="832" t="s">
        <v>2506</v>
      </c>
      <c r="K633" s="832" t="s">
        <v>2507</v>
      </c>
      <c r="L633" s="835">
        <v>0</v>
      </c>
      <c r="M633" s="835">
        <v>0</v>
      </c>
      <c r="N633" s="832">
        <v>1</v>
      </c>
      <c r="O633" s="836">
        <v>1</v>
      </c>
      <c r="P633" s="835"/>
      <c r="Q633" s="837"/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2</v>
      </c>
      <c r="B634" s="832" t="s">
        <v>2170</v>
      </c>
      <c r="C634" s="832" t="s">
        <v>2177</v>
      </c>
      <c r="D634" s="833" t="s">
        <v>4516</v>
      </c>
      <c r="E634" s="834" t="s">
        <v>2280</v>
      </c>
      <c r="F634" s="832" t="s">
        <v>2171</v>
      </c>
      <c r="G634" s="832" t="s">
        <v>2987</v>
      </c>
      <c r="H634" s="832" t="s">
        <v>562</v>
      </c>
      <c r="I634" s="832" t="s">
        <v>3356</v>
      </c>
      <c r="J634" s="832" t="s">
        <v>2989</v>
      </c>
      <c r="K634" s="832" t="s">
        <v>3357</v>
      </c>
      <c r="L634" s="835">
        <v>60.9</v>
      </c>
      <c r="M634" s="835">
        <v>60.9</v>
      </c>
      <c r="N634" s="832">
        <v>1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2</v>
      </c>
      <c r="B635" s="832" t="s">
        <v>2170</v>
      </c>
      <c r="C635" s="832" t="s">
        <v>2177</v>
      </c>
      <c r="D635" s="833" t="s">
        <v>4516</v>
      </c>
      <c r="E635" s="834" t="s">
        <v>2281</v>
      </c>
      <c r="F635" s="832" t="s">
        <v>2171</v>
      </c>
      <c r="G635" s="832" t="s">
        <v>3095</v>
      </c>
      <c r="H635" s="832" t="s">
        <v>562</v>
      </c>
      <c r="I635" s="832" t="s">
        <v>3237</v>
      </c>
      <c r="J635" s="832" t="s">
        <v>978</v>
      </c>
      <c r="K635" s="832" t="s">
        <v>3238</v>
      </c>
      <c r="L635" s="835">
        <v>0</v>
      </c>
      <c r="M635" s="835">
        <v>0</v>
      </c>
      <c r="N635" s="832">
        <v>2</v>
      </c>
      <c r="O635" s="836">
        <v>2</v>
      </c>
      <c r="P635" s="835"/>
      <c r="Q635" s="837"/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2</v>
      </c>
      <c r="B636" s="832" t="s">
        <v>2170</v>
      </c>
      <c r="C636" s="832" t="s">
        <v>2177</v>
      </c>
      <c r="D636" s="833" t="s">
        <v>4516</v>
      </c>
      <c r="E636" s="834" t="s">
        <v>2281</v>
      </c>
      <c r="F636" s="832" t="s">
        <v>2171</v>
      </c>
      <c r="G636" s="832" t="s">
        <v>3095</v>
      </c>
      <c r="H636" s="832" t="s">
        <v>562</v>
      </c>
      <c r="I636" s="832" t="s">
        <v>3358</v>
      </c>
      <c r="J636" s="832" t="s">
        <v>3359</v>
      </c>
      <c r="K636" s="832" t="s">
        <v>3360</v>
      </c>
      <c r="L636" s="835">
        <v>0</v>
      </c>
      <c r="M636" s="835">
        <v>0</v>
      </c>
      <c r="N636" s="832">
        <v>1</v>
      </c>
      <c r="O636" s="836">
        <v>1</v>
      </c>
      <c r="P636" s="835"/>
      <c r="Q636" s="837"/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2</v>
      </c>
      <c r="B637" s="832" t="s">
        <v>2170</v>
      </c>
      <c r="C637" s="832" t="s">
        <v>2177</v>
      </c>
      <c r="D637" s="833" t="s">
        <v>4516</v>
      </c>
      <c r="E637" s="834" t="s">
        <v>2285</v>
      </c>
      <c r="F637" s="832" t="s">
        <v>2171</v>
      </c>
      <c r="G637" s="832" t="s">
        <v>2738</v>
      </c>
      <c r="H637" s="832" t="s">
        <v>604</v>
      </c>
      <c r="I637" s="832" t="s">
        <v>1790</v>
      </c>
      <c r="J637" s="832" t="s">
        <v>1791</v>
      </c>
      <c r="K637" s="832" t="s">
        <v>1792</v>
      </c>
      <c r="L637" s="835">
        <v>352.37</v>
      </c>
      <c r="M637" s="835">
        <v>352.37</v>
      </c>
      <c r="N637" s="832">
        <v>1</v>
      </c>
      <c r="O637" s="836">
        <v>1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2</v>
      </c>
      <c r="B638" s="832" t="s">
        <v>2170</v>
      </c>
      <c r="C638" s="832" t="s">
        <v>2177</v>
      </c>
      <c r="D638" s="833" t="s">
        <v>4516</v>
      </c>
      <c r="E638" s="834" t="s">
        <v>2286</v>
      </c>
      <c r="F638" s="832" t="s">
        <v>2171</v>
      </c>
      <c r="G638" s="832" t="s">
        <v>2552</v>
      </c>
      <c r="H638" s="832" t="s">
        <v>562</v>
      </c>
      <c r="I638" s="832" t="s">
        <v>3361</v>
      </c>
      <c r="J638" s="832" t="s">
        <v>3005</v>
      </c>
      <c r="K638" s="832" t="s">
        <v>3362</v>
      </c>
      <c r="L638" s="835">
        <v>35.18</v>
      </c>
      <c r="M638" s="835">
        <v>386.98</v>
      </c>
      <c r="N638" s="832">
        <v>11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2</v>
      </c>
      <c r="B639" s="832" t="s">
        <v>2170</v>
      </c>
      <c r="C639" s="832" t="s">
        <v>2177</v>
      </c>
      <c r="D639" s="833" t="s">
        <v>4516</v>
      </c>
      <c r="E639" s="834" t="s">
        <v>2287</v>
      </c>
      <c r="F639" s="832" t="s">
        <v>2171</v>
      </c>
      <c r="G639" s="832" t="s">
        <v>2420</v>
      </c>
      <c r="H639" s="832" t="s">
        <v>604</v>
      </c>
      <c r="I639" s="832" t="s">
        <v>3344</v>
      </c>
      <c r="J639" s="832" t="s">
        <v>1097</v>
      </c>
      <c r="K639" s="832" t="s">
        <v>3240</v>
      </c>
      <c r="L639" s="835">
        <v>0</v>
      </c>
      <c r="M639" s="835">
        <v>0</v>
      </c>
      <c r="N639" s="832">
        <v>1</v>
      </c>
      <c r="O639" s="836">
        <v>1</v>
      </c>
      <c r="P639" s="835"/>
      <c r="Q639" s="837"/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2</v>
      </c>
      <c r="B640" s="832" t="s">
        <v>2170</v>
      </c>
      <c r="C640" s="832" t="s">
        <v>2177</v>
      </c>
      <c r="D640" s="833" t="s">
        <v>4516</v>
      </c>
      <c r="E640" s="834" t="s">
        <v>2287</v>
      </c>
      <c r="F640" s="832" t="s">
        <v>2171</v>
      </c>
      <c r="G640" s="832" t="s">
        <v>2981</v>
      </c>
      <c r="H640" s="832" t="s">
        <v>562</v>
      </c>
      <c r="I640" s="832" t="s">
        <v>3363</v>
      </c>
      <c r="J640" s="832" t="s">
        <v>2983</v>
      </c>
      <c r="K640" s="832" t="s">
        <v>3364</v>
      </c>
      <c r="L640" s="835">
        <v>565.94000000000005</v>
      </c>
      <c r="M640" s="835">
        <v>565.94000000000005</v>
      </c>
      <c r="N640" s="832">
        <v>1</v>
      </c>
      <c r="O640" s="836">
        <v>1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2</v>
      </c>
      <c r="B641" s="832" t="s">
        <v>2170</v>
      </c>
      <c r="C641" s="832" t="s">
        <v>2177</v>
      </c>
      <c r="D641" s="833" t="s">
        <v>4516</v>
      </c>
      <c r="E641" s="834" t="s">
        <v>2287</v>
      </c>
      <c r="F641" s="832" t="s">
        <v>2171</v>
      </c>
      <c r="G641" s="832" t="s">
        <v>2552</v>
      </c>
      <c r="H641" s="832" t="s">
        <v>562</v>
      </c>
      <c r="I641" s="832" t="s">
        <v>3004</v>
      </c>
      <c r="J641" s="832" t="s">
        <v>3005</v>
      </c>
      <c r="K641" s="832" t="s">
        <v>622</v>
      </c>
      <c r="L641" s="835">
        <v>58.62</v>
      </c>
      <c r="M641" s="835">
        <v>58.62</v>
      </c>
      <c r="N641" s="832">
        <v>1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2</v>
      </c>
      <c r="B642" s="832" t="s">
        <v>2170</v>
      </c>
      <c r="C642" s="832" t="s">
        <v>2177</v>
      </c>
      <c r="D642" s="833" t="s">
        <v>4516</v>
      </c>
      <c r="E642" s="834" t="s">
        <v>2288</v>
      </c>
      <c r="F642" s="832" t="s">
        <v>2171</v>
      </c>
      <c r="G642" s="832" t="s">
        <v>2588</v>
      </c>
      <c r="H642" s="832" t="s">
        <v>562</v>
      </c>
      <c r="I642" s="832" t="s">
        <v>3365</v>
      </c>
      <c r="J642" s="832" t="s">
        <v>3366</v>
      </c>
      <c r="K642" s="832" t="s">
        <v>3367</v>
      </c>
      <c r="L642" s="835">
        <v>0</v>
      </c>
      <c r="M642" s="835">
        <v>0</v>
      </c>
      <c r="N642" s="832">
        <v>1</v>
      </c>
      <c r="O642" s="836">
        <v>1</v>
      </c>
      <c r="P642" s="835"/>
      <c r="Q642" s="837"/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2</v>
      </c>
      <c r="B643" s="832" t="s">
        <v>2170</v>
      </c>
      <c r="C643" s="832" t="s">
        <v>2177</v>
      </c>
      <c r="D643" s="833" t="s">
        <v>4516</v>
      </c>
      <c r="E643" s="834" t="s">
        <v>2289</v>
      </c>
      <c r="F643" s="832" t="s">
        <v>2171</v>
      </c>
      <c r="G643" s="832" t="s">
        <v>3114</v>
      </c>
      <c r="H643" s="832" t="s">
        <v>562</v>
      </c>
      <c r="I643" s="832" t="s">
        <v>3115</v>
      </c>
      <c r="J643" s="832" t="s">
        <v>906</v>
      </c>
      <c r="K643" s="832" t="s">
        <v>907</v>
      </c>
      <c r="L643" s="835">
        <v>0</v>
      </c>
      <c r="M643" s="835">
        <v>0</v>
      </c>
      <c r="N643" s="832">
        <v>1</v>
      </c>
      <c r="O643" s="836">
        <v>1</v>
      </c>
      <c r="P643" s="835"/>
      <c r="Q643" s="837"/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2</v>
      </c>
      <c r="B644" s="832" t="s">
        <v>2170</v>
      </c>
      <c r="C644" s="832" t="s">
        <v>2177</v>
      </c>
      <c r="D644" s="833" t="s">
        <v>4516</v>
      </c>
      <c r="E644" s="834" t="s">
        <v>2289</v>
      </c>
      <c r="F644" s="832" t="s">
        <v>2171</v>
      </c>
      <c r="G644" s="832" t="s">
        <v>2552</v>
      </c>
      <c r="H644" s="832" t="s">
        <v>562</v>
      </c>
      <c r="I644" s="832" t="s">
        <v>3212</v>
      </c>
      <c r="J644" s="832" t="s">
        <v>3005</v>
      </c>
      <c r="K644" s="832" t="s">
        <v>3213</v>
      </c>
      <c r="L644" s="835">
        <v>0</v>
      </c>
      <c r="M644" s="835">
        <v>0</v>
      </c>
      <c r="N644" s="832">
        <v>4</v>
      </c>
      <c r="O644" s="836">
        <v>4</v>
      </c>
      <c r="P644" s="835"/>
      <c r="Q644" s="837"/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2</v>
      </c>
      <c r="B645" s="832" t="s">
        <v>2170</v>
      </c>
      <c r="C645" s="832" t="s">
        <v>2177</v>
      </c>
      <c r="D645" s="833" t="s">
        <v>4516</v>
      </c>
      <c r="E645" s="834" t="s">
        <v>2289</v>
      </c>
      <c r="F645" s="832" t="s">
        <v>2171</v>
      </c>
      <c r="G645" s="832" t="s">
        <v>2917</v>
      </c>
      <c r="H645" s="832" t="s">
        <v>604</v>
      </c>
      <c r="I645" s="832" t="s">
        <v>2063</v>
      </c>
      <c r="J645" s="832" t="s">
        <v>1832</v>
      </c>
      <c r="K645" s="832" t="s">
        <v>2064</v>
      </c>
      <c r="L645" s="835">
        <v>105.23</v>
      </c>
      <c r="M645" s="835">
        <v>105.23</v>
      </c>
      <c r="N645" s="832">
        <v>1</v>
      </c>
      <c r="O645" s="836">
        <v>1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2</v>
      </c>
      <c r="B646" s="832" t="s">
        <v>2170</v>
      </c>
      <c r="C646" s="832" t="s">
        <v>2177</v>
      </c>
      <c r="D646" s="833" t="s">
        <v>4516</v>
      </c>
      <c r="E646" s="834" t="s">
        <v>2291</v>
      </c>
      <c r="F646" s="832" t="s">
        <v>2171</v>
      </c>
      <c r="G646" s="832" t="s">
        <v>3095</v>
      </c>
      <c r="H646" s="832" t="s">
        <v>562</v>
      </c>
      <c r="I646" s="832" t="s">
        <v>3101</v>
      </c>
      <c r="J646" s="832" t="s">
        <v>3102</v>
      </c>
      <c r="K646" s="832" t="s">
        <v>3103</v>
      </c>
      <c r="L646" s="835">
        <v>0</v>
      </c>
      <c r="M646" s="835">
        <v>0</v>
      </c>
      <c r="N646" s="832">
        <v>1</v>
      </c>
      <c r="O646" s="836">
        <v>1</v>
      </c>
      <c r="P646" s="835"/>
      <c r="Q646" s="837"/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2</v>
      </c>
      <c r="B647" s="832" t="s">
        <v>2170</v>
      </c>
      <c r="C647" s="832" t="s">
        <v>2177</v>
      </c>
      <c r="D647" s="833" t="s">
        <v>4516</v>
      </c>
      <c r="E647" s="834" t="s">
        <v>2294</v>
      </c>
      <c r="F647" s="832" t="s">
        <v>2171</v>
      </c>
      <c r="G647" s="832" t="s">
        <v>3368</v>
      </c>
      <c r="H647" s="832" t="s">
        <v>562</v>
      </c>
      <c r="I647" s="832" t="s">
        <v>3369</v>
      </c>
      <c r="J647" s="832" t="s">
        <v>717</v>
      </c>
      <c r="K647" s="832" t="s">
        <v>3370</v>
      </c>
      <c r="L647" s="835">
        <v>18.809999999999999</v>
      </c>
      <c r="M647" s="835">
        <v>18.809999999999999</v>
      </c>
      <c r="N647" s="832">
        <v>1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2</v>
      </c>
      <c r="B648" s="832" t="s">
        <v>2170</v>
      </c>
      <c r="C648" s="832" t="s">
        <v>2177</v>
      </c>
      <c r="D648" s="833" t="s">
        <v>4516</v>
      </c>
      <c r="E648" s="834" t="s">
        <v>2294</v>
      </c>
      <c r="F648" s="832" t="s">
        <v>2171</v>
      </c>
      <c r="G648" s="832" t="s">
        <v>3368</v>
      </c>
      <c r="H648" s="832" t="s">
        <v>562</v>
      </c>
      <c r="I648" s="832" t="s">
        <v>3371</v>
      </c>
      <c r="J648" s="832" t="s">
        <v>717</v>
      </c>
      <c r="K648" s="832" t="s">
        <v>3372</v>
      </c>
      <c r="L648" s="835">
        <v>37.61</v>
      </c>
      <c r="M648" s="835">
        <v>75.22</v>
      </c>
      <c r="N648" s="832">
        <v>2</v>
      </c>
      <c r="O648" s="836">
        <v>2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2</v>
      </c>
      <c r="B649" s="832" t="s">
        <v>2170</v>
      </c>
      <c r="C649" s="832" t="s">
        <v>2177</v>
      </c>
      <c r="D649" s="833" t="s">
        <v>4516</v>
      </c>
      <c r="E649" s="834" t="s">
        <v>2294</v>
      </c>
      <c r="F649" s="832" t="s">
        <v>2171</v>
      </c>
      <c r="G649" s="832" t="s">
        <v>2504</v>
      </c>
      <c r="H649" s="832" t="s">
        <v>562</v>
      </c>
      <c r="I649" s="832" t="s">
        <v>3373</v>
      </c>
      <c r="J649" s="832" t="s">
        <v>835</v>
      </c>
      <c r="K649" s="832" t="s">
        <v>3374</v>
      </c>
      <c r="L649" s="835">
        <v>0</v>
      </c>
      <c r="M649" s="835">
        <v>0</v>
      </c>
      <c r="N649" s="832">
        <v>1</v>
      </c>
      <c r="O649" s="836">
        <v>1</v>
      </c>
      <c r="P649" s="835"/>
      <c r="Q649" s="837"/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2</v>
      </c>
      <c r="B650" s="832" t="s">
        <v>2170</v>
      </c>
      <c r="C650" s="832" t="s">
        <v>2177</v>
      </c>
      <c r="D650" s="833" t="s">
        <v>4516</v>
      </c>
      <c r="E650" s="834" t="s">
        <v>2296</v>
      </c>
      <c r="F650" s="832" t="s">
        <v>2171</v>
      </c>
      <c r="G650" s="832" t="s">
        <v>2821</v>
      </c>
      <c r="H650" s="832" t="s">
        <v>604</v>
      </c>
      <c r="I650" s="832" t="s">
        <v>1914</v>
      </c>
      <c r="J650" s="832" t="s">
        <v>1915</v>
      </c>
      <c r="K650" s="832" t="s">
        <v>1916</v>
      </c>
      <c r="L650" s="835">
        <v>0</v>
      </c>
      <c r="M650" s="835">
        <v>0</v>
      </c>
      <c r="N650" s="832">
        <v>1</v>
      </c>
      <c r="O650" s="836">
        <v>1</v>
      </c>
      <c r="P650" s="835"/>
      <c r="Q650" s="837"/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2</v>
      </c>
      <c r="B651" s="832" t="s">
        <v>2170</v>
      </c>
      <c r="C651" s="832" t="s">
        <v>2177</v>
      </c>
      <c r="D651" s="833" t="s">
        <v>4516</v>
      </c>
      <c r="E651" s="834" t="s">
        <v>2297</v>
      </c>
      <c r="F651" s="832" t="s">
        <v>2171</v>
      </c>
      <c r="G651" s="832" t="s">
        <v>2504</v>
      </c>
      <c r="H651" s="832" t="s">
        <v>562</v>
      </c>
      <c r="I651" s="832" t="s">
        <v>2505</v>
      </c>
      <c r="J651" s="832" t="s">
        <v>2506</v>
      </c>
      <c r="K651" s="832" t="s">
        <v>2507</v>
      </c>
      <c r="L651" s="835">
        <v>0</v>
      </c>
      <c r="M651" s="835">
        <v>0</v>
      </c>
      <c r="N651" s="832">
        <v>1</v>
      </c>
      <c r="O651" s="836">
        <v>1</v>
      </c>
      <c r="P651" s="835"/>
      <c r="Q651" s="837"/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2</v>
      </c>
      <c r="B652" s="832" t="s">
        <v>2170</v>
      </c>
      <c r="C652" s="832" t="s">
        <v>2177</v>
      </c>
      <c r="D652" s="833" t="s">
        <v>4516</v>
      </c>
      <c r="E652" s="834" t="s">
        <v>2298</v>
      </c>
      <c r="F652" s="832" t="s">
        <v>2171</v>
      </c>
      <c r="G652" s="832" t="s">
        <v>2488</v>
      </c>
      <c r="H652" s="832" t="s">
        <v>562</v>
      </c>
      <c r="I652" s="832" t="s">
        <v>2489</v>
      </c>
      <c r="J652" s="832" t="s">
        <v>2490</v>
      </c>
      <c r="K652" s="832" t="s">
        <v>2491</v>
      </c>
      <c r="L652" s="835">
        <v>107.27</v>
      </c>
      <c r="M652" s="835">
        <v>107.27</v>
      </c>
      <c r="N652" s="832">
        <v>1</v>
      </c>
      <c r="O652" s="836">
        <v>1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2</v>
      </c>
      <c r="B653" s="832" t="s">
        <v>2170</v>
      </c>
      <c r="C653" s="832" t="s">
        <v>2177</v>
      </c>
      <c r="D653" s="833" t="s">
        <v>4516</v>
      </c>
      <c r="E653" s="834" t="s">
        <v>2300</v>
      </c>
      <c r="F653" s="832" t="s">
        <v>2171</v>
      </c>
      <c r="G653" s="832" t="s">
        <v>2439</v>
      </c>
      <c r="H653" s="832" t="s">
        <v>562</v>
      </c>
      <c r="I653" s="832" t="s">
        <v>3350</v>
      </c>
      <c r="J653" s="832" t="s">
        <v>3351</v>
      </c>
      <c r="K653" s="832" t="s">
        <v>3352</v>
      </c>
      <c r="L653" s="835">
        <v>23.72</v>
      </c>
      <c r="M653" s="835">
        <v>23.72</v>
      </c>
      <c r="N653" s="832">
        <v>1</v>
      </c>
      <c r="O653" s="836">
        <v>1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2</v>
      </c>
      <c r="B654" s="832" t="s">
        <v>2170</v>
      </c>
      <c r="C654" s="832" t="s">
        <v>2177</v>
      </c>
      <c r="D654" s="833" t="s">
        <v>4516</v>
      </c>
      <c r="E654" s="834" t="s">
        <v>2300</v>
      </c>
      <c r="F654" s="832" t="s">
        <v>2171</v>
      </c>
      <c r="G654" s="832" t="s">
        <v>3095</v>
      </c>
      <c r="H654" s="832" t="s">
        <v>562</v>
      </c>
      <c r="I654" s="832" t="s">
        <v>3237</v>
      </c>
      <c r="J654" s="832" t="s">
        <v>978</v>
      </c>
      <c r="K654" s="832" t="s">
        <v>3238</v>
      </c>
      <c r="L654" s="835">
        <v>0</v>
      </c>
      <c r="M654" s="835">
        <v>0</v>
      </c>
      <c r="N654" s="832">
        <v>1</v>
      </c>
      <c r="O654" s="836">
        <v>1</v>
      </c>
      <c r="P654" s="835"/>
      <c r="Q654" s="837"/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2</v>
      </c>
      <c r="B655" s="832" t="s">
        <v>2170</v>
      </c>
      <c r="C655" s="832" t="s">
        <v>2177</v>
      </c>
      <c r="D655" s="833" t="s">
        <v>4516</v>
      </c>
      <c r="E655" s="834" t="s">
        <v>2301</v>
      </c>
      <c r="F655" s="832" t="s">
        <v>2171</v>
      </c>
      <c r="G655" s="832" t="s">
        <v>2504</v>
      </c>
      <c r="H655" s="832" t="s">
        <v>562</v>
      </c>
      <c r="I655" s="832" t="s">
        <v>2505</v>
      </c>
      <c r="J655" s="832" t="s">
        <v>2506</v>
      </c>
      <c r="K655" s="832" t="s">
        <v>2507</v>
      </c>
      <c r="L655" s="835">
        <v>0</v>
      </c>
      <c r="M655" s="835">
        <v>0</v>
      </c>
      <c r="N655" s="832">
        <v>1</v>
      </c>
      <c r="O655" s="836">
        <v>1</v>
      </c>
      <c r="P655" s="835"/>
      <c r="Q655" s="837"/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2</v>
      </c>
      <c r="B656" s="832" t="s">
        <v>2170</v>
      </c>
      <c r="C656" s="832" t="s">
        <v>2177</v>
      </c>
      <c r="D656" s="833" t="s">
        <v>4516</v>
      </c>
      <c r="E656" s="834" t="s">
        <v>2302</v>
      </c>
      <c r="F656" s="832" t="s">
        <v>2171</v>
      </c>
      <c r="G656" s="832" t="s">
        <v>2821</v>
      </c>
      <c r="H656" s="832" t="s">
        <v>604</v>
      </c>
      <c r="I656" s="832" t="s">
        <v>1914</v>
      </c>
      <c r="J656" s="832" t="s">
        <v>1915</v>
      </c>
      <c r="K656" s="832" t="s">
        <v>1916</v>
      </c>
      <c r="L656" s="835">
        <v>0</v>
      </c>
      <c r="M656" s="835">
        <v>0</v>
      </c>
      <c r="N656" s="832">
        <v>1</v>
      </c>
      <c r="O656" s="836">
        <v>1</v>
      </c>
      <c r="P656" s="835"/>
      <c r="Q656" s="837"/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2</v>
      </c>
      <c r="B657" s="832" t="s">
        <v>2170</v>
      </c>
      <c r="C657" s="832" t="s">
        <v>2177</v>
      </c>
      <c r="D657" s="833" t="s">
        <v>4516</v>
      </c>
      <c r="E657" s="834" t="s">
        <v>2305</v>
      </c>
      <c r="F657" s="832" t="s">
        <v>2171</v>
      </c>
      <c r="G657" s="832" t="s">
        <v>2648</v>
      </c>
      <c r="H657" s="832" t="s">
        <v>604</v>
      </c>
      <c r="I657" s="832" t="s">
        <v>2034</v>
      </c>
      <c r="J657" s="832" t="s">
        <v>1232</v>
      </c>
      <c r="K657" s="832" t="s">
        <v>2035</v>
      </c>
      <c r="L657" s="835">
        <v>124.89</v>
      </c>
      <c r="M657" s="835">
        <v>124.89</v>
      </c>
      <c r="N657" s="832">
        <v>1</v>
      </c>
      <c r="O657" s="836">
        <v>1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2</v>
      </c>
      <c r="B658" s="832" t="s">
        <v>2170</v>
      </c>
      <c r="C658" s="832" t="s">
        <v>2177</v>
      </c>
      <c r="D658" s="833" t="s">
        <v>4516</v>
      </c>
      <c r="E658" s="834" t="s">
        <v>2306</v>
      </c>
      <c r="F658" s="832" t="s">
        <v>2171</v>
      </c>
      <c r="G658" s="832" t="s">
        <v>2368</v>
      </c>
      <c r="H658" s="832" t="s">
        <v>604</v>
      </c>
      <c r="I658" s="832" t="s">
        <v>1905</v>
      </c>
      <c r="J658" s="832" t="s">
        <v>620</v>
      </c>
      <c r="K658" s="832" t="s">
        <v>622</v>
      </c>
      <c r="L658" s="835">
        <v>72.55</v>
      </c>
      <c r="M658" s="835">
        <v>145.1</v>
      </c>
      <c r="N658" s="832">
        <v>2</v>
      </c>
      <c r="O658" s="836">
        <v>1</v>
      </c>
      <c r="P658" s="835">
        <v>72.55</v>
      </c>
      <c r="Q658" s="837">
        <v>0.5</v>
      </c>
      <c r="R658" s="832">
        <v>1</v>
      </c>
      <c r="S658" s="837">
        <v>0.5</v>
      </c>
      <c r="T658" s="836">
        <v>0.5</v>
      </c>
      <c r="U658" s="838">
        <v>0.5</v>
      </c>
    </row>
    <row r="659" spans="1:21" ht="14.4" customHeight="1" x14ac:dyDescent="0.3">
      <c r="A659" s="831">
        <v>2</v>
      </c>
      <c r="B659" s="832" t="s">
        <v>2170</v>
      </c>
      <c r="C659" s="832" t="s">
        <v>2177</v>
      </c>
      <c r="D659" s="833" t="s">
        <v>4516</v>
      </c>
      <c r="E659" s="834" t="s">
        <v>2306</v>
      </c>
      <c r="F659" s="832" t="s">
        <v>2171</v>
      </c>
      <c r="G659" s="832" t="s">
        <v>2381</v>
      </c>
      <c r="H659" s="832" t="s">
        <v>562</v>
      </c>
      <c r="I659" s="832" t="s">
        <v>2382</v>
      </c>
      <c r="J659" s="832" t="s">
        <v>2383</v>
      </c>
      <c r="K659" s="832" t="s">
        <v>2384</v>
      </c>
      <c r="L659" s="835">
        <v>61.44</v>
      </c>
      <c r="M659" s="835">
        <v>61.44</v>
      </c>
      <c r="N659" s="832">
        <v>1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2</v>
      </c>
      <c r="B660" s="832" t="s">
        <v>2170</v>
      </c>
      <c r="C660" s="832" t="s">
        <v>2177</v>
      </c>
      <c r="D660" s="833" t="s">
        <v>4516</v>
      </c>
      <c r="E660" s="834" t="s">
        <v>2306</v>
      </c>
      <c r="F660" s="832" t="s">
        <v>2171</v>
      </c>
      <c r="G660" s="832" t="s">
        <v>2381</v>
      </c>
      <c r="H660" s="832" t="s">
        <v>562</v>
      </c>
      <c r="I660" s="832" t="s">
        <v>3375</v>
      </c>
      <c r="J660" s="832" t="s">
        <v>2383</v>
      </c>
      <c r="K660" s="832" t="s">
        <v>3376</v>
      </c>
      <c r="L660" s="835">
        <v>87.77</v>
      </c>
      <c r="M660" s="835">
        <v>175.54</v>
      </c>
      <c r="N660" s="832">
        <v>2</v>
      </c>
      <c r="O660" s="836">
        <v>1</v>
      </c>
      <c r="P660" s="835">
        <v>175.54</v>
      </c>
      <c r="Q660" s="837">
        <v>1</v>
      </c>
      <c r="R660" s="832">
        <v>2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2</v>
      </c>
      <c r="B661" s="832" t="s">
        <v>2170</v>
      </c>
      <c r="C661" s="832" t="s">
        <v>2177</v>
      </c>
      <c r="D661" s="833" t="s">
        <v>4516</v>
      </c>
      <c r="E661" s="834" t="s">
        <v>2306</v>
      </c>
      <c r="F661" s="832" t="s">
        <v>2171</v>
      </c>
      <c r="G661" s="832" t="s">
        <v>2388</v>
      </c>
      <c r="H661" s="832" t="s">
        <v>604</v>
      </c>
      <c r="I661" s="832" t="s">
        <v>2389</v>
      </c>
      <c r="J661" s="832" t="s">
        <v>1815</v>
      </c>
      <c r="K661" s="832" t="s">
        <v>2114</v>
      </c>
      <c r="L661" s="835">
        <v>139.77000000000001</v>
      </c>
      <c r="M661" s="835">
        <v>139.77000000000001</v>
      </c>
      <c r="N661" s="832">
        <v>1</v>
      </c>
      <c r="O661" s="836">
        <v>1</v>
      </c>
      <c r="P661" s="835">
        <v>139.77000000000001</v>
      </c>
      <c r="Q661" s="837">
        <v>1</v>
      </c>
      <c r="R661" s="832">
        <v>1</v>
      </c>
      <c r="S661" s="837">
        <v>1</v>
      </c>
      <c r="T661" s="836">
        <v>1</v>
      </c>
      <c r="U661" s="838">
        <v>1</v>
      </c>
    </row>
    <row r="662" spans="1:21" ht="14.4" customHeight="1" x14ac:dyDescent="0.3">
      <c r="A662" s="831">
        <v>2</v>
      </c>
      <c r="B662" s="832" t="s">
        <v>2170</v>
      </c>
      <c r="C662" s="832" t="s">
        <v>2177</v>
      </c>
      <c r="D662" s="833" t="s">
        <v>4516</v>
      </c>
      <c r="E662" s="834" t="s">
        <v>2306</v>
      </c>
      <c r="F662" s="832" t="s">
        <v>2171</v>
      </c>
      <c r="G662" s="832" t="s">
        <v>2388</v>
      </c>
      <c r="H662" s="832" t="s">
        <v>604</v>
      </c>
      <c r="I662" s="832" t="s">
        <v>1817</v>
      </c>
      <c r="J662" s="832" t="s">
        <v>1815</v>
      </c>
      <c r="K662" s="832" t="s">
        <v>1818</v>
      </c>
      <c r="L662" s="835">
        <v>279.52999999999997</v>
      </c>
      <c r="M662" s="835">
        <v>559.05999999999995</v>
      </c>
      <c r="N662" s="832">
        <v>2</v>
      </c>
      <c r="O662" s="836">
        <v>1</v>
      </c>
      <c r="P662" s="835">
        <v>559.05999999999995</v>
      </c>
      <c r="Q662" s="837">
        <v>1</v>
      </c>
      <c r="R662" s="832">
        <v>2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2</v>
      </c>
      <c r="B663" s="832" t="s">
        <v>2170</v>
      </c>
      <c r="C663" s="832" t="s">
        <v>2177</v>
      </c>
      <c r="D663" s="833" t="s">
        <v>4516</v>
      </c>
      <c r="E663" s="834" t="s">
        <v>2306</v>
      </c>
      <c r="F663" s="832" t="s">
        <v>2171</v>
      </c>
      <c r="G663" s="832" t="s">
        <v>3377</v>
      </c>
      <c r="H663" s="832" t="s">
        <v>562</v>
      </c>
      <c r="I663" s="832" t="s">
        <v>3378</v>
      </c>
      <c r="J663" s="832" t="s">
        <v>3379</v>
      </c>
      <c r="K663" s="832" t="s">
        <v>3380</v>
      </c>
      <c r="L663" s="835">
        <v>128.55000000000001</v>
      </c>
      <c r="M663" s="835">
        <v>385.65000000000003</v>
      </c>
      <c r="N663" s="832">
        <v>3</v>
      </c>
      <c r="O663" s="836">
        <v>1</v>
      </c>
      <c r="P663" s="835">
        <v>385.65000000000003</v>
      </c>
      <c r="Q663" s="837">
        <v>1</v>
      </c>
      <c r="R663" s="832">
        <v>3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2</v>
      </c>
      <c r="B664" s="832" t="s">
        <v>2170</v>
      </c>
      <c r="C664" s="832" t="s">
        <v>2177</v>
      </c>
      <c r="D664" s="833" t="s">
        <v>4516</v>
      </c>
      <c r="E664" s="834" t="s">
        <v>2306</v>
      </c>
      <c r="F664" s="832" t="s">
        <v>2171</v>
      </c>
      <c r="G664" s="832" t="s">
        <v>2411</v>
      </c>
      <c r="H664" s="832" t="s">
        <v>604</v>
      </c>
      <c r="I664" s="832" t="s">
        <v>1745</v>
      </c>
      <c r="J664" s="832" t="s">
        <v>1746</v>
      </c>
      <c r="K664" s="832" t="s">
        <v>1747</v>
      </c>
      <c r="L664" s="835">
        <v>35.11</v>
      </c>
      <c r="M664" s="835">
        <v>105.33</v>
      </c>
      <c r="N664" s="832">
        <v>3</v>
      </c>
      <c r="O664" s="836">
        <v>1</v>
      </c>
      <c r="P664" s="835">
        <v>105.33</v>
      </c>
      <c r="Q664" s="837">
        <v>1</v>
      </c>
      <c r="R664" s="832">
        <v>3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2</v>
      </c>
      <c r="B665" s="832" t="s">
        <v>2170</v>
      </c>
      <c r="C665" s="832" t="s">
        <v>2177</v>
      </c>
      <c r="D665" s="833" t="s">
        <v>4516</v>
      </c>
      <c r="E665" s="834" t="s">
        <v>2306</v>
      </c>
      <c r="F665" s="832" t="s">
        <v>2171</v>
      </c>
      <c r="G665" s="832" t="s">
        <v>2416</v>
      </c>
      <c r="H665" s="832" t="s">
        <v>562</v>
      </c>
      <c r="I665" s="832" t="s">
        <v>3381</v>
      </c>
      <c r="J665" s="832" t="s">
        <v>3382</v>
      </c>
      <c r="K665" s="832" t="s">
        <v>3383</v>
      </c>
      <c r="L665" s="835">
        <v>3349.27</v>
      </c>
      <c r="M665" s="835">
        <v>10047.81</v>
      </c>
      <c r="N665" s="832">
        <v>3</v>
      </c>
      <c r="O665" s="836">
        <v>0.5</v>
      </c>
      <c r="P665" s="835">
        <v>10047.81</v>
      </c>
      <c r="Q665" s="837">
        <v>1</v>
      </c>
      <c r="R665" s="832">
        <v>3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2</v>
      </c>
      <c r="B666" s="832" t="s">
        <v>2170</v>
      </c>
      <c r="C666" s="832" t="s">
        <v>2177</v>
      </c>
      <c r="D666" s="833" t="s">
        <v>4516</v>
      </c>
      <c r="E666" s="834" t="s">
        <v>2306</v>
      </c>
      <c r="F666" s="832" t="s">
        <v>2171</v>
      </c>
      <c r="G666" s="832" t="s">
        <v>2442</v>
      </c>
      <c r="H666" s="832" t="s">
        <v>562</v>
      </c>
      <c r="I666" s="832" t="s">
        <v>2976</v>
      </c>
      <c r="J666" s="832" t="s">
        <v>711</v>
      </c>
      <c r="K666" s="832" t="s">
        <v>2444</v>
      </c>
      <c r="L666" s="835">
        <v>91.11</v>
      </c>
      <c r="M666" s="835">
        <v>273.33</v>
      </c>
      <c r="N666" s="832">
        <v>3</v>
      </c>
      <c r="O666" s="836">
        <v>0.5</v>
      </c>
      <c r="P666" s="835">
        <v>273.33</v>
      </c>
      <c r="Q666" s="837">
        <v>1</v>
      </c>
      <c r="R666" s="832">
        <v>3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2</v>
      </c>
      <c r="B667" s="832" t="s">
        <v>2170</v>
      </c>
      <c r="C667" s="832" t="s">
        <v>2177</v>
      </c>
      <c r="D667" s="833" t="s">
        <v>4516</v>
      </c>
      <c r="E667" s="834" t="s">
        <v>2306</v>
      </c>
      <c r="F667" s="832" t="s">
        <v>2171</v>
      </c>
      <c r="G667" s="832" t="s">
        <v>2442</v>
      </c>
      <c r="H667" s="832" t="s">
        <v>562</v>
      </c>
      <c r="I667" s="832" t="s">
        <v>3384</v>
      </c>
      <c r="J667" s="832" t="s">
        <v>711</v>
      </c>
      <c r="K667" s="832" t="s">
        <v>2444</v>
      </c>
      <c r="L667" s="835">
        <v>91.11</v>
      </c>
      <c r="M667" s="835">
        <v>273.33</v>
      </c>
      <c r="N667" s="832">
        <v>3</v>
      </c>
      <c r="O667" s="836">
        <v>1</v>
      </c>
      <c r="P667" s="835">
        <v>273.33</v>
      </c>
      <c r="Q667" s="837">
        <v>1</v>
      </c>
      <c r="R667" s="832">
        <v>3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2</v>
      </c>
      <c r="B668" s="832" t="s">
        <v>2170</v>
      </c>
      <c r="C668" s="832" t="s">
        <v>2177</v>
      </c>
      <c r="D668" s="833" t="s">
        <v>4516</v>
      </c>
      <c r="E668" s="834" t="s">
        <v>2306</v>
      </c>
      <c r="F668" s="832" t="s">
        <v>2171</v>
      </c>
      <c r="G668" s="832" t="s">
        <v>2457</v>
      </c>
      <c r="H668" s="832" t="s">
        <v>562</v>
      </c>
      <c r="I668" s="832" t="s">
        <v>3385</v>
      </c>
      <c r="J668" s="832" t="s">
        <v>2459</v>
      </c>
      <c r="K668" s="832" t="s">
        <v>3184</v>
      </c>
      <c r="L668" s="835">
        <v>225.75</v>
      </c>
      <c r="M668" s="835">
        <v>225.75</v>
      </c>
      <c r="N668" s="832">
        <v>1</v>
      </c>
      <c r="O668" s="836">
        <v>1</v>
      </c>
      <c r="P668" s="835">
        <v>225.75</v>
      </c>
      <c r="Q668" s="837">
        <v>1</v>
      </c>
      <c r="R668" s="832">
        <v>1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2</v>
      </c>
      <c r="B669" s="832" t="s">
        <v>2170</v>
      </c>
      <c r="C669" s="832" t="s">
        <v>2177</v>
      </c>
      <c r="D669" s="833" t="s">
        <v>4516</v>
      </c>
      <c r="E669" s="834" t="s">
        <v>2306</v>
      </c>
      <c r="F669" s="832" t="s">
        <v>2171</v>
      </c>
      <c r="G669" s="832" t="s">
        <v>2479</v>
      </c>
      <c r="H669" s="832" t="s">
        <v>562</v>
      </c>
      <c r="I669" s="832" t="s">
        <v>2480</v>
      </c>
      <c r="J669" s="832" t="s">
        <v>873</v>
      </c>
      <c r="K669" s="832" t="s">
        <v>2481</v>
      </c>
      <c r="L669" s="835">
        <v>105.63</v>
      </c>
      <c r="M669" s="835">
        <v>316.89</v>
      </c>
      <c r="N669" s="832">
        <v>3</v>
      </c>
      <c r="O669" s="836">
        <v>0.5</v>
      </c>
      <c r="P669" s="835">
        <v>316.89</v>
      </c>
      <c r="Q669" s="837">
        <v>1</v>
      </c>
      <c r="R669" s="832">
        <v>3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2</v>
      </c>
      <c r="B670" s="832" t="s">
        <v>2170</v>
      </c>
      <c r="C670" s="832" t="s">
        <v>2177</v>
      </c>
      <c r="D670" s="833" t="s">
        <v>4516</v>
      </c>
      <c r="E670" s="834" t="s">
        <v>2306</v>
      </c>
      <c r="F670" s="832" t="s">
        <v>2171</v>
      </c>
      <c r="G670" s="832" t="s">
        <v>2499</v>
      </c>
      <c r="H670" s="832" t="s">
        <v>562</v>
      </c>
      <c r="I670" s="832" t="s">
        <v>2500</v>
      </c>
      <c r="J670" s="832" t="s">
        <v>867</v>
      </c>
      <c r="K670" s="832" t="s">
        <v>2501</v>
      </c>
      <c r="L670" s="835">
        <v>75.05</v>
      </c>
      <c r="M670" s="835">
        <v>150.1</v>
      </c>
      <c r="N670" s="832">
        <v>2</v>
      </c>
      <c r="O670" s="836">
        <v>1</v>
      </c>
      <c r="P670" s="835">
        <v>150.1</v>
      </c>
      <c r="Q670" s="837">
        <v>1</v>
      </c>
      <c r="R670" s="832">
        <v>2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2</v>
      </c>
      <c r="B671" s="832" t="s">
        <v>2170</v>
      </c>
      <c r="C671" s="832" t="s">
        <v>2177</v>
      </c>
      <c r="D671" s="833" t="s">
        <v>4516</v>
      </c>
      <c r="E671" s="834" t="s">
        <v>2306</v>
      </c>
      <c r="F671" s="832" t="s">
        <v>2171</v>
      </c>
      <c r="G671" s="832" t="s">
        <v>2508</v>
      </c>
      <c r="H671" s="832" t="s">
        <v>562</v>
      </c>
      <c r="I671" s="832" t="s">
        <v>2509</v>
      </c>
      <c r="J671" s="832" t="s">
        <v>2510</v>
      </c>
      <c r="K671" s="832" t="s">
        <v>2511</v>
      </c>
      <c r="L671" s="835">
        <v>164.01</v>
      </c>
      <c r="M671" s="835">
        <v>164.01</v>
      </c>
      <c r="N671" s="832">
        <v>1</v>
      </c>
      <c r="O671" s="836">
        <v>0.5</v>
      </c>
      <c r="P671" s="835">
        <v>164.01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2</v>
      </c>
      <c r="B672" s="832" t="s">
        <v>2170</v>
      </c>
      <c r="C672" s="832" t="s">
        <v>2177</v>
      </c>
      <c r="D672" s="833" t="s">
        <v>4516</v>
      </c>
      <c r="E672" s="834" t="s">
        <v>2306</v>
      </c>
      <c r="F672" s="832" t="s">
        <v>2171</v>
      </c>
      <c r="G672" s="832" t="s">
        <v>2516</v>
      </c>
      <c r="H672" s="832" t="s">
        <v>562</v>
      </c>
      <c r="I672" s="832" t="s">
        <v>2517</v>
      </c>
      <c r="J672" s="832" t="s">
        <v>2518</v>
      </c>
      <c r="K672" s="832" t="s">
        <v>2519</v>
      </c>
      <c r="L672" s="835">
        <v>129.1</v>
      </c>
      <c r="M672" s="835">
        <v>129.1</v>
      </c>
      <c r="N672" s="832">
        <v>1</v>
      </c>
      <c r="O672" s="836">
        <v>0.5</v>
      </c>
      <c r="P672" s="835">
        <v>129.1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2</v>
      </c>
      <c r="B673" s="832" t="s">
        <v>2170</v>
      </c>
      <c r="C673" s="832" t="s">
        <v>2177</v>
      </c>
      <c r="D673" s="833" t="s">
        <v>4516</v>
      </c>
      <c r="E673" s="834" t="s">
        <v>2306</v>
      </c>
      <c r="F673" s="832" t="s">
        <v>2171</v>
      </c>
      <c r="G673" s="832" t="s">
        <v>2534</v>
      </c>
      <c r="H673" s="832" t="s">
        <v>604</v>
      </c>
      <c r="I673" s="832" t="s">
        <v>1755</v>
      </c>
      <c r="J673" s="832" t="s">
        <v>681</v>
      </c>
      <c r="K673" s="832" t="s">
        <v>1756</v>
      </c>
      <c r="L673" s="835">
        <v>29.27</v>
      </c>
      <c r="M673" s="835">
        <v>29.27</v>
      </c>
      <c r="N673" s="832">
        <v>1</v>
      </c>
      <c r="O673" s="836">
        <v>1</v>
      </c>
      <c r="P673" s="835">
        <v>29.27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2</v>
      </c>
      <c r="B674" s="832" t="s">
        <v>2170</v>
      </c>
      <c r="C674" s="832" t="s">
        <v>2177</v>
      </c>
      <c r="D674" s="833" t="s">
        <v>4516</v>
      </c>
      <c r="E674" s="834" t="s">
        <v>2306</v>
      </c>
      <c r="F674" s="832" t="s">
        <v>2171</v>
      </c>
      <c r="G674" s="832" t="s">
        <v>2540</v>
      </c>
      <c r="H674" s="832" t="s">
        <v>562</v>
      </c>
      <c r="I674" s="832" t="s">
        <v>2541</v>
      </c>
      <c r="J674" s="832" t="s">
        <v>1151</v>
      </c>
      <c r="K674" s="832" t="s">
        <v>2542</v>
      </c>
      <c r="L674" s="835">
        <v>98.75</v>
      </c>
      <c r="M674" s="835">
        <v>197.5</v>
      </c>
      <c r="N674" s="832">
        <v>2</v>
      </c>
      <c r="O674" s="836">
        <v>1</v>
      </c>
      <c r="P674" s="835">
        <v>98.75</v>
      </c>
      <c r="Q674" s="837">
        <v>0.5</v>
      </c>
      <c r="R674" s="832">
        <v>1</v>
      </c>
      <c r="S674" s="837">
        <v>0.5</v>
      </c>
      <c r="T674" s="836">
        <v>0.5</v>
      </c>
      <c r="U674" s="838">
        <v>0.5</v>
      </c>
    </row>
    <row r="675" spans="1:21" ht="14.4" customHeight="1" x14ac:dyDescent="0.3">
      <c r="A675" s="831">
        <v>2</v>
      </c>
      <c r="B675" s="832" t="s">
        <v>2170</v>
      </c>
      <c r="C675" s="832" t="s">
        <v>2177</v>
      </c>
      <c r="D675" s="833" t="s">
        <v>4516</v>
      </c>
      <c r="E675" s="834" t="s">
        <v>2306</v>
      </c>
      <c r="F675" s="832" t="s">
        <v>2171</v>
      </c>
      <c r="G675" s="832" t="s">
        <v>2540</v>
      </c>
      <c r="H675" s="832" t="s">
        <v>562</v>
      </c>
      <c r="I675" s="832" t="s">
        <v>2544</v>
      </c>
      <c r="J675" s="832" t="s">
        <v>2545</v>
      </c>
      <c r="K675" s="832" t="s">
        <v>2542</v>
      </c>
      <c r="L675" s="835">
        <v>98.75</v>
      </c>
      <c r="M675" s="835">
        <v>98.75</v>
      </c>
      <c r="N675" s="832">
        <v>1</v>
      </c>
      <c r="O675" s="836">
        <v>0.5</v>
      </c>
      <c r="P675" s="835">
        <v>98.75</v>
      </c>
      <c r="Q675" s="837">
        <v>1</v>
      </c>
      <c r="R675" s="832">
        <v>1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2</v>
      </c>
      <c r="B676" s="832" t="s">
        <v>2170</v>
      </c>
      <c r="C676" s="832" t="s">
        <v>2177</v>
      </c>
      <c r="D676" s="833" t="s">
        <v>4516</v>
      </c>
      <c r="E676" s="834" t="s">
        <v>2306</v>
      </c>
      <c r="F676" s="832" t="s">
        <v>2171</v>
      </c>
      <c r="G676" s="832" t="s">
        <v>2572</v>
      </c>
      <c r="H676" s="832" t="s">
        <v>562</v>
      </c>
      <c r="I676" s="832" t="s">
        <v>2573</v>
      </c>
      <c r="J676" s="832" t="s">
        <v>1070</v>
      </c>
      <c r="K676" s="832" t="s">
        <v>2574</v>
      </c>
      <c r="L676" s="835">
        <v>760.22</v>
      </c>
      <c r="M676" s="835">
        <v>5321.54</v>
      </c>
      <c r="N676" s="832">
        <v>7</v>
      </c>
      <c r="O676" s="836">
        <v>3</v>
      </c>
      <c r="P676" s="835">
        <v>3801.1</v>
      </c>
      <c r="Q676" s="837">
        <v>0.7142857142857143</v>
      </c>
      <c r="R676" s="832">
        <v>5</v>
      </c>
      <c r="S676" s="837">
        <v>0.7142857142857143</v>
      </c>
      <c r="T676" s="836">
        <v>2.5</v>
      </c>
      <c r="U676" s="838">
        <v>0.83333333333333337</v>
      </c>
    </row>
    <row r="677" spans="1:21" ht="14.4" customHeight="1" x14ac:dyDescent="0.3">
      <c r="A677" s="831">
        <v>2</v>
      </c>
      <c r="B677" s="832" t="s">
        <v>2170</v>
      </c>
      <c r="C677" s="832" t="s">
        <v>2177</v>
      </c>
      <c r="D677" s="833" t="s">
        <v>4516</v>
      </c>
      <c r="E677" s="834" t="s">
        <v>2306</v>
      </c>
      <c r="F677" s="832" t="s">
        <v>2171</v>
      </c>
      <c r="G677" s="832" t="s">
        <v>2578</v>
      </c>
      <c r="H677" s="832" t="s">
        <v>562</v>
      </c>
      <c r="I677" s="832" t="s">
        <v>2579</v>
      </c>
      <c r="J677" s="832" t="s">
        <v>2580</v>
      </c>
      <c r="K677" s="832" t="s">
        <v>2581</v>
      </c>
      <c r="L677" s="835">
        <v>3191.25</v>
      </c>
      <c r="M677" s="835">
        <v>3191.25</v>
      </c>
      <c r="N677" s="832">
        <v>1</v>
      </c>
      <c r="O677" s="836">
        <v>1</v>
      </c>
      <c r="P677" s="835">
        <v>3191.25</v>
      </c>
      <c r="Q677" s="837">
        <v>1</v>
      </c>
      <c r="R677" s="832">
        <v>1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2</v>
      </c>
      <c r="B678" s="832" t="s">
        <v>2170</v>
      </c>
      <c r="C678" s="832" t="s">
        <v>2177</v>
      </c>
      <c r="D678" s="833" t="s">
        <v>4516</v>
      </c>
      <c r="E678" s="834" t="s">
        <v>2306</v>
      </c>
      <c r="F678" s="832" t="s">
        <v>2171</v>
      </c>
      <c r="G678" s="832" t="s">
        <v>2582</v>
      </c>
      <c r="H678" s="832" t="s">
        <v>604</v>
      </c>
      <c r="I678" s="832" t="s">
        <v>2583</v>
      </c>
      <c r="J678" s="832" t="s">
        <v>1340</v>
      </c>
      <c r="K678" s="832" t="s">
        <v>2584</v>
      </c>
      <c r="L678" s="835">
        <v>32.25</v>
      </c>
      <c r="M678" s="835">
        <v>96.75</v>
      </c>
      <c r="N678" s="832">
        <v>3</v>
      </c>
      <c r="O678" s="836">
        <v>0.5</v>
      </c>
      <c r="P678" s="835">
        <v>96.75</v>
      </c>
      <c r="Q678" s="837">
        <v>1</v>
      </c>
      <c r="R678" s="832">
        <v>3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2</v>
      </c>
      <c r="B679" s="832" t="s">
        <v>2170</v>
      </c>
      <c r="C679" s="832" t="s">
        <v>2177</v>
      </c>
      <c r="D679" s="833" t="s">
        <v>4516</v>
      </c>
      <c r="E679" s="834" t="s">
        <v>2306</v>
      </c>
      <c r="F679" s="832" t="s">
        <v>2171</v>
      </c>
      <c r="G679" s="832" t="s">
        <v>2604</v>
      </c>
      <c r="H679" s="832" t="s">
        <v>562</v>
      </c>
      <c r="I679" s="832" t="s">
        <v>2605</v>
      </c>
      <c r="J679" s="832" t="s">
        <v>785</v>
      </c>
      <c r="K679" s="832" t="s">
        <v>2606</v>
      </c>
      <c r="L679" s="835">
        <v>248.55</v>
      </c>
      <c r="M679" s="835">
        <v>1242.75</v>
      </c>
      <c r="N679" s="832">
        <v>5</v>
      </c>
      <c r="O679" s="836">
        <v>5</v>
      </c>
      <c r="P679" s="835">
        <v>1242.75</v>
      </c>
      <c r="Q679" s="837">
        <v>1</v>
      </c>
      <c r="R679" s="832">
        <v>5</v>
      </c>
      <c r="S679" s="837">
        <v>1</v>
      </c>
      <c r="T679" s="836">
        <v>5</v>
      </c>
      <c r="U679" s="838">
        <v>1</v>
      </c>
    </row>
    <row r="680" spans="1:21" ht="14.4" customHeight="1" x14ac:dyDescent="0.3">
      <c r="A680" s="831">
        <v>2</v>
      </c>
      <c r="B680" s="832" t="s">
        <v>2170</v>
      </c>
      <c r="C680" s="832" t="s">
        <v>2177</v>
      </c>
      <c r="D680" s="833" t="s">
        <v>4516</v>
      </c>
      <c r="E680" s="834" t="s">
        <v>2306</v>
      </c>
      <c r="F680" s="832" t="s">
        <v>2171</v>
      </c>
      <c r="G680" s="832" t="s">
        <v>3386</v>
      </c>
      <c r="H680" s="832" t="s">
        <v>562</v>
      </c>
      <c r="I680" s="832" t="s">
        <v>3387</v>
      </c>
      <c r="J680" s="832" t="s">
        <v>3388</v>
      </c>
      <c r="K680" s="832" t="s">
        <v>3389</v>
      </c>
      <c r="L680" s="835">
        <v>122.73</v>
      </c>
      <c r="M680" s="835">
        <v>368.19</v>
      </c>
      <c r="N680" s="832">
        <v>3</v>
      </c>
      <c r="O680" s="836">
        <v>1</v>
      </c>
      <c r="P680" s="835">
        <v>368.19</v>
      </c>
      <c r="Q680" s="837">
        <v>1</v>
      </c>
      <c r="R680" s="832">
        <v>3</v>
      </c>
      <c r="S680" s="837">
        <v>1</v>
      </c>
      <c r="T680" s="836">
        <v>1</v>
      </c>
      <c r="U680" s="838">
        <v>1</v>
      </c>
    </row>
    <row r="681" spans="1:21" ht="14.4" customHeight="1" x14ac:dyDescent="0.3">
      <c r="A681" s="831">
        <v>2</v>
      </c>
      <c r="B681" s="832" t="s">
        <v>2170</v>
      </c>
      <c r="C681" s="832" t="s">
        <v>2177</v>
      </c>
      <c r="D681" s="833" t="s">
        <v>4516</v>
      </c>
      <c r="E681" s="834" t="s">
        <v>2306</v>
      </c>
      <c r="F681" s="832" t="s">
        <v>2171</v>
      </c>
      <c r="G681" s="832" t="s">
        <v>2615</v>
      </c>
      <c r="H681" s="832" t="s">
        <v>562</v>
      </c>
      <c r="I681" s="832" t="s">
        <v>2618</v>
      </c>
      <c r="J681" s="832" t="s">
        <v>2619</v>
      </c>
      <c r="K681" s="832" t="s">
        <v>2620</v>
      </c>
      <c r="L681" s="835">
        <v>0</v>
      </c>
      <c r="M681" s="835">
        <v>0</v>
      </c>
      <c r="N681" s="832">
        <v>4</v>
      </c>
      <c r="O681" s="836">
        <v>1.5</v>
      </c>
      <c r="P681" s="835">
        <v>0</v>
      </c>
      <c r="Q681" s="837"/>
      <c r="R681" s="832">
        <v>4</v>
      </c>
      <c r="S681" s="837">
        <v>1</v>
      </c>
      <c r="T681" s="836">
        <v>1.5</v>
      </c>
      <c r="U681" s="838">
        <v>1</v>
      </c>
    </row>
    <row r="682" spans="1:21" ht="14.4" customHeight="1" x14ac:dyDescent="0.3">
      <c r="A682" s="831">
        <v>2</v>
      </c>
      <c r="B682" s="832" t="s">
        <v>2170</v>
      </c>
      <c r="C682" s="832" t="s">
        <v>2177</v>
      </c>
      <c r="D682" s="833" t="s">
        <v>4516</v>
      </c>
      <c r="E682" s="834" t="s">
        <v>2306</v>
      </c>
      <c r="F682" s="832" t="s">
        <v>2171</v>
      </c>
      <c r="G682" s="832" t="s">
        <v>2615</v>
      </c>
      <c r="H682" s="832" t="s">
        <v>562</v>
      </c>
      <c r="I682" s="832" t="s">
        <v>2621</v>
      </c>
      <c r="J682" s="832" t="s">
        <v>2622</v>
      </c>
      <c r="K682" s="832" t="s">
        <v>2501</v>
      </c>
      <c r="L682" s="835">
        <v>729.38</v>
      </c>
      <c r="M682" s="835">
        <v>4376.28</v>
      </c>
      <c r="N682" s="832">
        <v>6</v>
      </c>
      <c r="O682" s="836">
        <v>2</v>
      </c>
      <c r="P682" s="835">
        <v>4376.28</v>
      </c>
      <c r="Q682" s="837">
        <v>1</v>
      </c>
      <c r="R682" s="832">
        <v>6</v>
      </c>
      <c r="S682" s="837">
        <v>1</v>
      </c>
      <c r="T682" s="836">
        <v>2</v>
      </c>
      <c r="U682" s="838">
        <v>1</v>
      </c>
    </row>
    <row r="683" spans="1:21" ht="14.4" customHeight="1" x14ac:dyDescent="0.3">
      <c r="A683" s="831">
        <v>2</v>
      </c>
      <c r="B683" s="832" t="s">
        <v>2170</v>
      </c>
      <c r="C683" s="832" t="s">
        <v>2177</v>
      </c>
      <c r="D683" s="833" t="s">
        <v>4516</v>
      </c>
      <c r="E683" s="834" t="s">
        <v>2306</v>
      </c>
      <c r="F683" s="832" t="s">
        <v>2171</v>
      </c>
      <c r="G683" s="832" t="s">
        <v>2615</v>
      </c>
      <c r="H683" s="832" t="s">
        <v>562</v>
      </c>
      <c r="I683" s="832" t="s">
        <v>2625</v>
      </c>
      <c r="J683" s="832" t="s">
        <v>2626</v>
      </c>
      <c r="K683" s="832" t="s">
        <v>2627</v>
      </c>
      <c r="L683" s="835">
        <v>729.38</v>
      </c>
      <c r="M683" s="835">
        <v>2188.14</v>
      </c>
      <c r="N683" s="832">
        <v>3</v>
      </c>
      <c r="O683" s="836">
        <v>2</v>
      </c>
      <c r="P683" s="835">
        <v>2188.14</v>
      </c>
      <c r="Q683" s="837">
        <v>1</v>
      </c>
      <c r="R683" s="832">
        <v>3</v>
      </c>
      <c r="S683" s="837">
        <v>1</v>
      </c>
      <c r="T683" s="836">
        <v>2</v>
      </c>
      <c r="U683" s="838">
        <v>1</v>
      </c>
    </row>
    <row r="684" spans="1:21" ht="14.4" customHeight="1" x14ac:dyDescent="0.3">
      <c r="A684" s="831">
        <v>2</v>
      </c>
      <c r="B684" s="832" t="s">
        <v>2170</v>
      </c>
      <c r="C684" s="832" t="s">
        <v>2177</v>
      </c>
      <c r="D684" s="833" t="s">
        <v>4516</v>
      </c>
      <c r="E684" s="834" t="s">
        <v>2306</v>
      </c>
      <c r="F684" s="832" t="s">
        <v>2171</v>
      </c>
      <c r="G684" s="832" t="s">
        <v>2631</v>
      </c>
      <c r="H684" s="832" t="s">
        <v>562</v>
      </c>
      <c r="I684" s="832" t="s">
        <v>3390</v>
      </c>
      <c r="J684" s="832" t="s">
        <v>3283</v>
      </c>
      <c r="K684" s="832" t="s">
        <v>1013</v>
      </c>
      <c r="L684" s="835">
        <v>86.43</v>
      </c>
      <c r="M684" s="835">
        <v>86.43</v>
      </c>
      <c r="N684" s="832">
        <v>1</v>
      </c>
      <c r="O684" s="836">
        <v>0.5</v>
      </c>
      <c r="P684" s="835">
        <v>86.43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2</v>
      </c>
      <c r="B685" s="832" t="s">
        <v>2170</v>
      </c>
      <c r="C685" s="832" t="s">
        <v>2177</v>
      </c>
      <c r="D685" s="833" t="s">
        <v>4516</v>
      </c>
      <c r="E685" s="834" t="s">
        <v>2306</v>
      </c>
      <c r="F685" s="832" t="s">
        <v>2171</v>
      </c>
      <c r="G685" s="832" t="s">
        <v>2648</v>
      </c>
      <c r="H685" s="832" t="s">
        <v>604</v>
      </c>
      <c r="I685" s="832" t="s">
        <v>1729</v>
      </c>
      <c r="J685" s="832" t="s">
        <v>1730</v>
      </c>
      <c r="K685" s="832" t="s">
        <v>1731</v>
      </c>
      <c r="L685" s="835">
        <v>38.04</v>
      </c>
      <c r="M685" s="835">
        <v>38.04</v>
      </c>
      <c r="N685" s="832">
        <v>1</v>
      </c>
      <c r="O685" s="836">
        <v>0.5</v>
      </c>
      <c r="P685" s="835">
        <v>38.04</v>
      </c>
      <c r="Q685" s="837">
        <v>1</v>
      </c>
      <c r="R685" s="832">
        <v>1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2</v>
      </c>
      <c r="B686" s="832" t="s">
        <v>2170</v>
      </c>
      <c r="C686" s="832" t="s">
        <v>2177</v>
      </c>
      <c r="D686" s="833" t="s">
        <v>4516</v>
      </c>
      <c r="E686" s="834" t="s">
        <v>2306</v>
      </c>
      <c r="F686" s="832" t="s">
        <v>2171</v>
      </c>
      <c r="G686" s="832" t="s">
        <v>3146</v>
      </c>
      <c r="H686" s="832" t="s">
        <v>562</v>
      </c>
      <c r="I686" s="832" t="s">
        <v>3147</v>
      </c>
      <c r="J686" s="832" t="s">
        <v>756</v>
      </c>
      <c r="K686" s="832" t="s">
        <v>1735</v>
      </c>
      <c r="L686" s="835">
        <v>155.24</v>
      </c>
      <c r="M686" s="835">
        <v>310.48</v>
      </c>
      <c r="N686" s="832">
        <v>2</v>
      </c>
      <c r="O686" s="836">
        <v>0.5</v>
      </c>
      <c r="P686" s="835">
        <v>310.48</v>
      </c>
      <c r="Q686" s="837">
        <v>1</v>
      </c>
      <c r="R686" s="832">
        <v>2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2</v>
      </c>
      <c r="B687" s="832" t="s">
        <v>2170</v>
      </c>
      <c r="C687" s="832" t="s">
        <v>2177</v>
      </c>
      <c r="D687" s="833" t="s">
        <v>4516</v>
      </c>
      <c r="E687" s="834" t="s">
        <v>2306</v>
      </c>
      <c r="F687" s="832" t="s">
        <v>2171</v>
      </c>
      <c r="G687" s="832" t="s">
        <v>2709</v>
      </c>
      <c r="H687" s="832" t="s">
        <v>604</v>
      </c>
      <c r="I687" s="832" t="s">
        <v>2710</v>
      </c>
      <c r="J687" s="832" t="s">
        <v>1648</v>
      </c>
      <c r="K687" s="832" t="s">
        <v>2711</v>
      </c>
      <c r="L687" s="835">
        <v>115.18</v>
      </c>
      <c r="M687" s="835">
        <v>115.18</v>
      </c>
      <c r="N687" s="832">
        <v>1</v>
      </c>
      <c r="O687" s="836">
        <v>1</v>
      </c>
      <c r="P687" s="835">
        <v>115.18</v>
      </c>
      <c r="Q687" s="837">
        <v>1</v>
      </c>
      <c r="R687" s="832">
        <v>1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2</v>
      </c>
      <c r="B688" s="832" t="s">
        <v>2170</v>
      </c>
      <c r="C688" s="832" t="s">
        <v>2177</v>
      </c>
      <c r="D688" s="833" t="s">
        <v>4516</v>
      </c>
      <c r="E688" s="834" t="s">
        <v>2306</v>
      </c>
      <c r="F688" s="832" t="s">
        <v>2171</v>
      </c>
      <c r="G688" s="832" t="s">
        <v>2709</v>
      </c>
      <c r="H688" s="832" t="s">
        <v>562</v>
      </c>
      <c r="I688" s="832" t="s">
        <v>2715</v>
      </c>
      <c r="J688" s="832" t="s">
        <v>1648</v>
      </c>
      <c r="K688" s="832" t="s">
        <v>2716</v>
      </c>
      <c r="L688" s="835">
        <v>103.67</v>
      </c>
      <c r="M688" s="835">
        <v>933.03</v>
      </c>
      <c r="N688" s="832">
        <v>9</v>
      </c>
      <c r="O688" s="836">
        <v>4</v>
      </c>
      <c r="P688" s="835">
        <v>311.01</v>
      </c>
      <c r="Q688" s="837">
        <v>0.33333333333333331</v>
      </c>
      <c r="R688" s="832">
        <v>3</v>
      </c>
      <c r="S688" s="837">
        <v>0.33333333333333331</v>
      </c>
      <c r="T688" s="836">
        <v>1.5</v>
      </c>
      <c r="U688" s="838">
        <v>0.375</v>
      </c>
    </row>
    <row r="689" spans="1:21" ht="14.4" customHeight="1" x14ac:dyDescent="0.3">
      <c r="A689" s="831">
        <v>2</v>
      </c>
      <c r="B689" s="832" t="s">
        <v>2170</v>
      </c>
      <c r="C689" s="832" t="s">
        <v>2177</v>
      </c>
      <c r="D689" s="833" t="s">
        <v>4516</v>
      </c>
      <c r="E689" s="834" t="s">
        <v>2306</v>
      </c>
      <c r="F689" s="832" t="s">
        <v>2171</v>
      </c>
      <c r="G689" s="832" t="s">
        <v>2709</v>
      </c>
      <c r="H689" s="832" t="s">
        <v>562</v>
      </c>
      <c r="I689" s="832" t="s">
        <v>3044</v>
      </c>
      <c r="J689" s="832" t="s">
        <v>1648</v>
      </c>
      <c r="K689" s="832" t="s">
        <v>3045</v>
      </c>
      <c r="L689" s="835">
        <v>51.84</v>
      </c>
      <c r="M689" s="835">
        <v>51.84</v>
      </c>
      <c r="N689" s="832">
        <v>1</v>
      </c>
      <c r="O689" s="836">
        <v>0.5</v>
      </c>
      <c r="P689" s="835">
        <v>51.84</v>
      </c>
      <c r="Q689" s="837">
        <v>1</v>
      </c>
      <c r="R689" s="832">
        <v>1</v>
      </c>
      <c r="S689" s="837">
        <v>1</v>
      </c>
      <c r="T689" s="836">
        <v>0.5</v>
      </c>
      <c r="U689" s="838">
        <v>1</v>
      </c>
    </row>
    <row r="690" spans="1:21" ht="14.4" customHeight="1" x14ac:dyDescent="0.3">
      <c r="A690" s="831">
        <v>2</v>
      </c>
      <c r="B690" s="832" t="s">
        <v>2170</v>
      </c>
      <c r="C690" s="832" t="s">
        <v>2177</v>
      </c>
      <c r="D690" s="833" t="s">
        <v>4516</v>
      </c>
      <c r="E690" s="834" t="s">
        <v>2306</v>
      </c>
      <c r="F690" s="832" t="s">
        <v>2171</v>
      </c>
      <c r="G690" s="832" t="s">
        <v>2738</v>
      </c>
      <c r="H690" s="832" t="s">
        <v>604</v>
      </c>
      <c r="I690" s="832" t="s">
        <v>1790</v>
      </c>
      <c r="J690" s="832" t="s">
        <v>1791</v>
      </c>
      <c r="K690" s="832" t="s">
        <v>1792</v>
      </c>
      <c r="L690" s="835">
        <v>352.37</v>
      </c>
      <c r="M690" s="835">
        <v>352.37</v>
      </c>
      <c r="N690" s="832">
        <v>1</v>
      </c>
      <c r="O690" s="836">
        <v>0.5</v>
      </c>
      <c r="P690" s="835">
        <v>352.37</v>
      </c>
      <c r="Q690" s="837">
        <v>1</v>
      </c>
      <c r="R690" s="832">
        <v>1</v>
      </c>
      <c r="S690" s="837">
        <v>1</v>
      </c>
      <c r="T690" s="836">
        <v>0.5</v>
      </c>
      <c r="U690" s="838">
        <v>1</v>
      </c>
    </row>
    <row r="691" spans="1:21" ht="14.4" customHeight="1" x14ac:dyDescent="0.3">
      <c r="A691" s="831">
        <v>2</v>
      </c>
      <c r="B691" s="832" t="s">
        <v>2170</v>
      </c>
      <c r="C691" s="832" t="s">
        <v>2177</v>
      </c>
      <c r="D691" s="833" t="s">
        <v>4516</v>
      </c>
      <c r="E691" s="834" t="s">
        <v>2306</v>
      </c>
      <c r="F691" s="832" t="s">
        <v>2171</v>
      </c>
      <c r="G691" s="832" t="s">
        <v>2742</v>
      </c>
      <c r="H691" s="832" t="s">
        <v>562</v>
      </c>
      <c r="I691" s="832" t="s">
        <v>3052</v>
      </c>
      <c r="J691" s="832" t="s">
        <v>618</v>
      </c>
      <c r="K691" s="832" t="s">
        <v>3053</v>
      </c>
      <c r="L691" s="835">
        <v>52.61</v>
      </c>
      <c r="M691" s="835">
        <v>52.61</v>
      </c>
      <c r="N691" s="832">
        <v>1</v>
      </c>
      <c r="O691" s="836">
        <v>1</v>
      </c>
      <c r="P691" s="835">
        <v>52.61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2</v>
      </c>
      <c r="B692" s="832" t="s">
        <v>2170</v>
      </c>
      <c r="C692" s="832" t="s">
        <v>2177</v>
      </c>
      <c r="D692" s="833" t="s">
        <v>4516</v>
      </c>
      <c r="E692" s="834" t="s">
        <v>2306</v>
      </c>
      <c r="F692" s="832" t="s">
        <v>2171</v>
      </c>
      <c r="G692" s="832" t="s">
        <v>2747</v>
      </c>
      <c r="H692" s="832" t="s">
        <v>562</v>
      </c>
      <c r="I692" s="832" t="s">
        <v>2748</v>
      </c>
      <c r="J692" s="832" t="s">
        <v>2749</v>
      </c>
      <c r="K692" s="832" t="s">
        <v>2750</v>
      </c>
      <c r="L692" s="835">
        <v>21.92</v>
      </c>
      <c r="M692" s="835">
        <v>65.760000000000005</v>
      </c>
      <c r="N692" s="832">
        <v>3</v>
      </c>
      <c r="O692" s="836">
        <v>0.5</v>
      </c>
      <c r="P692" s="835">
        <v>65.760000000000005</v>
      </c>
      <c r="Q692" s="837">
        <v>1</v>
      </c>
      <c r="R692" s="832">
        <v>3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2</v>
      </c>
      <c r="B693" s="832" t="s">
        <v>2170</v>
      </c>
      <c r="C693" s="832" t="s">
        <v>2177</v>
      </c>
      <c r="D693" s="833" t="s">
        <v>4516</v>
      </c>
      <c r="E693" s="834" t="s">
        <v>2306</v>
      </c>
      <c r="F693" s="832" t="s">
        <v>2171</v>
      </c>
      <c r="G693" s="832" t="s">
        <v>2769</v>
      </c>
      <c r="H693" s="832" t="s">
        <v>562</v>
      </c>
      <c r="I693" s="832" t="s">
        <v>2770</v>
      </c>
      <c r="J693" s="832" t="s">
        <v>1159</v>
      </c>
      <c r="K693" s="832" t="s">
        <v>2771</v>
      </c>
      <c r="L693" s="835">
        <v>453.79</v>
      </c>
      <c r="M693" s="835">
        <v>4537.9000000000005</v>
      </c>
      <c r="N693" s="832">
        <v>10</v>
      </c>
      <c r="O693" s="836">
        <v>4</v>
      </c>
      <c r="P693" s="835">
        <v>1815.16</v>
      </c>
      <c r="Q693" s="837">
        <v>0.39999999999999997</v>
      </c>
      <c r="R693" s="832">
        <v>4</v>
      </c>
      <c r="S693" s="837">
        <v>0.4</v>
      </c>
      <c r="T693" s="836">
        <v>2</v>
      </c>
      <c r="U693" s="838">
        <v>0.5</v>
      </c>
    </row>
    <row r="694" spans="1:21" ht="14.4" customHeight="1" x14ac:dyDescent="0.3">
      <c r="A694" s="831">
        <v>2</v>
      </c>
      <c r="B694" s="832" t="s">
        <v>2170</v>
      </c>
      <c r="C694" s="832" t="s">
        <v>2177</v>
      </c>
      <c r="D694" s="833" t="s">
        <v>4516</v>
      </c>
      <c r="E694" s="834" t="s">
        <v>2306</v>
      </c>
      <c r="F694" s="832" t="s">
        <v>2171</v>
      </c>
      <c r="G694" s="832" t="s">
        <v>2781</v>
      </c>
      <c r="H694" s="832" t="s">
        <v>604</v>
      </c>
      <c r="I694" s="832" t="s">
        <v>2784</v>
      </c>
      <c r="J694" s="832" t="s">
        <v>2783</v>
      </c>
      <c r="K694" s="832" t="s">
        <v>1751</v>
      </c>
      <c r="L694" s="835">
        <v>310.58999999999997</v>
      </c>
      <c r="M694" s="835">
        <v>621.17999999999995</v>
      </c>
      <c r="N694" s="832">
        <v>2</v>
      </c>
      <c r="O694" s="836">
        <v>1.5</v>
      </c>
      <c r="P694" s="835">
        <v>310.58999999999997</v>
      </c>
      <c r="Q694" s="837">
        <v>0.5</v>
      </c>
      <c r="R694" s="832">
        <v>1</v>
      </c>
      <c r="S694" s="837">
        <v>0.5</v>
      </c>
      <c r="T694" s="836">
        <v>0.5</v>
      </c>
      <c r="U694" s="838">
        <v>0.33333333333333331</v>
      </c>
    </row>
    <row r="695" spans="1:21" ht="14.4" customHeight="1" x14ac:dyDescent="0.3">
      <c r="A695" s="831">
        <v>2</v>
      </c>
      <c r="B695" s="832" t="s">
        <v>2170</v>
      </c>
      <c r="C695" s="832" t="s">
        <v>2177</v>
      </c>
      <c r="D695" s="833" t="s">
        <v>4516</v>
      </c>
      <c r="E695" s="834" t="s">
        <v>2306</v>
      </c>
      <c r="F695" s="832" t="s">
        <v>2171</v>
      </c>
      <c r="G695" s="832" t="s">
        <v>2808</v>
      </c>
      <c r="H695" s="832" t="s">
        <v>562</v>
      </c>
      <c r="I695" s="832" t="s">
        <v>2812</v>
      </c>
      <c r="J695" s="832" t="s">
        <v>888</v>
      </c>
      <c r="K695" s="832" t="s">
        <v>2813</v>
      </c>
      <c r="L695" s="835">
        <v>0</v>
      </c>
      <c r="M695" s="835">
        <v>0</v>
      </c>
      <c r="N695" s="832">
        <v>1</v>
      </c>
      <c r="O695" s="836">
        <v>0.5</v>
      </c>
      <c r="P695" s="835"/>
      <c r="Q695" s="837"/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2</v>
      </c>
      <c r="B696" s="832" t="s">
        <v>2170</v>
      </c>
      <c r="C696" s="832" t="s">
        <v>2177</v>
      </c>
      <c r="D696" s="833" t="s">
        <v>4516</v>
      </c>
      <c r="E696" s="834" t="s">
        <v>2306</v>
      </c>
      <c r="F696" s="832" t="s">
        <v>2171</v>
      </c>
      <c r="G696" s="832" t="s">
        <v>2821</v>
      </c>
      <c r="H696" s="832" t="s">
        <v>604</v>
      </c>
      <c r="I696" s="832" t="s">
        <v>1914</v>
      </c>
      <c r="J696" s="832" t="s">
        <v>1915</v>
      </c>
      <c r="K696" s="832" t="s">
        <v>1916</v>
      </c>
      <c r="L696" s="835">
        <v>0</v>
      </c>
      <c r="M696" s="835">
        <v>0</v>
      </c>
      <c r="N696" s="832">
        <v>1</v>
      </c>
      <c r="O696" s="836">
        <v>1</v>
      </c>
      <c r="P696" s="835"/>
      <c r="Q696" s="837"/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2</v>
      </c>
      <c r="B697" s="832" t="s">
        <v>2170</v>
      </c>
      <c r="C697" s="832" t="s">
        <v>2177</v>
      </c>
      <c r="D697" s="833" t="s">
        <v>4516</v>
      </c>
      <c r="E697" s="834" t="s">
        <v>2306</v>
      </c>
      <c r="F697" s="832" t="s">
        <v>2171</v>
      </c>
      <c r="G697" s="832" t="s">
        <v>2825</v>
      </c>
      <c r="H697" s="832" t="s">
        <v>562</v>
      </c>
      <c r="I697" s="832" t="s">
        <v>2826</v>
      </c>
      <c r="J697" s="832" t="s">
        <v>1079</v>
      </c>
      <c r="K697" s="832" t="s">
        <v>1758</v>
      </c>
      <c r="L697" s="835">
        <v>210.38</v>
      </c>
      <c r="M697" s="835">
        <v>210.38</v>
      </c>
      <c r="N697" s="832">
        <v>1</v>
      </c>
      <c r="O697" s="836">
        <v>0.5</v>
      </c>
      <c r="P697" s="835">
        <v>210.38</v>
      </c>
      <c r="Q697" s="837">
        <v>1</v>
      </c>
      <c r="R697" s="832">
        <v>1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2</v>
      </c>
      <c r="B698" s="832" t="s">
        <v>2170</v>
      </c>
      <c r="C698" s="832" t="s">
        <v>2177</v>
      </c>
      <c r="D698" s="833" t="s">
        <v>4516</v>
      </c>
      <c r="E698" s="834" t="s">
        <v>2306</v>
      </c>
      <c r="F698" s="832" t="s">
        <v>2171</v>
      </c>
      <c r="G698" s="832" t="s">
        <v>2829</v>
      </c>
      <c r="H698" s="832" t="s">
        <v>562</v>
      </c>
      <c r="I698" s="832" t="s">
        <v>3391</v>
      </c>
      <c r="J698" s="832" t="s">
        <v>2831</v>
      </c>
      <c r="K698" s="832" t="s">
        <v>2834</v>
      </c>
      <c r="L698" s="835">
        <v>789.2</v>
      </c>
      <c r="M698" s="835">
        <v>2367.6000000000004</v>
      </c>
      <c r="N698" s="832">
        <v>3</v>
      </c>
      <c r="O698" s="836">
        <v>0.5</v>
      </c>
      <c r="P698" s="835">
        <v>2367.6000000000004</v>
      </c>
      <c r="Q698" s="837">
        <v>1</v>
      </c>
      <c r="R698" s="832">
        <v>3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2</v>
      </c>
      <c r="B699" s="832" t="s">
        <v>2170</v>
      </c>
      <c r="C699" s="832" t="s">
        <v>2177</v>
      </c>
      <c r="D699" s="833" t="s">
        <v>4516</v>
      </c>
      <c r="E699" s="834" t="s">
        <v>2306</v>
      </c>
      <c r="F699" s="832" t="s">
        <v>2171</v>
      </c>
      <c r="G699" s="832" t="s">
        <v>2835</v>
      </c>
      <c r="H699" s="832" t="s">
        <v>604</v>
      </c>
      <c r="I699" s="832" t="s">
        <v>1805</v>
      </c>
      <c r="J699" s="832" t="s">
        <v>1806</v>
      </c>
      <c r="K699" s="832" t="s">
        <v>1807</v>
      </c>
      <c r="L699" s="835">
        <v>79.11</v>
      </c>
      <c r="M699" s="835">
        <v>237.32999999999998</v>
      </c>
      <c r="N699" s="832">
        <v>3</v>
      </c>
      <c r="O699" s="836">
        <v>1</v>
      </c>
      <c r="P699" s="835">
        <v>237.32999999999998</v>
      </c>
      <c r="Q699" s="837">
        <v>1</v>
      </c>
      <c r="R699" s="832">
        <v>3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2</v>
      </c>
      <c r="B700" s="832" t="s">
        <v>2170</v>
      </c>
      <c r="C700" s="832" t="s">
        <v>2177</v>
      </c>
      <c r="D700" s="833" t="s">
        <v>4516</v>
      </c>
      <c r="E700" s="834" t="s">
        <v>2306</v>
      </c>
      <c r="F700" s="832" t="s">
        <v>2171</v>
      </c>
      <c r="G700" s="832" t="s">
        <v>3066</v>
      </c>
      <c r="H700" s="832" t="s">
        <v>604</v>
      </c>
      <c r="I700" s="832" t="s">
        <v>2052</v>
      </c>
      <c r="J700" s="832" t="s">
        <v>1407</v>
      </c>
      <c r="K700" s="832" t="s">
        <v>2053</v>
      </c>
      <c r="L700" s="835">
        <v>103.72</v>
      </c>
      <c r="M700" s="835">
        <v>311.15999999999997</v>
      </c>
      <c r="N700" s="832">
        <v>3</v>
      </c>
      <c r="O700" s="836">
        <v>0.5</v>
      </c>
      <c r="P700" s="835">
        <v>311.15999999999997</v>
      </c>
      <c r="Q700" s="837">
        <v>1</v>
      </c>
      <c r="R700" s="832">
        <v>3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2</v>
      </c>
      <c r="B701" s="832" t="s">
        <v>2170</v>
      </c>
      <c r="C701" s="832" t="s">
        <v>2177</v>
      </c>
      <c r="D701" s="833" t="s">
        <v>4516</v>
      </c>
      <c r="E701" s="834" t="s">
        <v>2306</v>
      </c>
      <c r="F701" s="832" t="s">
        <v>2171</v>
      </c>
      <c r="G701" s="832" t="s">
        <v>3392</v>
      </c>
      <c r="H701" s="832" t="s">
        <v>604</v>
      </c>
      <c r="I701" s="832" t="s">
        <v>3393</v>
      </c>
      <c r="J701" s="832" t="s">
        <v>812</v>
      </c>
      <c r="K701" s="832" t="s">
        <v>813</v>
      </c>
      <c r="L701" s="835">
        <v>44.52</v>
      </c>
      <c r="M701" s="835">
        <v>133.56</v>
      </c>
      <c r="N701" s="832">
        <v>3</v>
      </c>
      <c r="O701" s="836">
        <v>0.5</v>
      </c>
      <c r="P701" s="835">
        <v>133.56</v>
      </c>
      <c r="Q701" s="837">
        <v>1</v>
      </c>
      <c r="R701" s="832">
        <v>3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2</v>
      </c>
      <c r="B702" s="832" t="s">
        <v>2170</v>
      </c>
      <c r="C702" s="832" t="s">
        <v>2177</v>
      </c>
      <c r="D702" s="833" t="s">
        <v>4516</v>
      </c>
      <c r="E702" s="834" t="s">
        <v>2306</v>
      </c>
      <c r="F702" s="832" t="s">
        <v>2171</v>
      </c>
      <c r="G702" s="832" t="s">
        <v>2843</v>
      </c>
      <c r="H702" s="832" t="s">
        <v>604</v>
      </c>
      <c r="I702" s="832" t="s">
        <v>1702</v>
      </c>
      <c r="J702" s="832" t="s">
        <v>1703</v>
      </c>
      <c r="K702" s="832" t="s">
        <v>1704</v>
      </c>
      <c r="L702" s="835">
        <v>131.32</v>
      </c>
      <c r="M702" s="835">
        <v>393.96</v>
      </c>
      <c r="N702" s="832">
        <v>3</v>
      </c>
      <c r="O702" s="836">
        <v>0.5</v>
      </c>
      <c r="P702" s="835">
        <v>393.96</v>
      </c>
      <c r="Q702" s="837">
        <v>1</v>
      </c>
      <c r="R702" s="832">
        <v>3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2</v>
      </c>
      <c r="B703" s="832" t="s">
        <v>2170</v>
      </c>
      <c r="C703" s="832" t="s">
        <v>2177</v>
      </c>
      <c r="D703" s="833" t="s">
        <v>4516</v>
      </c>
      <c r="E703" s="834" t="s">
        <v>2306</v>
      </c>
      <c r="F703" s="832" t="s">
        <v>2171</v>
      </c>
      <c r="G703" s="832" t="s">
        <v>2847</v>
      </c>
      <c r="H703" s="832" t="s">
        <v>604</v>
      </c>
      <c r="I703" s="832" t="s">
        <v>2848</v>
      </c>
      <c r="J703" s="832" t="s">
        <v>1802</v>
      </c>
      <c r="K703" s="832" t="s">
        <v>2849</v>
      </c>
      <c r="L703" s="835">
        <v>221.48</v>
      </c>
      <c r="M703" s="835">
        <v>221.48</v>
      </c>
      <c r="N703" s="832">
        <v>1</v>
      </c>
      <c r="O703" s="836">
        <v>1</v>
      </c>
      <c r="P703" s="835">
        <v>221.48</v>
      </c>
      <c r="Q703" s="837">
        <v>1</v>
      </c>
      <c r="R703" s="832">
        <v>1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2</v>
      </c>
      <c r="B704" s="832" t="s">
        <v>2170</v>
      </c>
      <c r="C704" s="832" t="s">
        <v>2177</v>
      </c>
      <c r="D704" s="833" t="s">
        <v>4516</v>
      </c>
      <c r="E704" s="834" t="s">
        <v>2306</v>
      </c>
      <c r="F704" s="832" t="s">
        <v>2171</v>
      </c>
      <c r="G704" s="832" t="s">
        <v>2857</v>
      </c>
      <c r="H704" s="832" t="s">
        <v>604</v>
      </c>
      <c r="I704" s="832" t="s">
        <v>3394</v>
      </c>
      <c r="J704" s="832" t="s">
        <v>1767</v>
      </c>
      <c r="K704" s="832" t="s">
        <v>2860</v>
      </c>
      <c r="L704" s="835">
        <v>729.09</v>
      </c>
      <c r="M704" s="835">
        <v>729.09</v>
      </c>
      <c r="N704" s="832">
        <v>1</v>
      </c>
      <c r="O704" s="836">
        <v>0.5</v>
      </c>
      <c r="P704" s="835">
        <v>729.09</v>
      </c>
      <c r="Q704" s="837">
        <v>1</v>
      </c>
      <c r="R704" s="832">
        <v>1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2</v>
      </c>
      <c r="B705" s="832" t="s">
        <v>2170</v>
      </c>
      <c r="C705" s="832" t="s">
        <v>2177</v>
      </c>
      <c r="D705" s="833" t="s">
        <v>4516</v>
      </c>
      <c r="E705" s="834" t="s">
        <v>2306</v>
      </c>
      <c r="F705" s="832" t="s">
        <v>2171</v>
      </c>
      <c r="G705" s="832" t="s">
        <v>2899</v>
      </c>
      <c r="H705" s="832" t="s">
        <v>562</v>
      </c>
      <c r="I705" s="832" t="s">
        <v>2905</v>
      </c>
      <c r="J705" s="832" t="s">
        <v>886</v>
      </c>
      <c r="K705" s="832" t="s">
        <v>2906</v>
      </c>
      <c r="L705" s="835">
        <v>374.79</v>
      </c>
      <c r="M705" s="835">
        <v>2248.7400000000002</v>
      </c>
      <c r="N705" s="832">
        <v>6</v>
      </c>
      <c r="O705" s="836">
        <v>1.5</v>
      </c>
      <c r="P705" s="835">
        <v>2248.7400000000002</v>
      </c>
      <c r="Q705" s="837">
        <v>1</v>
      </c>
      <c r="R705" s="832">
        <v>6</v>
      </c>
      <c r="S705" s="837">
        <v>1</v>
      </c>
      <c r="T705" s="836">
        <v>1.5</v>
      </c>
      <c r="U705" s="838">
        <v>1</v>
      </c>
    </row>
    <row r="706" spans="1:21" ht="14.4" customHeight="1" x14ac:dyDescent="0.3">
      <c r="A706" s="831">
        <v>2</v>
      </c>
      <c r="B706" s="832" t="s">
        <v>2170</v>
      </c>
      <c r="C706" s="832" t="s">
        <v>2177</v>
      </c>
      <c r="D706" s="833" t="s">
        <v>4516</v>
      </c>
      <c r="E706" s="834" t="s">
        <v>2306</v>
      </c>
      <c r="F706" s="832" t="s">
        <v>2171</v>
      </c>
      <c r="G706" s="832" t="s">
        <v>2917</v>
      </c>
      <c r="H706" s="832" t="s">
        <v>604</v>
      </c>
      <c r="I706" s="832" t="s">
        <v>1836</v>
      </c>
      <c r="J706" s="832" t="s">
        <v>1832</v>
      </c>
      <c r="K706" s="832" t="s">
        <v>1837</v>
      </c>
      <c r="L706" s="835">
        <v>84.18</v>
      </c>
      <c r="M706" s="835">
        <v>84.18</v>
      </c>
      <c r="N706" s="832">
        <v>1</v>
      </c>
      <c r="O706" s="836">
        <v>1</v>
      </c>
      <c r="P706" s="835">
        <v>84.18</v>
      </c>
      <c r="Q706" s="837">
        <v>1</v>
      </c>
      <c r="R706" s="832">
        <v>1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2</v>
      </c>
      <c r="B707" s="832" t="s">
        <v>2170</v>
      </c>
      <c r="C707" s="832" t="s">
        <v>2177</v>
      </c>
      <c r="D707" s="833" t="s">
        <v>4516</v>
      </c>
      <c r="E707" s="834" t="s">
        <v>2306</v>
      </c>
      <c r="F707" s="832" t="s">
        <v>2171</v>
      </c>
      <c r="G707" s="832" t="s">
        <v>2924</v>
      </c>
      <c r="H707" s="832" t="s">
        <v>562</v>
      </c>
      <c r="I707" s="832" t="s">
        <v>2925</v>
      </c>
      <c r="J707" s="832" t="s">
        <v>2926</v>
      </c>
      <c r="K707" s="832" t="s">
        <v>2927</v>
      </c>
      <c r="L707" s="835">
        <v>248.55</v>
      </c>
      <c r="M707" s="835">
        <v>248.55</v>
      </c>
      <c r="N707" s="832">
        <v>1</v>
      </c>
      <c r="O707" s="836">
        <v>1</v>
      </c>
      <c r="P707" s="835">
        <v>248.55</v>
      </c>
      <c r="Q707" s="837">
        <v>1</v>
      </c>
      <c r="R707" s="832">
        <v>1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2</v>
      </c>
      <c r="B708" s="832" t="s">
        <v>2170</v>
      </c>
      <c r="C708" s="832" t="s">
        <v>2177</v>
      </c>
      <c r="D708" s="833" t="s">
        <v>4516</v>
      </c>
      <c r="E708" s="834" t="s">
        <v>2307</v>
      </c>
      <c r="F708" s="832" t="s">
        <v>2171</v>
      </c>
      <c r="G708" s="832" t="s">
        <v>3095</v>
      </c>
      <c r="H708" s="832" t="s">
        <v>562</v>
      </c>
      <c r="I708" s="832" t="s">
        <v>3237</v>
      </c>
      <c r="J708" s="832" t="s">
        <v>978</v>
      </c>
      <c r="K708" s="832" t="s">
        <v>3238</v>
      </c>
      <c r="L708" s="835">
        <v>0</v>
      </c>
      <c r="M708" s="835">
        <v>0</v>
      </c>
      <c r="N708" s="832">
        <v>1</v>
      </c>
      <c r="O708" s="836">
        <v>1</v>
      </c>
      <c r="P708" s="835"/>
      <c r="Q708" s="837"/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2</v>
      </c>
      <c r="B709" s="832" t="s">
        <v>2170</v>
      </c>
      <c r="C709" s="832" t="s">
        <v>2177</v>
      </c>
      <c r="D709" s="833" t="s">
        <v>4516</v>
      </c>
      <c r="E709" s="834" t="s">
        <v>2310</v>
      </c>
      <c r="F709" s="832" t="s">
        <v>2171</v>
      </c>
      <c r="G709" s="832" t="s">
        <v>2504</v>
      </c>
      <c r="H709" s="832" t="s">
        <v>562</v>
      </c>
      <c r="I709" s="832" t="s">
        <v>2505</v>
      </c>
      <c r="J709" s="832" t="s">
        <v>2506</v>
      </c>
      <c r="K709" s="832" t="s">
        <v>2507</v>
      </c>
      <c r="L709" s="835">
        <v>0</v>
      </c>
      <c r="M709" s="835">
        <v>0</v>
      </c>
      <c r="N709" s="832">
        <v>1</v>
      </c>
      <c r="O709" s="836">
        <v>1</v>
      </c>
      <c r="P709" s="835"/>
      <c r="Q709" s="837"/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2</v>
      </c>
      <c r="B710" s="832" t="s">
        <v>2170</v>
      </c>
      <c r="C710" s="832" t="s">
        <v>2177</v>
      </c>
      <c r="D710" s="833" t="s">
        <v>4516</v>
      </c>
      <c r="E710" s="834" t="s">
        <v>2312</v>
      </c>
      <c r="F710" s="832" t="s">
        <v>2171</v>
      </c>
      <c r="G710" s="832" t="s">
        <v>2552</v>
      </c>
      <c r="H710" s="832" t="s">
        <v>562</v>
      </c>
      <c r="I710" s="832" t="s">
        <v>3313</v>
      </c>
      <c r="J710" s="832" t="s">
        <v>3314</v>
      </c>
      <c r="K710" s="832" t="s">
        <v>3167</v>
      </c>
      <c r="L710" s="835">
        <v>0</v>
      </c>
      <c r="M710" s="835">
        <v>0</v>
      </c>
      <c r="N710" s="832">
        <v>1</v>
      </c>
      <c r="O710" s="836">
        <v>0.5</v>
      </c>
      <c r="P710" s="835"/>
      <c r="Q710" s="837"/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2</v>
      </c>
      <c r="B711" s="832" t="s">
        <v>2170</v>
      </c>
      <c r="C711" s="832" t="s">
        <v>2177</v>
      </c>
      <c r="D711" s="833" t="s">
        <v>4516</v>
      </c>
      <c r="E711" s="834" t="s">
        <v>2312</v>
      </c>
      <c r="F711" s="832" t="s">
        <v>2171</v>
      </c>
      <c r="G711" s="832" t="s">
        <v>2678</v>
      </c>
      <c r="H711" s="832" t="s">
        <v>604</v>
      </c>
      <c r="I711" s="832" t="s">
        <v>1900</v>
      </c>
      <c r="J711" s="832" t="s">
        <v>644</v>
      </c>
      <c r="K711" s="832" t="s">
        <v>1901</v>
      </c>
      <c r="L711" s="835">
        <v>24.22</v>
      </c>
      <c r="M711" s="835">
        <v>24.22</v>
      </c>
      <c r="N711" s="832">
        <v>1</v>
      </c>
      <c r="O711" s="836">
        <v>0.5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2</v>
      </c>
      <c r="B712" s="832" t="s">
        <v>2170</v>
      </c>
      <c r="C712" s="832" t="s">
        <v>2177</v>
      </c>
      <c r="D712" s="833" t="s">
        <v>4516</v>
      </c>
      <c r="E712" s="834" t="s">
        <v>2312</v>
      </c>
      <c r="F712" s="832" t="s">
        <v>2171</v>
      </c>
      <c r="G712" s="832" t="s">
        <v>3095</v>
      </c>
      <c r="H712" s="832" t="s">
        <v>562</v>
      </c>
      <c r="I712" s="832" t="s">
        <v>3096</v>
      </c>
      <c r="J712" s="832" t="s">
        <v>978</v>
      </c>
      <c r="K712" s="832" t="s">
        <v>3097</v>
      </c>
      <c r="L712" s="835">
        <v>0</v>
      </c>
      <c r="M712" s="835">
        <v>0</v>
      </c>
      <c r="N712" s="832">
        <v>1</v>
      </c>
      <c r="O712" s="836">
        <v>1</v>
      </c>
      <c r="P712" s="835"/>
      <c r="Q712" s="837"/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2</v>
      </c>
      <c r="B713" s="832" t="s">
        <v>2170</v>
      </c>
      <c r="C713" s="832" t="s">
        <v>2177</v>
      </c>
      <c r="D713" s="833" t="s">
        <v>4516</v>
      </c>
      <c r="E713" s="834" t="s">
        <v>2313</v>
      </c>
      <c r="F713" s="832" t="s">
        <v>2171</v>
      </c>
      <c r="G713" s="832" t="s">
        <v>3395</v>
      </c>
      <c r="H713" s="832" t="s">
        <v>562</v>
      </c>
      <c r="I713" s="832" t="s">
        <v>3396</v>
      </c>
      <c r="J713" s="832" t="s">
        <v>3397</v>
      </c>
      <c r="K713" s="832" t="s">
        <v>3398</v>
      </c>
      <c r="L713" s="835">
        <v>973.26</v>
      </c>
      <c r="M713" s="835">
        <v>973.26</v>
      </c>
      <c r="N713" s="832">
        <v>1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2</v>
      </c>
      <c r="B714" s="832" t="s">
        <v>2170</v>
      </c>
      <c r="C714" s="832" t="s">
        <v>2177</v>
      </c>
      <c r="D714" s="833" t="s">
        <v>4516</v>
      </c>
      <c r="E714" s="834" t="s">
        <v>2314</v>
      </c>
      <c r="F714" s="832" t="s">
        <v>2171</v>
      </c>
      <c r="G714" s="832" t="s">
        <v>2898</v>
      </c>
      <c r="H714" s="832" t="s">
        <v>604</v>
      </c>
      <c r="I714" s="832" t="s">
        <v>1845</v>
      </c>
      <c r="J714" s="832" t="s">
        <v>1115</v>
      </c>
      <c r="K714" s="832" t="s">
        <v>1846</v>
      </c>
      <c r="L714" s="835">
        <v>154.36000000000001</v>
      </c>
      <c r="M714" s="835">
        <v>154.36000000000001</v>
      </c>
      <c r="N714" s="832">
        <v>1</v>
      </c>
      <c r="O714" s="836">
        <v>1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2</v>
      </c>
      <c r="B715" s="832" t="s">
        <v>2170</v>
      </c>
      <c r="C715" s="832" t="s">
        <v>2177</v>
      </c>
      <c r="D715" s="833" t="s">
        <v>4516</v>
      </c>
      <c r="E715" s="834" t="s">
        <v>2316</v>
      </c>
      <c r="F715" s="832" t="s">
        <v>2171</v>
      </c>
      <c r="G715" s="832" t="s">
        <v>2769</v>
      </c>
      <c r="H715" s="832" t="s">
        <v>562</v>
      </c>
      <c r="I715" s="832" t="s">
        <v>2770</v>
      </c>
      <c r="J715" s="832" t="s">
        <v>1159</v>
      </c>
      <c r="K715" s="832" t="s">
        <v>2771</v>
      </c>
      <c r="L715" s="835">
        <v>453.79</v>
      </c>
      <c r="M715" s="835">
        <v>453.79</v>
      </c>
      <c r="N715" s="832">
        <v>1</v>
      </c>
      <c r="O715" s="836">
        <v>1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2</v>
      </c>
      <c r="B716" s="832" t="s">
        <v>2170</v>
      </c>
      <c r="C716" s="832" t="s">
        <v>2177</v>
      </c>
      <c r="D716" s="833" t="s">
        <v>4516</v>
      </c>
      <c r="E716" s="834" t="s">
        <v>2319</v>
      </c>
      <c r="F716" s="832" t="s">
        <v>2171</v>
      </c>
      <c r="G716" s="832" t="s">
        <v>3399</v>
      </c>
      <c r="H716" s="832" t="s">
        <v>562</v>
      </c>
      <c r="I716" s="832" t="s">
        <v>3400</v>
      </c>
      <c r="J716" s="832" t="s">
        <v>3401</v>
      </c>
      <c r="K716" s="832" t="s">
        <v>3402</v>
      </c>
      <c r="L716" s="835">
        <v>0</v>
      </c>
      <c r="M716" s="835">
        <v>0</v>
      </c>
      <c r="N716" s="832">
        <v>1</v>
      </c>
      <c r="O716" s="836">
        <v>1</v>
      </c>
      <c r="P716" s="835"/>
      <c r="Q716" s="837"/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2</v>
      </c>
      <c r="B717" s="832" t="s">
        <v>2170</v>
      </c>
      <c r="C717" s="832" t="s">
        <v>2177</v>
      </c>
      <c r="D717" s="833" t="s">
        <v>4516</v>
      </c>
      <c r="E717" s="834" t="s">
        <v>2321</v>
      </c>
      <c r="F717" s="832" t="s">
        <v>2171</v>
      </c>
      <c r="G717" s="832" t="s">
        <v>2615</v>
      </c>
      <c r="H717" s="832" t="s">
        <v>562</v>
      </c>
      <c r="I717" s="832" t="s">
        <v>2625</v>
      </c>
      <c r="J717" s="832" t="s">
        <v>2626</v>
      </c>
      <c r="K717" s="832" t="s">
        <v>2627</v>
      </c>
      <c r="L717" s="835">
        <v>729.38</v>
      </c>
      <c r="M717" s="835">
        <v>4376.28</v>
      </c>
      <c r="N717" s="832">
        <v>6</v>
      </c>
      <c r="O717" s="836">
        <v>1</v>
      </c>
      <c r="P717" s="835">
        <v>4376.28</v>
      </c>
      <c r="Q717" s="837">
        <v>1</v>
      </c>
      <c r="R717" s="832">
        <v>6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2</v>
      </c>
      <c r="B718" s="832" t="s">
        <v>2170</v>
      </c>
      <c r="C718" s="832" t="s">
        <v>2177</v>
      </c>
      <c r="D718" s="833" t="s">
        <v>4516</v>
      </c>
      <c r="E718" s="834" t="s">
        <v>2321</v>
      </c>
      <c r="F718" s="832" t="s">
        <v>2171</v>
      </c>
      <c r="G718" s="832" t="s">
        <v>2777</v>
      </c>
      <c r="H718" s="832" t="s">
        <v>562</v>
      </c>
      <c r="I718" s="832" t="s">
        <v>3403</v>
      </c>
      <c r="J718" s="832" t="s">
        <v>2779</v>
      </c>
      <c r="K718" s="832" t="s">
        <v>3404</v>
      </c>
      <c r="L718" s="835">
        <v>1982.3</v>
      </c>
      <c r="M718" s="835">
        <v>1982.3</v>
      </c>
      <c r="N718" s="832">
        <v>1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2</v>
      </c>
      <c r="B719" s="832" t="s">
        <v>2170</v>
      </c>
      <c r="C719" s="832" t="s">
        <v>2177</v>
      </c>
      <c r="D719" s="833" t="s">
        <v>4516</v>
      </c>
      <c r="E719" s="834" t="s">
        <v>2321</v>
      </c>
      <c r="F719" s="832" t="s">
        <v>2171</v>
      </c>
      <c r="G719" s="832" t="s">
        <v>2777</v>
      </c>
      <c r="H719" s="832" t="s">
        <v>562</v>
      </c>
      <c r="I719" s="832" t="s">
        <v>3054</v>
      </c>
      <c r="J719" s="832" t="s">
        <v>2779</v>
      </c>
      <c r="K719" s="832" t="s">
        <v>3055</v>
      </c>
      <c r="L719" s="835">
        <v>1762.05</v>
      </c>
      <c r="M719" s="835">
        <v>1762.05</v>
      </c>
      <c r="N719" s="832">
        <v>1</v>
      </c>
      <c r="O719" s="836">
        <v>0.5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2</v>
      </c>
      <c r="B720" s="832" t="s">
        <v>2170</v>
      </c>
      <c r="C720" s="832" t="s">
        <v>2177</v>
      </c>
      <c r="D720" s="833" t="s">
        <v>4516</v>
      </c>
      <c r="E720" s="834" t="s">
        <v>2321</v>
      </c>
      <c r="F720" s="832" t="s">
        <v>2171</v>
      </c>
      <c r="G720" s="832" t="s">
        <v>2924</v>
      </c>
      <c r="H720" s="832" t="s">
        <v>562</v>
      </c>
      <c r="I720" s="832" t="s">
        <v>2925</v>
      </c>
      <c r="J720" s="832" t="s">
        <v>2926</v>
      </c>
      <c r="K720" s="832" t="s">
        <v>2927</v>
      </c>
      <c r="L720" s="835">
        <v>248.55</v>
      </c>
      <c r="M720" s="835">
        <v>248.55</v>
      </c>
      <c r="N720" s="832">
        <v>1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2</v>
      </c>
      <c r="B721" s="832" t="s">
        <v>2170</v>
      </c>
      <c r="C721" s="832" t="s">
        <v>2177</v>
      </c>
      <c r="D721" s="833" t="s">
        <v>4516</v>
      </c>
      <c r="E721" s="834" t="s">
        <v>2321</v>
      </c>
      <c r="F721" s="832" t="s">
        <v>2172</v>
      </c>
      <c r="G721" s="832" t="s">
        <v>2932</v>
      </c>
      <c r="H721" s="832" t="s">
        <v>562</v>
      </c>
      <c r="I721" s="832" t="s">
        <v>2934</v>
      </c>
      <c r="J721" s="832" t="s">
        <v>2248</v>
      </c>
      <c r="K721" s="832"/>
      <c r="L721" s="835">
        <v>0</v>
      </c>
      <c r="M721" s="835">
        <v>0</v>
      </c>
      <c r="N721" s="832">
        <v>1</v>
      </c>
      <c r="O721" s="836">
        <v>1</v>
      </c>
      <c r="P721" s="835">
        <v>0</v>
      </c>
      <c r="Q721" s="837"/>
      <c r="R721" s="832">
        <v>1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2</v>
      </c>
      <c r="B722" s="832" t="s">
        <v>2170</v>
      </c>
      <c r="C722" s="832" t="s">
        <v>2177</v>
      </c>
      <c r="D722" s="833" t="s">
        <v>4516</v>
      </c>
      <c r="E722" s="834" t="s">
        <v>2323</v>
      </c>
      <c r="F722" s="832" t="s">
        <v>2171</v>
      </c>
      <c r="G722" s="832" t="s">
        <v>2788</v>
      </c>
      <c r="H722" s="832" t="s">
        <v>562</v>
      </c>
      <c r="I722" s="832" t="s">
        <v>2789</v>
      </c>
      <c r="J722" s="832" t="s">
        <v>2790</v>
      </c>
      <c r="K722" s="832" t="s">
        <v>2791</v>
      </c>
      <c r="L722" s="835">
        <v>0</v>
      </c>
      <c r="M722" s="835">
        <v>0</v>
      </c>
      <c r="N722" s="832">
        <v>2</v>
      </c>
      <c r="O722" s="836">
        <v>1</v>
      </c>
      <c r="P722" s="835"/>
      <c r="Q722" s="837"/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2</v>
      </c>
      <c r="B723" s="832" t="s">
        <v>2170</v>
      </c>
      <c r="C723" s="832" t="s">
        <v>2177</v>
      </c>
      <c r="D723" s="833" t="s">
        <v>4516</v>
      </c>
      <c r="E723" s="834" t="s">
        <v>2324</v>
      </c>
      <c r="F723" s="832" t="s">
        <v>2171</v>
      </c>
      <c r="G723" s="832" t="s">
        <v>3405</v>
      </c>
      <c r="H723" s="832" t="s">
        <v>562</v>
      </c>
      <c r="I723" s="832" t="s">
        <v>3406</v>
      </c>
      <c r="J723" s="832" t="s">
        <v>3407</v>
      </c>
      <c r="K723" s="832" t="s">
        <v>3408</v>
      </c>
      <c r="L723" s="835">
        <v>100.11</v>
      </c>
      <c r="M723" s="835">
        <v>100.11</v>
      </c>
      <c r="N723" s="832">
        <v>1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2</v>
      </c>
      <c r="B724" s="832" t="s">
        <v>2170</v>
      </c>
      <c r="C724" s="832" t="s">
        <v>2177</v>
      </c>
      <c r="D724" s="833" t="s">
        <v>4516</v>
      </c>
      <c r="E724" s="834" t="s">
        <v>2324</v>
      </c>
      <c r="F724" s="832" t="s">
        <v>2171</v>
      </c>
      <c r="G724" s="832" t="s">
        <v>2552</v>
      </c>
      <c r="H724" s="832" t="s">
        <v>562</v>
      </c>
      <c r="I724" s="832" t="s">
        <v>2553</v>
      </c>
      <c r="J724" s="832" t="s">
        <v>2554</v>
      </c>
      <c r="K724" s="832" t="s">
        <v>2555</v>
      </c>
      <c r="L724" s="835">
        <v>58.62</v>
      </c>
      <c r="M724" s="835">
        <v>58.62</v>
      </c>
      <c r="N724" s="832">
        <v>1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2</v>
      </c>
      <c r="B725" s="832" t="s">
        <v>2170</v>
      </c>
      <c r="C725" s="832" t="s">
        <v>2177</v>
      </c>
      <c r="D725" s="833" t="s">
        <v>4516</v>
      </c>
      <c r="E725" s="834" t="s">
        <v>2324</v>
      </c>
      <c r="F725" s="832" t="s">
        <v>2171</v>
      </c>
      <c r="G725" s="832" t="s">
        <v>2552</v>
      </c>
      <c r="H725" s="832" t="s">
        <v>562</v>
      </c>
      <c r="I725" s="832" t="s">
        <v>3409</v>
      </c>
      <c r="J725" s="832" t="s">
        <v>2554</v>
      </c>
      <c r="K725" s="832" t="s">
        <v>3410</v>
      </c>
      <c r="L725" s="835">
        <v>35.17</v>
      </c>
      <c r="M725" s="835">
        <v>35.17</v>
      </c>
      <c r="N725" s="832">
        <v>1</v>
      </c>
      <c r="O725" s="836">
        <v>1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2</v>
      </c>
      <c r="B726" s="832" t="s">
        <v>2170</v>
      </c>
      <c r="C726" s="832" t="s">
        <v>2177</v>
      </c>
      <c r="D726" s="833" t="s">
        <v>4516</v>
      </c>
      <c r="E726" s="834" t="s">
        <v>2325</v>
      </c>
      <c r="F726" s="832" t="s">
        <v>2171</v>
      </c>
      <c r="G726" s="832" t="s">
        <v>3095</v>
      </c>
      <c r="H726" s="832" t="s">
        <v>562</v>
      </c>
      <c r="I726" s="832" t="s">
        <v>3411</v>
      </c>
      <c r="J726" s="832" t="s">
        <v>3412</v>
      </c>
      <c r="K726" s="832" t="s">
        <v>3100</v>
      </c>
      <c r="L726" s="835">
        <v>0</v>
      </c>
      <c r="M726" s="835">
        <v>0</v>
      </c>
      <c r="N726" s="832">
        <v>1</v>
      </c>
      <c r="O726" s="836">
        <v>1</v>
      </c>
      <c r="P726" s="835"/>
      <c r="Q726" s="837"/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2</v>
      </c>
      <c r="B727" s="832" t="s">
        <v>2170</v>
      </c>
      <c r="C727" s="832" t="s">
        <v>2177</v>
      </c>
      <c r="D727" s="833" t="s">
        <v>4516</v>
      </c>
      <c r="E727" s="834" t="s">
        <v>2326</v>
      </c>
      <c r="F727" s="832" t="s">
        <v>2171</v>
      </c>
      <c r="G727" s="832" t="s">
        <v>3413</v>
      </c>
      <c r="H727" s="832" t="s">
        <v>562</v>
      </c>
      <c r="I727" s="832" t="s">
        <v>3414</v>
      </c>
      <c r="J727" s="832" t="s">
        <v>3415</v>
      </c>
      <c r="K727" s="832" t="s">
        <v>3416</v>
      </c>
      <c r="L727" s="835">
        <v>24.35</v>
      </c>
      <c r="M727" s="835">
        <v>24.35</v>
      </c>
      <c r="N727" s="832">
        <v>1</v>
      </c>
      <c r="O727" s="836">
        <v>1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2</v>
      </c>
      <c r="B728" s="832" t="s">
        <v>2170</v>
      </c>
      <c r="C728" s="832" t="s">
        <v>2177</v>
      </c>
      <c r="D728" s="833" t="s">
        <v>4516</v>
      </c>
      <c r="E728" s="834" t="s">
        <v>2327</v>
      </c>
      <c r="F728" s="832" t="s">
        <v>2171</v>
      </c>
      <c r="G728" s="832" t="s">
        <v>3346</v>
      </c>
      <c r="H728" s="832" t="s">
        <v>562</v>
      </c>
      <c r="I728" s="832" t="s">
        <v>3347</v>
      </c>
      <c r="J728" s="832" t="s">
        <v>3348</v>
      </c>
      <c r="K728" s="832" t="s">
        <v>3349</v>
      </c>
      <c r="L728" s="835">
        <v>19.59</v>
      </c>
      <c r="M728" s="835">
        <v>39.18</v>
      </c>
      <c r="N728" s="832">
        <v>2</v>
      </c>
      <c r="O728" s="836">
        <v>2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2</v>
      </c>
      <c r="B729" s="832" t="s">
        <v>2170</v>
      </c>
      <c r="C729" s="832" t="s">
        <v>2177</v>
      </c>
      <c r="D729" s="833" t="s">
        <v>4516</v>
      </c>
      <c r="E729" s="834" t="s">
        <v>2329</v>
      </c>
      <c r="F729" s="832" t="s">
        <v>2171</v>
      </c>
      <c r="G729" s="832" t="s">
        <v>3176</v>
      </c>
      <c r="H729" s="832" t="s">
        <v>562</v>
      </c>
      <c r="I729" s="832" t="s">
        <v>3417</v>
      </c>
      <c r="J729" s="832" t="s">
        <v>3178</v>
      </c>
      <c r="K729" s="832" t="s">
        <v>3418</v>
      </c>
      <c r="L729" s="835">
        <v>42.63</v>
      </c>
      <c r="M729" s="835">
        <v>42.63</v>
      </c>
      <c r="N729" s="832">
        <v>1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2</v>
      </c>
      <c r="B730" s="832" t="s">
        <v>2170</v>
      </c>
      <c r="C730" s="832" t="s">
        <v>2177</v>
      </c>
      <c r="D730" s="833" t="s">
        <v>4516</v>
      </c>
      <c r="E730" s="834" t="s">
        <v>2329</v>
      </c>
      <c r="F730" s="832" t="s">
        <v>2171</v>
      </c>
      <c r="G730" s="832" t="s">
        <v>3214</v>
      </c>
      <c r="H730" s="832" t="s">
        <v>562</v>
      </c>
      <c r="I730" s="832" t="s">
        <v>3215</v>
      </c>
      <c r="J730" s="832" t="s">
        <v>3216</v>
      </c>
      <c r="K730" s="832" t="s">
        <v>3217</v>
      </c>
      <c r="L730" s="835">
        <v>93.98</v>
      </c>
      <c r="M730" s="835">
        <v>93.98</v>
      </c>
      <c r="N730" s="832">
        <v>1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2</v>
      </c>
      <c r="B731" s="832" t="s">
        <v>2170</v>
      </c>
      <c r="C731" s="832" t="s">
        <v>2177</v>
      </c>
      <c r="D731" s="833" t="s">
        <v>4516</v>
      </c>
      <c r="E731" s="834" t="s">
        <v>2330</v>
      </c>
      <c r="F731" s="832" t="s">
        <v>2171</v>
      </c>
      <c r="G731" s="832" t="s">
        <v>3419</v>
      </c>
      <c r="H731" s="832" t="s">
        <v>562</v>
      </c>
      <c r="I731" s="832" t="s">
        <v>3420</v>
      </c>
      <c r="J731" s="832" t="s">
        <v>3421</v>
      </c>
      <c r="K731" s="832" t="s">
        <v>3422</v>
      </c>
      <c r="L731" s="835">
        <v>0</v>
      </c>
      <c r="M731" s="835">
        <v>0</v>
      </c>
      <c r="N731" s="832">
        <v>1</v>
      </c>
      <c r="O731" s="836">
        <v>1</v>
      </c>
      <c r="P731" s="835"/>
      <c r="Q731" s="837"/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2</v>
      </c>
      <c r="B732" s="832" t="s">
        <v>2170</v>
      </c>
      <c r="C732" s="832" t="s">
        <v>2177</v>
      </c>
      <c r="D732" s="833" t="s">
        <v>4516</v>
      </c>
      <c r="E732" s="834" t="s">
        <v>2331</v>
      </c>
      <c r="F732" s="832" t="s">
        <v>2171</v>
      </c>
      <c r="G732" s="832" t="s">
        <v>2972</v>
      </c>
      <c r="H732" s="832" t="s">
        <v>562</v>
      </c>
      <c r="I732" s="832" t="s">
        <v>3423</v>
      </c>
      <c r="J732" s="832" t="s">
        <v>3424</v>
      </c>
      <c r="K732" s="832" t="s">
        <v>3425</v>
      </c>
      <c r="L732" s="835">
        <v>0</v>
      </c>
      <c r="M732" s="835">
        <v>0</v>
      </c>
      <c r="N732" s="832">
        <v>1</v>
      </c>
      <c r="O732" s="836">
        <v>1</v>
      </c>
      <c r="P732" s="835"/>
      <c r="Q732" s="837"/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2</v>
      </c>
      <c r="B733" s="832" t="s">
        <v>2170</v>
      </c>
      <c r="C733" s="832" t="s">
        <v>2177</v>
      </c>
      <c r="D733" s="833" t="s">
        <v>4516</v>
      </c>
      <c r="E733" s="834" t="s">
        <v>2331</v>
      </c>
      <c r="F733" s="832" t="s">
        <v>2171</v>
      </c>
      <c r="G733" s="832" t="s">
        <v>3426</v>
      </c>
      <c r="H733" s="832" t="s">
        <v>562</v>
      </c>
      <c r="I733" s="832" t="s">
        <v>3427</v>
      </c>
      <c r="J733" s="832" t="s">
        <v>925</v>
      </c>
      <c r="K733" s="832" t="s">
        <v>926</v>
      </c>
      <c r="L733" s="835">
        <v>42.05</v>
      </c>
      <c r="M733" s="835">
        <v>42.05</v>
      </c>
      <c r="N733" s="832">
        <v>1</v>
      </c>
      <c r="O733" s="836">
        <v>1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2</v>
      </c>
      <c r="B734" s="832" t="s">
        <v>2170</v>
      </c>
      <c r="C734" s="832" t="s">
        <v>2177</v>
      </c>
      <c r="D734" s="833" t="s">
        <v>4516</v>
      </c>
      <c r="E734" s="834" t="s">
        <v>2331</v>
      </c>
      <c r="F734" s="832" t="s">
        <v>2171</v>
      </c>
      <c r="G734" s="832" t="s">
        <v>3428</v>
      </c>
      <c r="H734" s="832" t="s">
        <v>562</v>
      </c>
      <c r="I734" s="832" t="s">
        <v>3429</v>
      </c>
      <c r="J734" s="832" t="s">
        <v>1498</v>
      </c>
      <c r="K734" s="832" t="s">
        <v>3430</v>
      </c>
      <c r="L734" s="835">
        <v>61.97</v>
      </c>
      <c r="M734" s="835">
        <v>61.97</v>
      </c>
      <c r="N734" s="832">
        <v>1</v>
      </c>
      <c r="O734" s="836">
        <v>1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2</v>
      </c>
      <c r="B735" s="832" t="s">
        <v>2170</v>
      </c>
      <c r="C735" s="832" t="s">
        <v>2177</v>
      </c>
      <c r="D735" s="833" t="s">
        <v>4516</v>
      </c>
      <c r="E735" s="834" t="s">
        <v>2332</v>
      </c>
      <c r="F735" s="832" t="s">
        <v>2171</v>
      </c>
      <c r="G735" s="832" t="s">
        <v>2504</v>
      </c>
      <c r="H735" s="832" t="s">
        <v>562</v>
      </c>
      <c r="I735" s="832" t="s">
        <v>3431</v>
      </c>
      <c r="J735" s="832" t="s">
        <v>837</v>
      </c>
      <c r="K735" s="832" t="s">
        <v>2986</v>
      </c>
      <c r="L735" s="835">
        <v>0</v>
      </c>
      <c r="M735" s="835">
        <v>0</v>
      </c>
      <c r="N735" s="832">
        <v>1</v>
      </c>
      <c r="O735" s="836">
        <v>1</v>
      </c>
      <c r="P735" s="835"/>
      <c r="Q735" s="837"/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2</v>
      </c>
      <c r="B736" s="832" t="s">
        <v>2170</v>
      </c>
      <c r="C736" s="832" t="s">
        <v>2177</v>
      </c>
      <c r="D736" s="833" t="s">
        <v>4516</v>
      </c>
      <c r="E736" s="834" t="s">
        <v>2332</v>
      </c>
      <c r="F736" s="832" t="s">
        <v>2171</v>
      </c>
      <c r="G736" s="832" t="s">
        <v>2615</v>
      </c>
      <c r="H736" s="832" t="s">
        <v>562</v>
      </c>
      <c r="I736" s="832" t="s">
        <v>3432</v>
      </c>
      <c r="J736" s="832" t="s">
        <v>3020</v>
      </c>
      <c r="K736" s="832" t="s">
        <v>3433</v>
      </c>
      <c r="L736" s="835">
        <v>1353.85</v>
      </c>
      <c r="M736" s="835">
        <v>1353.85</v>
      </c>
      <c r="N736" s="832">
        <v>1</v>
      </c>
      <c r="O736" s="836">
        <v>1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2</v>
      </c>
      <c r="B737" s="832" t="s">
        <v>2170</v>
      </c>
      <c r="C737" s="832" t="s">
        <v>2177</v>
      </c>
      <c r="D737" s="833" t="s">
        <v>4516</v>
      </c>
      <c r="E737" s="834" t="s">
        <v>2334</v>
      </c>
      <c r="F737" s="832" t="s">
        <v>2171</v>
      </c>
      <c r="G737" s="832" t="s">
        <v>3114</v>
      </c>
      <c r="H737" s="832" t="s">
        <v>562</v>
      </c>
      <c r="I737" s="832" t="s">
        <v>3434</v>
      </c>
      <c r="J737" s="832" t="s">
        <v>904</v>
      </c>
      <c r="K737" s="832" t="s">
        <v>3435</v>
      </c>
      <c r="L737" s="835">
        <v>0</v>
      </c>
      <c r="M737" s="835">
        <v>0</v>
      </c>
      <c r="N737" s="832">
        <v>1</v>
      </c>
      <c r="O737" s="836">
        <v>1</v>
      </c>
      <c r="P737" s="835"/>
      <c r="Q737" s="837"/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2</v>
      </c>
      <c r="B738" s="832" t="s">
        <v>2170</v>
      </c>
      <c r="C738" s="832" t="s">
        <v>2177</v>
      </c>
      <c r="D738" s="833" t="s">
        <v>4516</v>
      </c>
      <c r="E738" s="834" t="s">
        <v>2334</v>
      </c>
      <c r="F738" s="832" t="s">
        <v>2171</v>
      </c>
      <c r="G738" s="832" t="s">
        <v>2420</v>
      </c>
      <c r="H738" s="832" t="s">
        <v>562</v>
      </c>
      <c r="I738" s="832" t="s">
        <v>3353</v>
      </c>
      <c r="J738" s="832" t="s">
        <v>2422</v>
      </c>
      <c r="K738" s="832" t="s">
        <v>1950</v>
      </c>
      <c r="L738" s="835">
        <v>0</v>
      </c>
      <c r="M738" s="835">
        <v>0</v>
      </c>
      <c r="N738" s="832">
        <v>1</v>
      </c>
      <c r="O738" s="836">
        <v>1</v>
      </c>
      <c r="P738" s="835"/>
      <c r="Q738" s="837"/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2</v>
      </c>
      <c r="B739" s="832" t="s">
        <v>2170</v>
      </c>
      <c r="C739" s="832" t="s">
        <v>2177</v>
      </c>
      <c r="D739" s="833" t="s">
        <v>4516</v>
      </c>
      <c r="E739" s="834" t="s">
        <v>2334</v>
      </c>
      <c r="F739" s="832" t="s">
        <v>2171</v>
      </c>
      <c r="G739" s="832" t="s">
        <v>2420</v>
      </c>
      <c r="H739" s="832" t="s">
        <v>562</v>
      </c>
      <c r="I739" s="832" t="s">
        <v>3239</v>
      </c>
      <c r="J739" s="832" t="s">
        <v>2422</v>
      </c>
      <c r="K739" s="832" t="s">
        <v>3240</v>
      </c>
      <c r="L739" s="835">
        <v>0</v>
      </c>
      <c r="M739" s="835">
        <v>0</v>
      </c>
      <c r="N739" s="832">
        <v>1</v>
      </c>
      <c r="O739" s="836">
        <v>1</v>
      </c>
      <c r="P739" s="835"/>
      <c r="Q739" s="837"/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2</v>
      </c>
      <c r="B740" s="832" t="s">
        <v>2170</v>
      </c>
      <c r="C740" s="832" t="s">
        <v>2177</v>
      </c>
      <c r="D740" s="833" t="s">
        <v>4516</v>
      </c>
      <c r="E740" s="834" t="s">
        <v>2334</v>
      </c>
      <c r="F740" s="832" t="s">
        <v>2171</v>
      </c>
      <c r="G740" s="832" t="s">
        <v>3436</v>
      </c>
      <c r="H740" s="832" t="s">
        <v>562</v>
      </c>
      <c r="I740" s="832" t="s">
        <v>3437</v>
      </c>
      <c r="J740" s="832" t="s">
        <v>3438</v>
      </c>
      <c r="K740" s="832" t="s">
        <v>3439</v>
      </c>
      <c r="L740" s="835">
        <v>18.809999999999999</v>
      </c>
      <c r="M740" s="835">
        <v>18.809999999999999</v>
      </c>
      <c r="N740" s="832">
        <v>1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2</v>
      </c>
      <c r="B741" s="832" t="s">
        <v>2170</v>
      </c>
      <c r="C741" s="832" t="s">
        <v>2177</v>
      </c>
      <c r="D741" s="833" t="s">
        <v>4516</v>
      </c>
      <c r="E741" s="834" t="s">
        <v>2334</v>
      </c>
      <c r="F741" s="832" t="s">
        <v>2171</v>
      </c>
      <c r="G741" s="832" t="s">
        <v>2611</v>
      </c>
      <c r="H741" s="832" t="s">
        <v>562</v>
      </c>
      <c r="I741" s="832" t="s">
        <v>2612</v>
      </c>
      <c r="J741" s="832" t="s">
        <v>2613</v>
      </c>
      <c r="K741" s="832" t="s">
        <v>2614</v>
      </c>
      <c r="L741" s="835">
        <v>140.72</v>
      </c>
      <c r="M741" s="835">
        <v>140.72</v>
      </c>
      <c r="N741" s="832">
        <v>1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2</v>
      </c>
      <c r="B742" s="832" t="s">
        <v>2170</v>
      </c>
      <c r="C742" s="832" t="s">
        <v>2177</v>
      </c>
      <c r="D742" s="833" t="s">
        <v>4516</v>
      </c>
      <c r="E742" s="834" t="s">
        <v>2334</v>
      </c>
      <c r="F742" s="832" t="s">
        <v>2171</v>
      </c>
      <c r="G742" s="832" t="s">
        <v>3200</v>
      </c>
      <c r="H742" s="832" t="s">
        <v>562</v>
      </c>
      <c r="I742" s="832" t="s">
        <v>3440</v>
      </c>
      <c r="J742" s="832" t="s">
        <v>1167</v>
      </c>
      <c r="K742" s="832" t="s">
        <v>3441</v>
      </c>
      <c r="L742" s="835">
        <v>42.54</v>
      </c>
      <c r="M742" s="835">
        <v>85.08</v>
      </c>
      <c r="N742" s="832">
        <v>2</v>
      </c>
      <c r="O742" s="836">
        <v>2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2</v>
      </c>
      <c r="B743" s="832" t="s">
        <v>2170</v>
      </c>
      <c r="C743" s="832" t="s">
        <v>2177</v>
      </c>
      <c r="D743" s="833" t="s">
        <v>4516</v>
      </c>
      <c r="E743" s="834" t="s">
        <v>2339</v>
      </c>
      <c r="F743" s="832" t="s">
        <v>2171</v>
      </c>
      <c r="G743" s="832" t="s">
        <v>2475</v>
      </c>
      <c r="H743" s="832" t="s">
        <v>562</v>
      </c>
      <c r="I743" s="832" t="s">
        <v>1721</v>
      </c>
      <c r="J743" s="832" t="s">
        <v>795</v>
      </c>
      <c r="K743" s="832" t="s">
        <v>1722</v>
      </c>
      <c r="L743" s="835">
        <v>42.51</v>
      </c>
      <c r="M743" s="835">
        <v>42.51</v>
      </c>
      <c r="N743" s="832">
        <v>1</v>
      </c>
      <c r="O743" s="836">
        <v>1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2</v>
      </c>
      <c r="B744" s="832" t="s">
        <v>2170</v>
      </c>
      <c r="C744" s="832" t="s">
        <v>2177</v>
      </c>
      <c r="D744" s="833" t="s">
        <v>4516</v>
      </c>
      <c r="E744" s="834" t="s">
        <v>2339</v>
      </c>
      <c r="F744" s="832" t="s">
        <v>2171</v>
      </c>
      <c r="G744" s="832" t="s">
        <v>2504</v>
      </c>
      <c r="H744" s="832" t="s">
        <v>562</v>
      </c>
      <c r="I744" s="832" t="s">
        <v>2505</v>
      </c>
      <c r="J744" s="832" t="s">
        <v>2506</v>
      </c>
      <c r="K744" s="832" t="s">
        <v>2507</v>
      </c>
      <c r="L744" s="835">
        <v>0</v>
      </c>
      <c r="M744" s="835">
        <v>0</v>
      </c>
      <c r="N744" s="832">
        <v>1</v>
      </c>
      <c r="O744" s="836">
        <v>1</v>
      </c>
      <c r="P744" s="835"/>
      <c r="Q744" s="837"/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2</v>
      </c>
      <c r="B745" s="832" t="s">
        <v>2170</v>
      </c>
      <c r="C745" s="832" t="s">
        <v>2177</v>
      </c>
      <c r="D745" s="833" t="s">
        <v>4516</v>
      </c>
      <c r="E745" s="834" t="s">
        <v>2339</v>
      </c>
      <c r="F745" s="832" t="s">
        <v>2171</v>
      </c>
      <c r="G745" s="832" t="s">
        <v>2682</v>
      </c>
      <c r="H745" s="832" t="s">
        <v>562</v>
      </c>
      <c r="I745" s="832" t="s">
        <v>2683</v>
      </c>
      <c r="J745" s="832" t="s">
        <v>2684</v>
      </c>
      <c r="K745" s="832" t="s">
        <v>621</v>
      </c>
      <c r="L745" s="835">
        <v>88.1</v>
      </c>
      <c r="M745" s="835">
        <v>88.1</v>
      </c>
      <c r="N745" s="832">
        <v>1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2</v>
      </c>
      <c r="B746" s="832" t="s">
        <v>2170</v>
      </c>
      <c r="C746" s="832" t="s">
        <v>2177</v>
      </c>
      <c r="D746" s="833" t="s">
        <v>4516</v>
      </c>
      <c r="E746" s="834" t="s">
        <v>2339</v>
      </c>
      <c r="F746" s="832" t="s">
        <v>2171</v>
      </c>
      <c r="G746" s="832" t="s">
        <v>3200</v>
      </c>
      <c r="H746" s="832" t="s">
        <v>562</v>
      </c>
      <c r="I746" s="832" t="s">
        <v>3206</v>
      </c>
      <c r="J746" s="832" t="s">
        <v>3202</v>
      </c>
      <c r="K746" s="832" t="s">
        <v>3207</v>
      </c>
      <c r="L746" s="835">
        <v>24.05</v>
      </c>
      <c r="M746" s="835">
        <v>24.05</v>
      </c>
      <c r="N746" s="832">
        <v>1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2</v>
      </c>
      <c r="B747" s="832" t="s">
        <v>2170</v>
      </c>
      <c r="C747" s="832" t="s">
        <v>2177</v>
      </c>
      <c r="D747" s="833" t="s">
        <v>4516</v>
      </c>
      <c r="E747" s="834" t="s">
        <v>2340</v>
      </c>
      <c r="F747" s="832" t="s">
        <v>2171</v>
      </c>
      <c r="G747" s="832" t="s">
        <v>2588</v>
      </c>
      <c r="H747" s="832" t="s">
        <v>604</v>
      </c>
      <c r="I747" s="832" t="s">
        <v>1983</v>
      </c>
      <c r="J747" s="832" t="s">
        <v>1984</v>
      </c>
      <c r="K747" s="832" t="s">
        <v>1985</v>
      </c>
      <c r="L747" s="835">
        <v>58.77</v>
      </c>
      <c r="M747" s="835">
        <v>58.77</v>
      </c>
      <c r="N747" s="832">
        <v>1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2</v>
      </c>
      <c r="B748" s="832" t="s">
        <v>2170</v>
      </c>
      <c r="C748" s="832" t="s">
        <v>2177</v>
      </c>
      <c r="D748" s="833" t="s">
        <v>4516</v>
      </c>
      <c r="E748" s="834" t="s">
        <v>2341</v>
      </c>
      <c r="F748" s="832" t="s">
        <v>2171</v>
      </c>
      <c r="G748" s="832" t="s">
        <v>2488</v>
      </c>
      <c r="H748" s="832" t="s">
        <v>562</v>
      </c>
      <c r="I748" s="832" t="s">
        <v>2489</v>
      </c>
      <c r="J748" s="832" t="s">
        <v>2490</v>
      </c>
      <c r="K748" s="832" t="s">
        <v>2491</v>
      </c>
      <c r="L748" s="835">
        <v>107.27</v>
      </c>
      <c r="M748" s="835">
        <v>321.81</v>
      </c>
      <c r="N748" s="832">
        <v>3</v>
      </c>
      <c r="O748" s="836">
        <v>1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2</v>
      </c>
      <c r="B749" s="832" t="s">
        <v>2170</v>
      </c>
      <c r="C749" s="832" t="s">
        <v>2177</v>
      </c>
      <c r="D749" s="833" t="s">
        <v>4516</v>
      </c>
      <c r="E749" s="834" t="s">
        <v>2341</v>
      </c>
      <c r="F749" s="832" t="s">
        <v>2171</v>
      </c>
      <c r="G749" s="832" t="s">
        <v>2552</v>
      </c>
      <c r="H749" s="832" t="s">
        <v>562</v>
      </c>
      <c r="I749" s="832" t="s">
        <v>3212</v>
      </c>
      <c r="J749" s="832" t="s">
        <v>3005</v>
      </c>
      <c r="K749" s="832" t="s">
        <v>3213</v>
      </c>
      <c r="L749" s="835">
        <v>0</v>
      </c>
      <c r="M749" s="835">
        <v>0</v>
      </c>
      <c r="N749" s="832">
        <v>1</v>
      </c>
      <c r="O749" s="836">
        <v>1</v>
      </c>
      <c r="P749" s="835"/>
      <c r="Q749" s="837"/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2</v>
      </c>
      <c r="B750" s="832" t="s">
        <v>2170</v>
      </c>
      <c r="C750" s="832" t="s">
        <v>2177</v>
      </c>
      <c r="D750" s="833" t="s">
        <v>4516</v>
      </c>
      <c r="E750" s="834" t="s">
        <v>2341</v>
      </c>
      <c r="F750" s="832" t="s">
        <v>2171</v>
      </c>
      <c r="G750" s="832" t="s">
        <v>2821</v>
      </c>
      <c r="H750" s="832" t="s">
        <v>604</v>
      </c>
      <c r="I750" s="832" t="s">
        <v>1914</v>
      </c>
      <c r="J750" s="832" t="s">
        <v>1915</v>
      </c>
      <c r="K750" s="832" t="s">
        <v>1916</v>
      </c>
      <c r="L750" s="835">
        <v>0</v>
      </c>
      <c r="M750" s="835">
        <v>0</v>
      </c>
      <c r="N750" s="832">
        <v>1</v>
      </c>
      <c r="O750" s="836">
        <v>1</v>
      </c>
      <c r="P750" s="835"/>
      <c r="Q750" s="837"/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2</v>
      </c>
      <c r="B751" s="832" t="s">
        <v>2170</v>
      </c>
      <c r="C751" s="832" t="s">
        <v>2177</v>
      </c>
      <c r="D751" s="833" t="s">
        <v>4516</v>
      </c>
      <c r="E751" s="834" t="s">
        <v>2341</v>
      </c>
      <c r="F751" s="832" t="s">
        <v>2171</v>
      </c>
      <c r="G751" s="832" t="s">
        <v>2821</v>
      </c>
      <c r="H751" s="832" t="s">
        <v>604</v>
      </c>
      <c r="I751" s="832" t="s">
        <v>2001</v>
      </c>
      <c r="J751" s="832" t="s">
        <v>1918</v>
      </c>
      <c r="K751" s="832" t="s">
        <v>2002</v>
      </c>
      <c r="L751" s="835">
        <v>61.49</v>
      </c>
      <c r="M751" s="835">
        <v>61.49</v>
      </c>
      <c r="N751" s="832">
        <v>1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2</v>
      </c>
      <c r="B752" s="832" t="s">
        <v>2170</v>
      </c>
      <c r="C752" s="832" t="s">
        <v>2177</v>
      </c>
      <c r="D752" s="833" t="s">
        <v>4516</v>
      </c>
      <c r="E752" s="834" t="s">
        <v>2342</v>
      </c>
      <c r="F752" s="832" t="s">
        <v>2171</v>
      </c>
      <c r="G752" s="832" t="s">
        <v>3114</v>
      </c>
      <c r="H752" s="832" t="s">
        <v>562</v>
      </c>
      <c r="I752" s="832" t="s">
        <v>3442</v>
      </c>
      <c r="J752" s="832" t="s">
        <v>904</v>
      </c>
      <c r="K752" s="832" t="s">
        <v>3435</v>
      </c>
      <c r="L752" s="835">
        <v>0</v>
      </c>
      <c r="M752" s="835">
        <v>0</v>
      </c>
      <c r="N752" s="832">
        <v>1</v>
      </c>
      <c r="O752" s="836">
        <v>1</v>
      </c>
      <c r="P752" s="835"/>
      <c r="Q752" s="837"/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2</v>
      </c>
      <c r="B753" s="832" t="s">
        <v>2170</v>
      </c>
      <c r="C753" s="832" t="s">
        <v>2177</v>
      </c>
      <c r="D753" s="833" t="s">
        <v>4516</v>
      </c>
      <c r="E753" s="834" t="s">
        <v>2344</v>
      </c>
      <c r="F753" s="832" t="s">
        <v>2171</v>
      </c>
      <c r="G753" s="832" t="s">
        <v>3443</v>
      </c>
      <c r="H753" s="832" t="s">
        <v>562</v>
      </c>
      <c r="I753" s="832" t="s">
        <v>3444</v>
      </c>
      <c r="J753" s="832" t="s">
        <v>3445</v>
      </c>
      <c r="K753" s="832" t="s">
        <v>3446</v>
      </c>
      <c r="L753" s="835">
        <v>0</v>
      </c>
      <c r="M753" s="835">
        <v>0</v>
      </c>
      <c r="N753" s="832">
        <v>11</v>
      </c>
      <c r="O753" s="836">
        <v>1</v>
      </c>
      <c r="P753" s="835"/>
      <c r="Q753" s="837"/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2</v>
      </c>
      <c r="B754" s="832" t="s">
        <v>2170</v>
      </c>
      <c r="C754" s="832" t="s">
        <v>2177</v>
      </c>
      <c r="D754" s="833" t="s">
        <v>4516</v>
      </c>
      <c r="E754" s="834" t="s">
        <v>2345</v>
      </c>
      <c r="F754" s="832" t="s">
        <v>2171</v>
      </c>
      <c r="G754" s="832" t="s">
        <v>2475</v>
      </c>
      <c r="H754" s="832" t="s">
        <v>562</v>
      </c>
      <c r="I754" s="832" t="s">
        <v>1721</v>
      </c>
      <c r="J754" s="832" t="s">
        <v>795</v>
      </c>
      <c r="K754" s="832" t="s">
        <v>1722</v>
      </c>
      <c r="L754" s="835">
        <v>42.51</v>
      </c>
      <c r="M754" s="835">
        <v>42.51</v>
      </c>
      <c r="N754" s="832">
        <v>1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2</v>
      </c>
      <c r="B755" s="832" t="s">
        <v>2170</v>
      </c>
      <c r="C755" s="832" t="s">
        <v>2177</v>
      </c>
      <c r="D755" s="833" t="s">
        <v>4516</v>
      </c>
      <c r="E755" s="834" t="s">
        <v>2345</v>
      </c>
      <c r="F755" s="832" t="s">
        <v>2171</v>
      </c>
      <c r="G755" s="832" t="s">
        <v>2552</v>
      </c>
      <c r="H755" s="832" t="s">
        <v>562</v>
      </c>
      <c r="I755" s="832" t="s">
        <v>3135</v>
      </c>
      <c r="J755" s="832" t="s">
        <v>3005</v>
      </c>
      <c r="K755" s="832" t="s">
        <v>3136</v>
      </c>
      <c r="L755" s="835">
        <v>11.73</v>
      </c>
      <c r="M755" s="835">
        <v>11.73</v>
      </c>
      <c r="N755" s="832">
        <v>1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2</v>
      </c>
      <c r="B756" s="832" t="s">
        <v>2170</v>
      </c>
      <c r="C756" s="832" t="s">
        <v>2177</v>
      </c>
      <c r="D756" s="833" t="s">
        <v>4516</v>
      </c>
      <c r="E756" s="834" t="s">
        <v>2345</v>
      </c>
      <c r="F756" s="832" t="s">
        <v>2171</v>
      </c>
      <c r="G756" s="832" t="s">
        <v>2552</v>
      </c>
      <c r="H756" s="832" t="s">
        <v>562</v>
      </c>
      <c r="I756" s="832" t="s">
        <v>3212</v>
      </c>
      <c r="J756" s="832" t="s">
        <v>3005</v>
      </c>
      <c r="K756" s="832" t="s">
        <v>3213</v>
      </c>
      <c r="L756" s="835">
        <v>0</v>
      </c>
      <c r="M756" s="835">
        <v>0</v>
      </c>
      <c r="N756" s="832">
        <v>1</v>
      </c>
      <c r="O756" s="836">
        <v>1</v>
      </c>
      <c r="P756" s="835"/>
      <c r="Q756" s="837"/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2</v>
      </c>
      <c r="B757" s="832" t="s">
        <v>2170</v>
      </c>
      <c r="C757" s="832" t="s">
        <v>2177</v>
      </c>
      <c r="D757" s="833" t="s">
        <v>4516</v>
      </c>
      <c r="E757" s="834" t="s">
        <v>2345</v>
      </c>
      <c r="F757" s="832" t="s">
        <v>2171</v>
      </c>
      <c r="G757" s="832" t="s">
        <v>2678</v>
      </c>
      <c r="H757" s="832" t="s">
        <v>604</v>
      </c>
      <c r="I757" s="832" t="s">
        <v>1900</v>
      </c>
      <c r="J757" s="832" t="s">
        <v>644</v>
      </c>
      <c r="K757" s="832" t="s">
        <v>1901</v>
      </c>
      <c r="L757" s="835">
        <v>24.22</v>
      </c>
      <c r="M757" s="835">
        <v>24.22</v>
      </c>
      <c r="N757" s="832">
        <v>1</v>
      </c>
      <c r="O757" s="836">
        <v>1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2</v>
      </c>
      <c r="B758" s="832" t="s">
        <v>2170</v>
      </c>
      <c r="C758" s="832" t="s">
        <v>2177</v>
      </c>
      <c r="D758" s="833" t="s">
        <v>4516</v>
      </c>
      <c r="E758" s="834" t="s">
        <v>2345</v>
      </c>
      <c r="F758" s="832" t="s">
        <v>2171</v>
      </c>
      <c r="G758" s="832" t="s">
        <v>2825</v>
      </c>
      <c r="H758" s="832" t="s">
        <v>562</v>
      </c>
      <c r="I758" s="832" t="s">
        <v>2826</v>
      </c>
      <c r="J758" s="832" t="s">
        <v>1079</v>
      </c>
      <c r="K758" s="832" t="s">
        <v>1758</v>
      </c>
      <c r="L758" s="835">
        <v>210.38</v>
      </c>
      <c r="M758" s="835">
        <v>210.38</v>
      </c>
      <c r="N758" s="832">
        <v>1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2</v>
      </c>
      <c r="B759" s="832" t="s">
        <v>2170</v>
      </c>
      <c r="C759" s="832" t="s">
        <v>2177</v>
      </c>
      <c r="D759" s="833" t="s">
        <v>4516</v>
      </c>
      <c r="E759" s="834" t="s">
        <v>2348</v>
      </c>
      <c r="F759" s="832" t="s">
        <v>2171</v>
      </c>
      <c r="G759" s="832" t="s">
        <v>2420</v>
      </c>
      <c r="H759" s="832" t="s">
        <v>604</v>
      </c>
      <c r="I759" s="832" t="s">
        <v>3344</v>
      </c>
      <c r="J759" s="832" t="s">
        <v>1097</v>
      </c>
      <c r="K759" s="832" t="s">
        <v>3240</v>
      </c>
      <c r="L759" s="835">
        <v>0</v>
      </c>
      <c r="M759" s="835">
        <v>0</v>
      </c>
      <c r="N759" s="832">
        <v>1</v>
      </c>
      <c r="O759" s="836">
        <v>1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2</v>
      </c>
      <c r="B760" s="832" t="s">
        <v>2170</v>
      </c>
      <c r="C760" s="832" t="s">
        <v>2177</v>
      </c>
      <c r="D760" s="833" t="s">
        <v>4516</v>
      </c>
      <c r="E760" s="834" t="s">
        <v>2349</v>
      </c>
      <c r="F760" s="832" t="s">
        <v>2171</v>
      </c>
      <c r="G760" s="832" t="s">
        <v>3200</v>
      </c>
      <c r="H760" s="832" t="s">
        <v>562</v>
      </c>
      <c r="I760" s="832" t="s">
        <v>3447</v>
      </c>
      <c r="J760" s="832" t="s">
        <v>3202</v>
      </c>
      <c r="K760" s="832" t="s">
        <v>3441</v>
      </c>
      <c r="L760" s="835">
        <v>42.54</v>
      </c>
      <c r="M760" s="835">
        <v>42.54</v>
      </c>
      <c r="N760" s="832">
        <v>1</v>
      </c>
      <c r="O760" s="836">
        <v>1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2</v>
      </c>
      <c r="B761" s="832" t="s">
        <v>2170</v>
      </c>
      <c r="C761" s="832" t="s">
        <v>2177</v>
      </c>
      <c r="D761" s="833" t="s">
        <v>4516</v>
      </c>
      <c r="E761" s="834" t="s">
        <v>2350</v>
      </c>
      <c r="F761" s="832" t="s">
        <v>2171</v>
      </c>
      <c r="G761" s="832" t="s">
        <v>3426</v>
      </c>
      <c r="H761" s="832" t="s">
        <v>562</v>
      </c>
      <c r="I761" s="832" t="s">
        <v>3448</v>
      </c>
      <c r="J761" s="832" t="s">
        <v>3449</v>
      </c>
      <c r="K761" s="832" t="s">
        <v>3450</v>
      </c>
      <c r="L761" s="835">
        <v>47.47</v>
      </c>
      <c r="M761" s="835">
        <v>94.94</v>
      </c>
      <c r="N761" s="832">
        <v>2</v>
      </c>
      <c r="O761" s="836">
        <v>2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2</v>
      </c>
      <c r="B762" s="832" t="s">
        <v>2170</v>
      </c>
      <c r="C762" s="832" t="s">
        <v>2177</v>
      </c>
      <c r="D762" s="833" t="s">
        <v>4516</v>
      </c>
      <c r="E762" s="834" t="s">
        <v>2350</v>
      </c>
      <c r="F762" s="832" t="s">
        <v>2171</v>
      </c>
      <c r="G762" s="832" t="s">
        <v>3426</v>
      </c>
      <c r="H762" s="832" t="s">
        <v>562</v>
      </c>
      <c r="I762" s="832" t="s">
        <v>3451</v>
      </c>
      <c r="J762" s="832" t="s">
        <v>3449</v>
      </c>
      <c r="K762" s="832" t="s">
        <v>3452</v>
      </c>
      <c r="L762" s="835">
        <v>47.47</v>
      </c>
      <c r="M762" s="835">
        <v>47.47</v>
      </c>
      <c r="N762" s="832">
        <v>1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2</v>
      </c>
      <c r="B763" s="832" t="s">
        <v>2170</v>
      </c>
      <c r="C763" s="832" t="s">
        <v>2177</v>
      </c>
      <c r="D763" s="833" t="s">
        <v>4516</v>
      </c>
      <c r="E763" s="834" t="s">
        <v>2350</v>
      </c>
      <c r="F763" s="832" t="s">
        <v>2171</v>
      </c>
      <c r="G763" s="832" t="s">
        <v>2688</v>
      </c>
      <c r="H763" s="832" t="s">
        <v>562</v>
      </c>
      <c r="I763" s="832" t="s">
        <v>3030</v>
      </c>
      <c r="J763" s="832" t="s">
        <v>3031</v>
      </c>
      <c r="K763" s="832" t="s">
        <v>3032</v>
      </c>
      <c r="L763" s="835">
        <v>64.5</v>
      </c>
      <c r="M763" s="835">
        <v>64.5</v>
      </c>
      <c r="N763" s="832">
        <v>1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2</v>
      </c>
      <c r="B764" s="832" t="s">
        <v>2170</v>
      </c>
      <c r="C764" s="832" t="s">
        <v>2177</v>
      </c>
      <c r="D764" s="833" t="s">
        <v>4516</v>
      </c>
      <c r="E764" s="834" t="s">
        <v>2353</v>
      </c>
      <c r="F764" s="832" t="s">
        <v>2171</v>
      </c>
      <c r="G764" s="832" t="s">
        <v>2411</v>
      </c>
      <c r="H764" s="832" t="s">
        <v>562</v>
      </c>
      <c r="I764" s="832" t="s">
        <v>3453</v>
      </c>
      <c r="J764" s="832" t="s">
        <v>2413</v>
      </c>
      <c r="K764" s="832" t="s">
        <v>1955</v>
      </c>
      <c r="L764" s="835">
        <v>70.23</v>
      </c>
      <c r="M764" s="835">
        <v>70.23</v>
      </c>
      <c r="N764" s="832">
        <v>1</v>
      </c>
      <c r="O764" s="836">
        <v>1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2</v>
      </c>
      <c r="B765" s="832" t="s">
        <v>2170</v>
      </c>
      <c r="C765" s="832" t="s">
        <v>2177</v>
      </c>
      <c r="D765" s="833" t="s">
        <v>4516</v>
      </c>
      <c r="E765" s="834" t="s">
        <v>2354</v>
      </c>
      <c r="F765" s="832" t="s">
        <v>2171</v>
      </c>
      <c r="G765" s="832" t="s">
        <v>3226</v>
      </c>
      <c r="H765" s="832" t="s">
        <v>562</v>
      </c>
      <c r="I765" s="832" t="s">
        <v>3454</v>
      </c>
      <c r="J765" s="832" t="s">
        <v>3455</v>
      </c>
      <c r="K765" s="832" t="s">
        <v>2507</v>
      </c>
      <c r="L765" s="835">
        <v>35.11</v>
      </c>
      <c r="M765" s="835">
        <v>70.22</v>
      </c>
      <c r="N765" s="832">
        <v>2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2</v>
      </c>
      <c r="B766" s="832" t="s">
        <v>2170</v>
      </c>
      <c r="C766" s="832" t="s">
        <v>2177</v>
      </c>
      <c r="D766" s="833" t="s">
        <v>4516</v>
      </c>
      <c r="E766" s="834" t="s">
        <v>2354</v>
      </c>
      <c r="F766" s="832" t="s">
        <v>2171</v>
      </c>
      <c r="G766" s="832" t="s">
        <v>3456</v>
      </c>
      <c r="H766" s="832" t="s">
        <v>562</v>
      </c>
      <c r="I766" s="832" t="s">
        <v>3457</v>
      </c>
      <c r="J766" s="832" t="s">
        <v>3458</v>
      </c>
      <c r="K766" s="832" t="s">
        <v>3459</v>
      </c>
      <c r="L766" s="835">
        <v>0</v>
      </c>
      <c r="M766" s="835">
        <v>0</v>
      </c>
      <c r="N766" s="832">
        <v>1</v>
      </c>
      <c r="O766" s="836">
        <v>0.5</v>
      </c>
      <c r="P766" s="835">
        <v>0</v>
      </c>
      <c r="Q766" s="837"/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2</v>
      </c>
      <c r="B767" s="832" t="s">
        <v>2170</v>
      </c>
      <c r="C767" s="832" t="s">
        <v>2177</v>
      </c>
      <c r="D767" s="833" t="s">
        <v>4516</v>
      </c>
      <c r="E767" s="834" t="s">
        <v>2354</v>
      </c>
      <c r="F767" s="832" t="s">
        <v>2171</v>
      </c>
      <c r="G767" s="832" t="s">
        <v>2378</v>
      </c>
      <c r="H767" s="832" t="s">
        <v>604</v>
      </c>
      <c r="I767" s="832" t="s">
        <v>1760</v>
      </c>
      <c r="J767" s="832" t="s">
        <v>1761</v>
      </c>
      <c r="K767" s="832" t="s">
        <v>1762</v>
      </c>
      <c r="L767" s="835">
        <v>93.27</v>
      </c>
      <c r="M767" s="835">
        <v>93.27</v>
      </c>
      <c r="N767" s="832">
        <v>1</v>
      </c>
      <c r="O767" s="836">
        <v>1</v>
      </c>
      <c r="P767" s="835">
        <v>93.27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2</v>
      </c>
      <c r="B768" s="832" t="s">
        <v>2170</v>
      </c>
      <c r="C768" s="832" t="s">
        <v>2177</v>
      </c>
      <c r="D768" s="833" t="s">
        <v>4516</v>
      </c>
      <c r="E768" s="834" t="s">
        <v>2354</v>
      </c>
      <c r="F768" s="832" t="s">
        <v>2171</v>
      </c>
      <c r="G768" s="832" t="s">
        <v>2378</v>
      </c>
      <c r="H768" s="832" t="s">
        <v>604</v>
      </c>
      <c r="I768" s="832" t="s">
        <v>1763</v>
      </c>
      <c r="J768" s="832" t="s">
        <v>1761</v>
      </c>
      <c r="K768" s="832" t="s">
        <v>1764</v>
      </c>
      <c r="L768" s="835">
        <v>31.09</v>
      </c>
      <c r="M768" s="835">
        <v>31.09</v>
      </c>
      <c r="N768" s="832">
        <v>1</v>
      </c>
      <c r="O768" s="836">
        <v>1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2</v>
      </c>
      <c r="B769" s="832" t="s">
        <v>2170</v>
      </c>
      <c r="C769" s="832" t="s">
        <v>2177</v>
      </c>
      <c r="D769" s="833" t="s">
        <v>4516</v>
      </c>
      <c r="E769" s="834" t="s">
        <v>2354</v>
      </c>
      <c r="F769" s="832" t="s">
        <v>2171</v>
      </c>
      <c r="G769" s="832" t="s">
        <v>2378</v>
      </c>
      <c r="H769" s="832" t="s">
        <v>562</v>
      </c>
      <c r="I769" s="832" t="s">
        <v>3460</v>
      </c>
      <c r="J769" s="832" t="s">
        <v>3461</v>
      </c>
      <c r="K769" s="832" t="s">
        <v>2073</v>
      </c>
      <c r="L769" s="835">
        <v>207.27</v>
      </c>
      <c r="M769" s="835">
        <v>207.27</v>
      </c>
      <c r="N769" s="832">
        <v>1</v>
      </c>
      <c r="O769" s="836">
        <v>0.5</v>
      </c>
      <c r="P769" s="835">
        <v>207.27</v>
      </c>
      <c r="Q769" s="837">
        <v>1</v>
      </c>
      <c r="R769" s="832">
        <v>1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2</v>
      </c>
      <c r="B770" s="832" t="s">
        <v>2170</v>
      </c>
      <c r="C770" s="832" t="s">
        <v>2177</v>
      </c>
      <c r="D770" s="833" t="s">
        <v>4516</v>
      </c>
      <c r="E770" s="834" t="s">
        <v>2354</v>
      </c>
      <c r="F770" s="832" t="s">
        <v>2171</v>
      </c>
      <c r="G770" s="832" t="s">
        <v>2381</v>
      </c>
      <c r="H770" s="832" t="s">
        <v>562</v>
      </c>
      <c r="I770" s="832" t="s">
        <v>3375</v>
      </c>
      <c r="J770" s="832" t="s">
        <v>2383</v>
      </c>
      <c r="K770" s="832" t="s">
        <v>3376</v>
      </c>
      <c r="L770" s="835">
        <v>87.77</v>
      </c>
      <c r="M770" s="835">
        <v>175.54</v>
      </c>
      <c r="N770" s="832">
        <v>2</v>
      </c>
      <c r="O770" s="836">
        <v>1.5</v>
      </c>
      <c r="P770" s="835">
        <v>87.77</v>
      </c>
      <c r="Q770" s="837">
        <v>0.5</v>
      </c>
      <c r="R770" s="832">
        <v>1</v>
      </c>
      <c r="S770" s="837">
        <v>0.5</v>
      </c>
      <c r="T770" s="836">
        <v>0.5</v>
      </c>
      <c r="U770" s="838">
        <v>0.33333333333333331</v>
      </c>
    </row>
    <row r="771" spans="1:21" ht="14.4" customHeight="1" x14ac:dyDescent="0.3">
      <c r="A771" s="831">
        <v>2</v>
      </c>
      <c r="B771" s="832" t="s">
        <v>2170</v>
      </c>
      <c r="C771" s="832" t="s">
        <v>2177</v>
      </c>
      <c r="D771" s="833" t="s">
        <v>4516</v>
      </c>
      <c r="E771" s="834" t="s">
        <v>2354</v>
      </c>
      <c r="F771" s="832" t="s">
        <v>2171</v>
      </c>
      <c r="G771" s="832" t="s">
        <v>3462</v>
      </c>
      <c r="H771" s="832" t="s">
        <v>604</v>
      </c>
      <c r="I771" s="832" t="s">
        <v>3463</v>
      </c>
      <c r="J771" s="832" t="s">
        <v>3464</v>
      </c>
      <c r="K771" s="832" t="s">
        <v>3465</v>
      </c>
      <c r="L771" s="835">
        <v>0</v>
      </c>
      <c r="M771" s="835">
        <v>0</v>
      </c>
      <c r="N771" s="832">
        <v>1</v>
      </c>
      <c r="O771" s="836">
        <v>0.5</v>
      </c>
      <c r="P771" s="835">
        <v>0</v>
      </c>
      <c r="Q771" s="837"/>
      <c r="R771" s="832">
        <v>1</v>
      </c>
      <c r="S771" s="837">
        <v>1</v>
      </c>
      <c r="T771" s="836">
        <v>0.5</v>
      </c>
      <c r="U771" s="838">
        <v>1</v>
      </c>
    </row>
    <row r="772" spans="1:21" ht="14.4" customHeight="1" x14ac:dyDescent="0.3">
      <c r="A772" s="831">
        <v>2</v>
      </c>
      <c r="B772" s="832" t="s">
        <v>2170</v>
      </c>
      <c r="C772" s="832" t="s">
        <v>2177</v>
      </c>
      <c r="D772" s="833" t="s">
        <v>4516</v>
      </c>
      <c r="E772" s="834" t="s">
        <v>2354</v>
      </c>
      <c r="F772" s="832" t="s">
        <v>2171</v>
      </c>
      <c r="G772" s="832" t="s">
        <v>2947</v>
      </c>
      <c r="H772" s="832" t="s">
        <v>562</v>
      </c>
      <c r="I772" s="832" t="s">
        <v>3466</v>
      </c>
      <c r="J772" s="832" t="s">
        <v>3467</v>
      </c>
      <c r="K772" s="832" t="s">
        <v>3468</v>
      </c>
      <c r="L772" s="835">
        <v>30.79</v>
      </c>
      <c r="M772" s="835">
        <v>61.58</v>
      </c>
      <c r="N772" s="832">
        <v>2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2</v>
      </c>
      <c r="B773" s="832" t="s">
        <v>2170</v>
      </c>
      <c r="C773" s="832" t="s">
        <v>2177</v>
      </c>
      <c r="D773" s="833" t="s">
        <v>4516</v>
      </c>
      <c r="E773" s="834" t="s">
        <v>2354</v>
      </c>
      <c r="F773" s="832" t="s">
        <v>2171</v>
      </c>
      <c r="G773" s="832" t="s">
        <v>2388</v>
      </c>
      <c r="H773" s="832" t="s">
        <v>562</v>
      </c>
      <c r="I773" s="832" t="s">
        <v>2390</v>
      </c>
      <c r="J773" s="832" t="s">
        <v>2391</v>
      </c>
      <c r="K773" s="832" t="s">
        <v>1751</v>
      </c>
      <c r="L773" s="835">
        <v>196.2</v>
      </c>
      <c r="M773" s="835">
        <v>196.2</v>
      </c>
      <c r="N773" s="832">
        <v>1</v>
      </c>
      <c r="O773" s="836">
        <v>1</v>
      </c>
      <c r="P773" s="835">
        <v>196.2</v>
      </c>
      <c r="Q773" s="837">
        <v>1</v>
      </c>
      <c r="R773" s="832">
        <v>1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2</v>
      </c>
      <c r="B774" s="832" t="s">
        <v>2170</v>
      </c>
      <c r="C774" s="832" t="s">
        <v>2177</v>
      </c>
      <c r="D774" s="833" t="s">
        <v>4516</v>
      </c>
      <c r="E774" s="834" t="s">
        <v>2354</v>
      </c>
      <c r="F774" s="832" t="s">
        <v>2171</v>
      </c>
      <c r="G774" s="832" t="s">
        <v>2388</v>
      </c>
      <c r="H774" s="832" t="s">
        <v>562</v>
      </c>
      <c r="I774" s="832" t="s">
        <v>2394</v>
      </c>
      <c r="J774" s="832" t="s">
        <v>2395</v>
      </c>
      <c r="K774" s="832" t="s">
        <v>1818</v>
      </c>
      <c r="L774" s="835">
        <v>279.52999999999997</v>
      </c>
      <c r="M774" s="835">
        <v>279.52999999999997</v>
      </c>
      <c r="N774" s="832">
        <v>1</v>
      </c>
      <c r="O774" s="836">
        <v>0.5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2</v>
      </c>
      <c r="B775" s="832" t="s">
        <v>2170</v>
      </c>
      <c r="C775" s="832" t="s">
        <v>2177</v>
      </c>
      <c r="D775" s="833" t="s">
        <v>4516</v>
      </c>
      <c r="E775" s="834" t="s">
        <v>2354</v>
      </c>
      <c r="F775" s="832" t="s">
        <v>2171</v>
      </c>
      <c r="G775" s="832" t="s">
        <v>3469</v>
      </c>
      <c r="H775" s="832" t="s">
        <v>604</v>
      </c>
      <c r="I775" s="832" t="s">
        <v>3470</v>
      </c>
      <c r="J775" s="832" t="s">
        <v>3471</v>
      </c>
      <c r="K775" s="832" t="s">
        <v>3472</v>
      </c>
      <c r="L775" s="835">
        <v>70.540000000000006</v>
      </c>
      <c r="M775" s="835">
        <v>70.540000000000006</v>
      </c>
      <c r="N775" s="832">
        <v>1</v>
      </c>
      <c r="O775" s="836">
        <v>1</v>
      </c>
      <c r="P775" s="835">
        <v>70.540000000000006</v>
      </c>
      <c r="Q775" s="837">
        <v>1</v>
      </c>
      <c r="R775" s="832">
        <v>1</v>
      </c>
      <c r="S775" s="837">
        <v>1</v>
      </c>
      <c r="T775" s="836">
        <v>1</v>
      </c>
      <c r="U775" s="838">
        <v>1</v>
      </c>
    </row>
    <row r="776" spans="1:21" ht="14.4" customHeight="1" x14ac:dyDescent="0.3">
      <c r="A776" s="831">
        <v>2</v>
      </c>
      <c r="B776" s="832" t="s">
        <v>2170</v>
      </c>
      <c r="C776" s="832" t="s">
        <v>2177</v>
      </c>
      <c r="D776" s="833" t="s">
        <v>4516</v>
      </c>
      <c r="E776" s="834" t="s">
        <v>2354</v>
      </c>
      <c r="F776" s="832" t="s">
        <v>2171</v>
      </c>
      <c r="G776" s="832" t="s">
        <v>2401</v>
      </c>
      <c r="H776" s="832" t="s">
        <v>562</v>
      </c>
      <c r="I776" s="832" t="s">
        <v>3473</v>
      </c>
      <c r="J776" s="832" t="s">
        <v>3474</v>
      </c>
      <c r="K776" s="832" t="s">
        <v>1975</v>
      </c>
      <c r="L776" s="835">
        <v>103.8</v>
      </c>
      <c r="M776" s="835">
        <v>103.8</v>
      </c>
      <c r="N776" s="832">
        <v>1</v>
      </c>
      <c r="O776" s="836">
        <v>1</v>
      </c>
      <c r="P776" s="835">
        <v>103.8</v>
      </c>
      <c r="Q776" s="837">
        <v>1</v>
      </c>
      <c r="R776" s="832">
        <v>1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2</v>
      </c>
      <c r="B777" s="832" t="s">
        <v>2170</v>
      </c>
      <c r="C777" s="832" t="s">
        <v>2177</v>
      </c>
      <c r="D777" s="833" t="s">
        <v>4516</v>
      </c>
      <c r="E777" s="834" t="s">
        <v>2354</v>
      </c>
      <c r="F777" s="832" t="s">
        <v>2171</v>
      </c>
      <c r="G777" s="832" t="s">
        <v>3475</v>
      </c>
      <c r="H777" s="832" t="s">
        <v>562</v>
      </c>
      <c r="I777" s="832" t="s">
        <v>3476</v>
      </c>
      <c r="J777" s="832" t="s">
        <v>3477</v>
      </c>
      <c r="K777" s="832" t="s">
        <v>3478</v>
      </c>
      <c r="L777" s="835">
        <v>86.02</v>
      </c>
      <c r="M777" s="835">
        <v>86.02</v>
      </c>
      <c r="N777" s="832">
        <v>1</v>
      </c>
      <c r="O777" s="836">
        <v>0.5</v>
      </c>
      <c r="P777" s="835">
        <v>86.02</v>
      </c>
      <c r="Q777" s="837">
        <v>1</v>
      </c>
      <c r="R777" s="832">
        <v>1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2</v>
      </c>
      <c r="B778" s="832" t="s">
        <v>2170</v>
      </c>
      <c r="C778" s="832" t="s">
        <v>2177</v>
      </c>
      <c r="D778" s="833" t="s">
        <v>4516</v>
      </c>
      <c r="E778" s="834" t="s">
        <v>2354</v>
      </c>
      <c r="F778" s="832" t="s">
        <v>2171</v>
      </c>
      <c r="G778" s="832" t="s">
        <v>2411</v>
      </c>
      <c r="H778" s="832" t="s">
        <v>562</v>
      </c>
      <c r="I778" s="832" t="s">
        <v>3479</v>
      </c>
      <c r="J778" s="832" t="s">
        <v>2961</v>
      </c>
      <c r="K778" s="832" t="s">
        <v>1747</v>
      </c>
      <c r="L778" s="835">
        <v>35.11</v>
      </c>
      <c r="M778" s="835">
        <v>70.22</v>
      </c>
      <c r="N778" s="832">
        <v>2</v>
      </c>
      <c r="O778" s="836">
        <v>0.5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2</v>
      </c>
      <c r="B779" s="832" t="s">
        <v>2170</v>
      </c>
      <c r="C779" s="832" t="s">
        <v>2177</v>
      </c>
      <c r="D779" s="833" t="s">
        <v>4516</v>
      </c>
      <c r="E779" s="834" t="s">
        <v>2354</v>
      </c>
      <c r="F779" s="832" t="s">
        <v>2171</v>
      </c>
      <c r="G779" s="832" t="s">
        <v>2411</v>
      </c>
      <c r="H779" s="832" t="s">
        <v>604</v>
      </c>
      <c r="I779" s="832" t="s">
        <v>1748</v>
      </c>
      <c r="J779" s="832" t="s">
        <v>1746</v>
      </c>
      <c r="K779" s="832" t="s">
        <v>1749</v>
      </c>
      <c r="L779" s="835">
        <v>117.03</v>
      </c>
      <c r="M779" s="835">
        <v>117.03</v>
      </c>
      <c r="N779" s="832">
        <v>1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2</v>
      </c>
      <c r="B780" s="832" t="s">
        <v>2170</v>
      </c>
      <c r="C780" s="832" t="s">
        <v>2177</v>
      </c>
      <c r="D780" s="833" t="s">
        <v>4516</v>
      </c>
      <c r="E780" s="834" t="s">
        <v>2354</v>
      </c>
      <c r="F780" s="832" t="s">
        <v>2171</v>
      </c>
      <c r="G780" s="832" t="s">
        <v>3114</v>
      </c>
      <c r="H780" s="832" t="s">
        <v>562</v>
      </c>
      <c r="I780" s="832" t="s">
        <v>3442</v>
      </c>
      <c r="J780" s="832" t="s">
        <v>904</v>
      </c>
      <c r="K780" s="832" t="s">
        <v>3435</v>
      </c>
      <c r="L780" s="835">
        <v>0</v>
      </c>
      <c r="M780" s="835">
        <v>0</v>
      </c>
      <c r="N780" s="832">
        <v>1</v>
      </c>
      <c r="O780" s="836">
        <v>0.5</v>
      </c>
      <c r="P780" s="835">
        <v>0</v>
      </c>
      <c r="Q780" s="837"/>
      <c r="R780" s="832">
        <v>1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2</v>
      </c>
      <c r="B781" s="832" t="s">
        <v>2170</v>
      </c>
      <c r="C781" s="832" t="s">
        <v>2177</v>
      </c>
      <c r="D781" s="833" t="s">
        <v>4516</v>
      </c>
      <c r="E781" s="834" t="s">
        <v>2354</v>
      </c>
      <c r="F781" s="832" t="s">
        <v>2171</v>
      </c>
      <c r="G781" s="832" t="s">
        <v>3114</v>
      </c>
      <c r="H781" s="832" t="s">
        <v>562</v>
      </c>
      <c r="I781" s="832" t="s">
        <v>3434</v>
      </c>
      <c r="J781" s="832" t="s">
        <v>904</v>
      </c>
      <c r="K781" s="832" t="s">
        <v>3435</v>
      </c>
      <c r="L781" s="835">
        <v>0</v>
      </c>
      <c r="M781" s="835">
        <v>0</v>
      </c>
      <c r="N781" s="832">
        <v>3</v>
      </c>
      <c r="O781" s="836">
        <v>1</v>
      </c>
      <c r="P781" s="835">
        <v>0</v>
      </c>
      <c r="Q781" s="837"/>
      <c r="R781" s="832">
        <v>3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2</v>
      </c>
      <c r="B782" s="832" t="s">
        <v>2170</v>
      </c>
      <c r="C782" s="832" t="s">
        <v>2177</v>
      </c>
      <c r="D782" s="833" t="s">
        <v>4516</v>
      </c>
      <c r="E782" s="834" t="s">
        <v>2354</v>
      </c>
      <c r="F782" s="832" t="s">
        <v>2171</v>
      </c>
      <c r="G782" s="832" t="s">
        <v>2420</v>
      </c>
      <c r="H782" s="832" t="s">
        <v>604</v>
      </c>
      <c r="I782" s="832" t="s">
        <v>1981</v>
      </c>
      <c r="J782" s="832" t="s">
        <v>1097</v>
      </c>
      <c r="K782" s="832" t="s">
        <v>1955</v>
      </c>
      <c r="L782" s="835">
        <v>58.77</v>
      </c>
      <c r="M782" s="835">
        <v>58.77</v>
      </c>
      <c r="N782" s="832">
        <v>1</v>
      </c>
      <c r="O782" s="836">
        <v>1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2</v>
      </c>
      <c r="B783" s="832" t="s">
        <v>2170</v>
      </c>
      <c r="C783" s="832" t="s">
        <v>2177</v>
      </c>
      <c r="D783" s="833" t="s">
        <v>4516</v>
      </c>
      <c r="E783" s="834" t="s">
        <v>2354</v>
      </c>
      <c r="F783" s="832" t="s">
        <v>2171</v>
      </c>
      <c r="G783" s="832" t="s">
        <v>2420</v>
      </c>
      <c r="H783" s="832" t="s">
        <v>604</v>
      </c>
      <c r="I783" s="832" t="s">
        <v>2113</v>
      </c>
      <c r="J783" s="832" t="s">
        <v>1097</v>
      </c>
      <c r="K783" s="832" t="s">
        <v>2114</v>
      </c>
      <c r="L783" s="835">
        <v>176.32</v>
      </c>
      <c r="M783" s="835">
        <v>176.32</v>
      </c>
      <c r="N783" s="832">
        <v>1</v>
      </c>
      <c r="O783" s="836">
        <v>0.5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2</v>
      </c>
      <c r="B784" s="832" t="s">
        <v>2170</v>
      </c>
      <c r="C784" s="832" t="s">
        <v>2177</v>
      </c>
      <c r="D784" s="833" t="s">
        <v>4516</v>
      </c>
      <c r="E784" s="834" t="s">
        <v>2354</v>
      </c>
      <c r="F784" s="832" t="s">
        <v>2171</v>
      </c>
      <c r="G784" s="832" t="s">
        <v>3480</v>
      </c>
      <c r="H784" s="832" t="s">
        <v>562</v>
      </c>
      <c r="I784" s="832" t="s">
        <v>3481</v>
      </c>
      <c r="J784" s="832" t="s">
        <v>3482</v>
      </c>
      <c r="K784" s="832" t="s">
        <v>1749</v>
      </c>
      <c r="L784" s="835">
        <v>317.98</v>
      </c>
      <c r="M784" s="835">
        <v>635.96</v>
      </c>
      <c r="N784" s="832">
        <v>2</v>
      </c>
      <c r="O784" s="836">
        <v>1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2</v>
      </c>
      <c r="B785" s="832" t="s">
        <v>2170</v>
      </c>
      <c r="C785" s="832" t="s">
        <v>2177</v>
      </c>
      <c r="D785" s="833" t="s">
        <v>4516</v>
      </c>
      <c r="E785" s="834" t="s">
        <v>2354</v>
      </c>
      <c r="F785" s="832" t="s">
        <v>2171</v>
      </c>
      <c r="G785" s="832" t="s">
        <v>3483</v>
      </c>
      <c r="H785" s="832" t="s">
        <v>562</v>
      </c>
      <c r="I785" s="832" t="s">
        <v>3484</v>
      </c>
      <c r="J785" s="832" t="s">
        <v>849</v>
      </c>
      <c r="K785" s="832" t="s">
        <v>3485</v>
      </c>
      <c r="L785" s="835">
        <v>496.18</v>
      </c>
      <c r="M785" s="835">
        <v>992.36</v>
      </c>
      <c r="N785" s="832">
        <v>2</v>
      </c>
      <c r="O785" s="836">
        <v>1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2</v>
      </c>
      <c r="B786" s="832" t="s">
        <v>2170</v>
      </c>
      <c r="C786" s="832" t="s">
        <v>2177</v>
      </c>
      <c r="D786" s="833" t="s">
        <v>4516</v>
      </c>
      <c r="E786" s="834" t="s">
        <v>2354</v>
      </c>
      <c r="F786" s="832" t="s">
        <v>2171</v>
      </c>
      <c r="G786" s="832" t="s">
        <v>2423</v>
      </c>
      <c r="H786" s="832" t="s">
        <v>562</v>
      </c>
      <c r="I786" s="832" t="s">
        <v>2968</v>
      </c>
      <c r="J786" s="832" t="s">
        <v>2425</v>
      </c>
      <c r="K786" s="832" t="s">
        <v>2969</v>
      </c>
      <c r="L786" s="835">
        <v>78.33</v>
      </c>
      <c r="M786" s="835">
        <v>234.99</v>
      </c>
      <c r="N786" s="832">
        <v>3</v>
      </c>
      <c r="O786" s="836">
        <v>1</v>
      </c>
      <c r="P786" s="835">
        <v>234.99</v>
      </c>
      <c r="Q786" s="837">
        <v>1</v>
      </c>
      <c r="R786" s="832">
        <v>3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2</v>
      </c>
      <c r="B787" s="832" t="s">
        <v>2170</v>
      </c>
      <c r="C787" s="832" t="s">
        <v>2177</v>
      </c>
      <c r="D787" s="833" t="s">
        <v>4516</v>
      </c>
      <c r="E787" s="834" t="s">
        <v>2354</v>
      </c>
      <c r="F787" s="832" t="s">
        <v>2171</v>
      </c>
      <c r="G787" s="832" t="s">
        <v>3346</v>
      </c>
      <c r="H787" s="832" t="s">
        <v>604</v>
      </c>
      <c r="I787" s="832" t="s">
        <v>3486</v>
      </c>
      <c r="J787" s="832" t="s">
        <v>3487</v>
      </c>
      <c r="K787" s="832" t="s">
        <v>2962</v>
      </c>
      <c r="L787" s="835">
        <v>176.32</v>
      </c>
      <c r="M787" s="835">
        <v>176.32</v>
      </c>
      <c r="N787" s="832">
        <v>1</v>
      </c>
      <c r="O787" s="836">
        <v>0.5</v>
      </c>
      <c r="P787" s="835">
        <v>176.32</v>
      </c>
      <c r="Q787" s="837">
        <v>1</v>
      </c>
      <c r="R787" s="832">
        <v>1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2</v>
      </c>
      <c r="B788" s="832" t="s">
        <v>2170</v>
      </c>
      <c r="C788" s="832" t="s">
        <v>2177</v>
      </c>
      <c r="D788" s="833" t="s">
        <v>4516</v>
      </c>
      <c r="E788" s="834" t="s">
        <v>2354</v>
      </c>
      <c r="F788" s="832" t="s">
        <v>2171</v>
      </c>
      <c r="G788" s="832" t="s">
        <v>3346</v>
      </c>
      <c r="H788" s="832" t="s">
        <v>562</v>
      </c>
      <c r="I788" s="832" t="s">
        <v>3488</v>
      </c>
      <c r="J788" s="832" t="s">
        <v>3348</v>
      </c>
      <c r="K788" s="832" t="s">
        <v>1749</v>
      </c>
      <c r="L788" s="835">
        <v>230.51</v>
      </c>
      <c r="M788" s="835">
        <v>230.51</v>
      </c>
      <c r="N788" s="832">
        <v>1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2</v>
      </c>
      <c r="B789" s="832" t="s">
        <v>2170</v>
      </c>
      <c r="C789" s="832" t="s">
        <v>2177</v>
      </c>
      <c r="D789" s="833" t="s">
        <v>4516</v>
      </c>
      <c r="E789" s="834" t="s">
        <v>2354</v>
      </c>
      <c r="F789" s="832" t="s">
        <v>2171</v>
      </c>
      <c r="G789" s="832" t="s">
        <v>2439</v>
      </c>
      <c r="H789" s="832" t="s">
        <v>562</v>
      </c>
      <c r="I789" s="832" t="s">
        <v>3350</v>
      </c>
      <c r="J789" s="832" t="s">
        <v>3351</v>
      </c>
      <c r="K789" s="832" t="s">
        <v>3352</v>
      </c>
      <c r="L789" s="835">
        <v>23.72</v>
      </c>
      <c r="M789" s="835">
        <v>23.72</v>
      </c>
      <c r="N789" s="832">
        <v>1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2</v>
      </c>
      <c r="B790" s="832" t="s">
        <v>2170</v>
      </c>
      <c r="C790" s="832" t="s">
        <v>2177</v>
      </c>
      <c r="D790" s="833" t="s">
        <v>4516</v>
      </c>
      <c r="E790" s="834" t="s">
        <v>2354</v>
      </c>
      <c r="F790" s="832" t="s">
        <v>2171</v>
      </c>
      <c r="G790" s="832" t="s">
        <v>3116</v>
      </c>
      <c r="H790" s="832" t="s">
        <v>562</v>
      </c>
      <c r="I790" s="832" t="s">
        <v>3117</v>
      </c>
      <c r="J790" s="832" t="s">
        <v>1255</v>
      </c>
      <c r="K790" s="832" t="s">
        <v>3118</v>
      </c>
      <c r="L790" s="835">
        <v>161.4</v>
      </c>
      <c r="M790" s="835">
        <v>161.4</v>
      </c>
      <c r="N790" s="832">
        <v>1</v>
      </c>
      <c r="O790" s="836">
        <v>0.5</v>
      </c>
      <c r="P790" s="835">
        <v>161.4</v>
      </c>
      <c r="Q790" s="837">
        <v>1</v>
      </c>
      <c r="R790" s="832">
        <v>1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2</v>
      </c>
      <c r="B791" s="832" t="s">
        <v>2170</v>
      </c>
      <c r="C791" s="832" t="s">
        <v>2177</v>
      </c>
      <c r="D791" s="833" t="s">
        <v>4516</v>
      </c>
      <c r="E791" s="834" t="s">
        <v>2354</v>
      </c>
      <c r="F791" s="832" t="s">
        <v>2171</v>
      </c>
      <c r="G791" s="832" t="s">
        <v>2442</v>
      </c>
      <c r="H791" s="832" t="s">
        <v>562</v>
      </c>
      <c r="I791" s="832" t="s">
        <v>2976</v>
      </c>
      <c r="J791" s="832" t="s">
        <v>711</v>
      </c>
      <c r="K791" s="832" t="s">
        <v>2444</v>
      </c>
      <c r="L791" s="835">
        <v>91.11</v>
      </c>
      <c r="M791" s="835">
        <v>1548.87</v>
      </c>
      <c r="N791" s="832">
        <v>17</v>
      </c>
      <c r="O791" s="836">
        <v>3</v>
      </c>
      <c r="P791" s="835">
        <v>455.54999999999995</v>
      </c>
      <c r="Q791" s="837">
        <v>0.29411764705882354</v>
      </c>
      <c r="R791" s="832">
        <v>5</v>
      </c>
      <c r="S791" s="837">
        <v>0.29411764705882354</v>
      </c>
      <c r="T791" s="836">
        <v>1</v>
      </c>
      <c r="U791" s="838">
        <v>0.33333333333333331</v>
      </c>
    </row>
    <row r="792" spans="1:21" ht="14.4" customHeight="1" x14ac:dyDescent="0.3">
      <c r="A792" s="831">
        <v>2</v>
      </c>
      <c r="B792" s="832" t="s">
        <v>2170</v>
      </c>
      <c r="C792" s="832" t="s">
        <v>2177</v>
      </c>
      <c r="D792" s="833" t="s">
        <v>4516</v>
      </c>
      <c r="E792" s="834" t="s">
        <v>2354</v>
      </c>
      <c r="F792" s="832" t="s">
        <v>2171</v>
      </c>
      <c r="G792" s="832" t="s">
        <v>3489</v>
      </c>
      <c r="H792" s="832" t="s">
        <v>562</v>
      </c>
      <c r="I792" s="832" t="s">
        <v>3490</v>
      </c>
      <c r="J792" s="832" t="s">
        <v>3491</v>
      </c>
      <c r="K792" s="832" t="s">
        <v>3492</v>
      </c>
      <c r="L792" s="835">
        <v>29.13</v>
      </c>
      <c r="M792" s="835">
        <v>174.78</v>
      </c>
      <c r="N792" s="832">
        <v>6</v>
      </c>
      <c r="O792" s="836">
        <v>0.5</v>
      </c>
      <c r="P792" s="835">
        <v>174.78</v>
      </c>
      <c r="Q792" s="837">
        <v>1</v>
      </c>
      <c r="R792" s="832">
        <v>6</v>
      </c>
      <c r="S792" s="837">
        <v>1</v>
      </c>
      <c r="T792" s="836">
        <v>0.5</v>
      </c>
      <c r="U792" s="838">
        <v>1</v>
      </c>
    </row>
    <row r="793" spans="1:21" ht="14.4" customHeight="1" x14ac:dyDescent="0.3">
      <c r="A793" s="831">
        <v>2</v>
      </c>
      <c r="B793" s="832" t="s">
        <v>2170</v>
      </c>
      <c r="C793" s="832" t="s">
        <v>2177</v>
      </c>
      <c r="D793" s="833" t="s">
        <v>4516</v>
      </c>
      <c r="E793" s="834" t="s">
        <v>2354</v>
      </c>
      <c r="F793" s="832" t="s">
        <v>2171</v>
      </c>
      <c r="G793" s="832" t="s">
        <v>3493</v>
      </c>
      <c r="H793" s="832" t="s">
        <v>562</v>
      </c>
      <c r="I793" s="832" t="s">
        <v>3494</v>
      </c>
      <c r="J793" s="832" t="s">
        <v>3495</v>
      </c>
      <c r="K793" s="832" t="s">
        <v>3496</v>
      </c>
      <c r="L793" s="835">
        <v>46.75</v>
      </c>
      <c r="M793" s="835">
        <v>140.25</v>
      </c>
      <c r="N793" s="832">
        <v>3</v>
      </c>
      <c r="O793" s="836">
        <v>0.5</v>
      </c>
      <c r="P793" s="835">
        <v>140.25</v>
      </c>
      <c r="Q793" s="837">
        <v>1</v>
      </c>
      <c r="R793" s="832">
        <v>3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2</v>
      </c>
      <c r="B794" s="832" t="s">
        <v>2170</v>
      </c>
      <c r="C794" s="832" t="s">
        <v>2177</v>
      </c>
      <c r="D794" s="833" t="s">
        <v>4516</v>
      </c>
      <c r="E794" s="834" t="s">
        <v>2354</v>
      </c>
      <c r="F794" s="832" t="s">
        <v>2171</v>
      </c>
      <c r="G794" s="832" t="s">
        <v>3497</v>
      </c>
      <c r="H794" s="832" t="s">
        <v>562</v>
      </c>
      <c r="I794" s="832" t="s">
        <v>3498</v>
      </c>
      <c r="J794" s="832" t="s">
        <v>3499</v>
      </c>
      <c r="K794" s="832" t="s">
        <v>3500</v>
      </c>
      <c r="L794" s="835">
        <v>0</v>
      </c>
      <c r="M794" s="835">
        <v>0</v>
      </c>
      <c r="N794" s="832">
        <v>1</v>
      </c>
      <c r="O794" s="836">
        <v>1</v>
      </c>
      <c r="P794" s="835"/>
      <c r="Q794" s="837"/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2</v>
      </c>
      <c r="B795" s="832" t="s">
        <v>2170</v>
      </c>
      <c r="C795" s="832" t="s">
        <v>2177</v>
      </c>
      <c r="D795" s="833" t="s">
        <v>4516</v>
      </c>
      <c r="E795" s="834" t="s">
        <v>2354</v>
      </c>
      <c r="F795" s="832" t="s">
        <v>2171</v>
      </c>
      <c r="G795" s="832" t="s">
        <v>3119</v>
      </c>
      <c r="H795" s="832" t="s">
        <v>562</v>
      </c>
      <c r="I795" s="832" t="s">
        <v>3501</v>
      </c>
      <c r="J795" s="832" t="s">
        <v>3121</v>
      </c>
      <c r="K795" s="832" t="s">
        <v>2073</v>
      </c>
      <c r="L795" s="835">
        <v>51.92</v>
      </c>
      <c r="M795" s="835">
        <v>51.92</v>
      </c>
      <c r="N795" s="832">
        <v>1</v>
      </c>
      <c r="O795" s="836">
        <v>0.5</v>
      </c>
      <c r="P795" s="835">
        <v>51.92</v>
      </c>
      <c r="Q795" s="837">
        <v>1</v>
      </c>
      <c r="R795" s="832">
        <v>1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2</v>
      </c>
      <c r="B796" s="832" t="s">
        <v>2170</v>
      </c>
      <c r="C796" s="832" t="s">
        <v>2177</v>
      </c>
      <c r="D796" s="833" t="s">
        <v>4516</v>
      </c>
      <c r="E796" s="834" t="s">
        <v>2354</v>
      </c>
      <c r="F796" s="832" t="s">
        <v>2171</v>
      </c>
      <c r="G796" s="832" t="s">
        <v>3122</v>
      </c>
      <c r="H796" s="832" t="s">
        <v>562</v>
      </c>
      <c r="I796" s="832" t="s">
        <v>3123</v>
      </c>
      <c r="J796" s="832" t="s">
        <v>3124</v>
      </c>
      <c r="K796" s="832" t="s">
        <v>3125</v>
      </c>
      <c r="L796" s="835">
        <v>55.13</v>
      </c>
      <c r="M796" s="835">
        <v>165.39000000000001</v>
      </c>
      <c r="N796" s="832">
        <v>3</v>
      </c>
      <c r="O796" s="836">
        <v>0.5</v>
      </c>
      <c r="P796" s="835">
        <v>165.39000000000001</v>
      </c>
      <c r="Q796" s="837">
        <v>1</v>
      </c>
      <c r="R796" s="832">
        <v>3</v>
      </c>
      <c r="S796" s="837">
        <v>1</v>
      </c>
      <c r="T796" s="836">
        <v>0.5</v>
      </c>
      <c r="U796" s="838">
        <v>1</v>
      </c>
    </row>
    <row r="797" spans="1:21" ht="14.4" customHeight="1" x14ac:dyDescent="0.3">
      <c r="A797" s="831">
        <v>2</v>
      </c>
      <c r="B797" s="832" t="s">
        <v>2170</v>
      </c>
      <c r="C797" s="832" t="s">
        <v>2177</v>
      </c>
      <c r="D797" s="833" t="s">
        <v>4516</v>
      </c>
      <c r="E797" s="834" t="s">
        <v>2354</v>
      </c>
      <c r="F797" s="832" t="s">
        <v>2171</v>
      </c>
      <c r="G797" s="832" t="s">
        <v>2464</v>
      </c>
      <c r="H797" s="832" t="s">
        <v>562</v>
      </c>
      <c r="I797" s="832" t="s">
        <v>2465</v>
      </c>
      <c r="J797" s="832" t="s">
        <v>2466</v>
      </c>
      <c r="K797" s="832" t="s">
        <v>2467</v>
      </c>
      <c r="L797" s="835">
        <v>31.09</v>
      </c>
      <c r="M797" s="835">
        <v>93.27</v>
      </c>
      <c r="N797" s="832">
        <v>3</v>
      </c>
      <c r="O797" s="836">
        <v>0.5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2</v>
      </c>
      <c r="B798" s="832" t="s">
        <v>2170</v>
      </c>
      <c r="C798" s="832" t="s">
        <v>2177</v>
      </c>
      <c r="D798" s="833" t="s">
        <v>4516</v>
      </c>
      <c r="E798" s="834" t="s">
        <v>2354</v>
      </c>
      <c r="F798" s="832" t="s">
        <v>2171</v>
      </c>
      <c r="G798" s="832" t="s">
        <v>3502</v>
      </c>
      <c r="H798" s="832" t="s">
        <v>562</v>
      </c>
      <c r="I798" s="832" t="s">
        <v>3503</v>
      </c>
      <c r="J798" s="832" t="s">
        <v>895</v>
      </c>
      <c r="K798" s="832" t="s">
        <v>3504</v>
      </c>
      <c r="L798" s="835">
        <v>43.48</v>
      </c>
      <c r="M798" s="835">
        <v>173.92</v>
      </c>
      <c r="N798" s="832">
        <v>4</v>
      </c>
      <c r="O798" s="836">
        <v>0.5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2</v>
      </c>
      <c r="B799" s="832" t="s">
        <v>2170</v>
      </c>
      <c r="C799" s="832" t="s">
        <v>2177</v>
      </c>
      <c r="D799" s="833" t="s">
        <v>4516</v>
      </c>
      <c r="E799" s="834" t="s">
        <v>2354</v>
      </c>
      <c r="F799" s="832" t="s">
        <v>2171</v>
      </c>
      <c r="G799" s="832" t="s">
        <v>2475</v>
      </c>
      <c r="H799" s="832" t="s">
        <v>604</v>
      </c>
      <c r="I799" s="832" t="s">
        <v>2476</v>
      </c>
      <c r="J799" s="832" t="s">
        <v>800</v>
      </c>
      <c r="K799" s="832" t="s">
        <v>1722</v>
      </c>
      <c r="L799" s="835">
        <v>42.51</v>
      </c>
      <c r="M799" s="835">
        <v>212.55</v>
      </c>
      <c r="N799" s="832">
        <v>5</v>
      </c>
      <c r="O799" s="836">
        <v>1.5</v>
      </c>
      <c r="P799" s="835">
        <v>212.55</v>
      </c>
      <c r="Q799" s="837">
        <v>1</v>
      </c>
      <c r="R799" s="832">
        <v>5</v>
      </c>
      <c r="S799" s="837">
        <v>1</v>
      </c>
      <c r="T799" s="836">
        <v>1.5</v>
      </c>
      <c r="U799" s="838">
        <v>1</v>
      </c>
    </row>
    <row r="800" spans="1:21" ht="14.4" customHeight="1" x14ac:dyDescent="0.3">
      <c r="A800" s="831">
        <v>2</v>
      </c>
      <c r="B800" s="832" t="s">
        <v>2170</v>
      </c>
      <c r="C800" s="832" t="s">
        <v>2177</v>
      </c>
      <c r="D800" s="833" t="s">
        <v>4516</v>
      </c>
      <c r="E800" s="834" t="s">
        <v>2354</v>
      </c>
      <c r="F800" s="832" t="s">
        <v>2171</v>
      </c>
      <c r="G800" s="832" t="s">
        <v>2475</v>
      </c>
      <c r="H800" s="832" t="s">
        <v>562</v>
      </c>
      <c r="I800" s="832" t="s">
        <v>1721</v>
      </c>
      <c r="J800" s="832" t="s">
        <v>795</v>
      </c>
      <c r="K800" s="832" t="s">
        <v>1722</v>
      </c>
      <c r="L800" s="835">
        <v>42.51</v>
      </c>
      <c r="M800" s="835">
        <v>42.51</v>
      </c>
      <c r="N800" s="832">
        <v>1</v>
      </c>
      <c r="O800" s="836">
        <v>0.5</v>
      </c>
      <c r="P800" s="835">
        <v>42.51</v>
      </c>
      <c r="Q800" s="837">
        <v>1</v>
      </c>
      <c r="R800" s="832">
        <v>1</v>
      </c>
      <c r="S800" s="837">
        <v>1</v>
      </c>
      <c r="T800" s="836">
        <v>0.5</v>
      </c>
      <c r="U800" s="838">
        <v>1</v>
      </c>
    </row>
    <row r="801" spans="1:21" ht="14.4" customHeight="1" x14ac:dyDescent="0.3">
      <c r="A801" s="831">
        <v>2</v>
      </c>
      <c r="B801" s="832" t="s">
        <v>2170</v>
      </c>
      <c r="C801" s="832" t="s">
        <v>2177</v>
      </c>
      <c r="D801" s="833" t="s">
        <v>4516</v>
      </c>
      <c r="E801" s="834" t="s">
        <v>2354</v>
      </c>
      <c r="F801" s="832" t="s">
        <v>2171</v>
      </c>
      <c r="G801" s="832" t="s">
        <v>2482</v>
      </c>
      <c r="H801" s="832" t="s">
        <v>562</v>
      </c>
      <c r="I801" s="832" t="s">
        <v>3505</v>
      </c>
      <c r="J801" s="832" t="s">
        <v>3506</v>
      </c>
      <c r="K801" s="832" t="s">
        <v>714</v>
      </c>
      <c r="L801" s="835">
        <v>46.25</v>
      </c>
      <c r="M801" s="835">
        <v>277.5</v>
      </c>
      <c r="N801" s="832">
        <v>6</v>
      </c>
      <c r="O801" s="836">
        <v>1.5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2</v>
      </c>
      <c r="B802" s="832" t="s">
        <v>2170</v>
      </c>
      <c r="C802" s="832" t="s">
        <v>2177</v>
      </c>
      <c r="D802" s="833" t="s">
        <v>4516</v>
      </c>
      <c r="E802" s="834" t="s">
        <v>2354</v>
      </c>
      <c r="F802" s="832" t="s">
        <v>2171</v>
      </c>
      <c r="G802" s="832" t="s">
        <v>2488</v>
      </c>
      <c r="H802" s="832" t="s">
        <v>562</v>
      </c>
      <c r="I802" s="832" t="s">
        <v>2489</v>
      </c>
      <c r="J802" s="832" t="s">
        <v>2490</v>
      </c>
      <c r="K802" s="832" t="s">
        <v>2491</v>
      </c>
      <c r="L802" s="835">
        <v>107.27</v>
      </c>
      <c r="M802" s="835">
        <v>3861.72</v>
      </c>
      <c r="N802" s="832">
        <v>36</v>
      </c>
      <c r="O802" s="836">
        <v>8</v>
      </c>
      <c r="P802" s="835">
        <v>1930.86</v>
      </c>
      <c r="Q802" s="837">
        <v>0.5</v>
      </c>
      <c r="R802" s="832">
        <v>18</v>
      </c>
      <c r="S802" s="837">
        <v>0.5</v>
      </c>
      <c r="T802" s="836">
        <v>4.5</v>
      </c>
      <c r="U802" s="838">
        <v>0.5625</v>
      </c>
    </row>
    <row r="803" spans="1:21" ht="14.4" customHeight="1" x14ac:dyDescent="0.3">
      <c r="A803" s="831">
        <v>2</v>
      </c>
      <c r="B803" s="832" t="s">
        <v>2170</v>
      </c>
      <c r="C803" s="832" t="s">
        <v>2177</v>
      </c>
      <c r="D803" s="833" t="s">
        <v>4516</v>
      </c>
      <c r="E803" s="834" t="s">
        <v>2354</v>
      </c>
      <c r="F803" s="832" t="s">
        <v>2171</v>
      </c>
      <c r="G803" s="832" t="s">
        <v>2488</v>
      </c>
      <c r="H803" s="832" t="s">
        <v>562</v>
      </c>
      <c r="I803" s="832" t="s">
        <v>3507</v>
      </c>
      <c r="J803" s="832" t="s">
        <v>2490</v>
      </c>
      <c r="K803" s="832" t="s">
        <v>2491</v>
      </c>
      <c r="L803" s="835">
        <v>107.27</v>
      </c>
      <c r="M803" s="835">
        <v>321.81</v>
      </c>
      <c r="N803" s="832">
        <v>3</v>
      </c>
      <c r="O803" s="836">
        <v>0.5</v>
      </c>
      <c r="P803" s="835">
        <v>321.81</v>
      </c>
      <c r="Q803" s="837">
        <v>1</v>
      </c>
      <c r="R803" s="832">
        <v>3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2</v>
      </c>
      <c r="B804" s="832" t="s">
        <v>2170</v>
      </c>
      <c r="C804" s="832" t="s">
        <v>2177</v>
      </c>
      <c r="D804" s="833" t="s">
        <v>4516</v>
      </c>
      <c r="E804" s="834" t="s">
        <v>2354</v>
      </c>
      <c r="F804" s="832" t="s">
        <v>2171</v>
      </c>
      <c r="G804" s="832" t="s">
        <v>2492</v>
      </c>
      <c r="H804" s="832" t="s">
        <v>562</v>
      </c>
      <c r="I804" s="832" t="s">
        <v>2493</v>
      </c>
      <c r="J804" s="832" t="s">
        <v>2494</v>
      </c>
      <c r="K804" s="832" t="s">
        <v>2495</v>
      </c>
      <c r="L804" s="835">
        <v>84.39</v>
      </c>
      <c r="M804" s="835">
        <v>168.78</v>
      </c>
      <c r="N804" s="832">
        <v>2</v>
      </c>
      <c r="O804" s="836">
        <v>0.5</v>
      </c>
      <c r="P804" s="835">
        <v>168.78</v>
      </c>
      <c r="Q804" s="837">
        <v>1</v>
      </c>
      <c r="R804" s="832">
        <v>2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2</v>
      </c>
      <c r="B805" s="832" t="s">
        <v>2170</v>
      </c>
      <c r="C805" s="832" t="s">
        <v>2177</v>
      </c>
      <c r="D805" s="833" t="s">
        <v>4516</v>
      </c>
      <c r="E805" s="834" t="s">
        <v>2354</v>
      </c>
      <c r="F805" s="832" t="s">
        <v>2171</v>
      </c>
      <c r="G805" s="832" t="s">
        <v>2499</v>
      </c>
      <c r="H805" s="832" t="s">
        <v>562</v>
      </c>
      <c r="I805" s="832" t="s">
        <v>2500</v>
      </c>
      <c r="J805" s="832" t="s">
        <v>867</v>
      </c>
      <c r="K805" s="832" t="s">
        <v>2501</v>
      </c>
      <c r="L805" s="835">
        <v>75.05</v>
      </c>
      <c r="M805" s="835">
        <v>75.05</v>
      </c>
      <c r="N805" s="832">
        <v>1</v>
      </c>
      <c r="O805" s="836">
        <v>0.5</v>
      </c>
      <c r="P805" s="835">
        <v>75.05</v>
      </c>
      <c r="Q805" s="837">
        <v>1</v>
      </c>
      <c r="R805" s="832">
        <v>1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2</v>
      </c>
      <c r="B806" s="832" t="s">
        <v>2170</v>
      </c>
      <c r="C806" s="832" t="s">
        <v>2177</v>
      </c>
      <c r="D806" s="833" t="s">
        <v>4516</v>
      </c>
      <c r="E806" s="834" t="s">
        <v>2354</v>
      </c>
      <c r="F806" s="832" t="s">
        <v>2171</v>
      </c>
      <c r="G806" s="832" t="s">
        <v>2499</v>
      </c>
      <c r="H806" s="832" t="s">
        <v>562</v>
      </c>
      <c r="I806" s="832" t="s">
        <v>2502</v>
      </c>
      <c r="J806" s="832" t="s">
        <v>871</v>
      </c>
      <c r="K806" s="832" t="s">
        <v>2503</v>
      </c>
      <c r="L806" s="835">
        <v>45.03</v>
      </c>
      <c r="M806" s="835">
        <v>270.18</v>
      </c>
      <c r="N806" s="832">
        <v>6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2</v>
      </c>
      <c r="B807" s="832" t="s">
        <v>2170</v>
      </c>
      <c r="C807" s="832" t="s">
        <v>2177</v>
      </c>
      <c r="D807" s="833" t="s">
        <v>4516</v>
      </c>
      <c r="E807" s="834" t="s">
        <v>2354</v>
      </c>
      <c r="F807" s="832" t="s">
        <v>2171</v>
      </c>
      <c r="G807" s="832" t="s">
        <v>2932</v>
      </c>
      <c r="H807" s="832" t="s">
        <v>562</v>
      </c>
      <c r="I807" s="832" t="s">
        <v>3508</v>
      </c>
      <c r="J807" s="832" t="s">
        <v>2248</v>
      </c>
      <c r="K807" s="832"/>
      <c r="L807" s="835">
        <v>0</v>
      </c>
      <c r="M807" s="835">
        <v>0</v>
      </c>
      <c r="N807" s="832">
        <v>2369</v>
      </c>
      <c r="O807" s="836">
        <v>54</v>
      </c>
      <c r="P807" s="835">
        <v>0</v>
      </c>
      <c r="Q807" s="837"/>
      <c r="R807" s="832">
        <v>2309</v>
      </c>
      <c r="S807" s="837">
        <v>0.9746728577458843</v>
      </c>
      <c r="T807" s="836">
        <v>52</v>
      </c>
      <c r="U807" s="838">
        <v>0.96296296296296291</v>
      </c>
    </row>
    <row r="808" spans="1:21" ht="14.4" customHeight="1" x14ac:dyDescent="0.3">
      <c r="A808" s="831">
        <v>2</v>
      </c>
      <c r="B808" s="832" t="s">
        <v>2170</v>
      </c>
      <c r="C808" s="832" t="s">
        <v>2177</v>
      </c>
      <c r="D808" s="833" t="s">
        <v>4516</v>
      </c>
      <c r="E808" s="834" t="s">
        <v>2354</v>
      </c>
      <c r="F808" s="832" t="s">
        <v>2171</v>
      </c>
      <c r="G808" s="832" t="s">
        <v>2991</v>
      </c>
      <c r="H808" s="832" t="s">
        <v>562</v>
      </c>
      <c r="I808" s="832" t="s">
        <v>2992</v>
      </c>
      <c r="J808" s="832" t="s">
        <v>1139</v>
      </c>
      <c r="K808" s="832" t="s">
        <v>2993</v>
      </c>
      <c r="L808" s="835">
        <v>48.09</v>
      </c>
      <c r="M808" s="835">
        <v>96.18</v>
      </c>
      <c r="N808" s="832">
        <v>2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2</v>
      </c>
      <c r="B809" s="832" t="s">
        <v>2170</v>
      </c>
      <c r="C809" s="832" t="s">
        <v>2177</v>
      </c>
      <c r="D809" s="833" t="s">
        <v>4516</v>
      </c>
      <c r="E809" s="834" t="s">
        <v>2354</v>
      </c>
      <c r="F809" s="832" t="s">
        <v>2171</v>
      </c>
      <c r="G809" s="832" t="s">
        <v>3509</v>
      </c>
      <c r="H809" s="832" t="s">
        <v>562</v>
      </c>
      <c r="I809" s="832" t="s">
        <v>3510</v>
      </c>
      <c r="J809" s="832" t="s">
        <v>971</v>
      </c>
      <c r="K809" s="832" t="s">
        <v>3511</v>
      </c>
      <c r="L809" s="835">
        <v>0</v>
      </c>
      <c r="M809" s="835">
        <v>0</v>
      </c>
      <c r="N809" s="832">
        <v>1</v>
      </c>
      <c r="O809" s="836">
        <v>1</v>
      </c>
      <c r="P809" s="835">
        <v>0</v>
      </c>
      <c r="Q809" s="837"/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2</v>
      </c>
      <c r="B810" s="832" t="s">
        <v>2170</v>
      </c>
      <c r="C810" s="832" t="s">
        <v>2177</v>
      </c>
      <c r="D810" s="833" t="s">
        <v>4516</v>
      </c>
      <c r="E810" s="834" t="s">
        <v>2354</v>
      </c>
      <c r="F810" s="832" t="s">
        <v>2171</v>
      </c>
      <c r="G810" s="832" t="s">
        <v>3512</v>
      </c>
      <c r="H810" s="832" t="s">
        <v>562</v>
      </c>
      <c r="I810" s="832" t="s">
        <v>3513</v>
      </c>
      <c r="J810" s="832" t="s">
        <v>1035</v>
      </c>
      <c r="K810" s="832" t="s">
        <v>2038</v>
      </c>
      <c r="L810" s="835">
        <v>0</v>
      </c>
      <c r="M810" s="835">
        <v>0</v>
      </c>
      <c r="N810" s="832">
        <v>5</v>
      </c>
      <c r="O810" s="836">
        <v>2.5</v>
      </c>
      <c r="P810" s="835">
        <v>0</v>
      </c>
      <c r="Q810" s="837"/>
      <c r="R810" s="832">
        <v>3</v>
      </c>
      <c r="S810" s="837">
        <v>0.6</v>
      </c>
      <c r="T810" s="836">
        <v>2</v>
      </c>
      <c r="U810" s="838">
        <v>0.8</v>
      </c>
    </row>
    <row r="811" spans="1:21" ht="14.4" customHeight="1" x14ac:dyDescent="0.3">
      <c r="A811" s="831">
        <v>2</v>
      </c>
      <c r="B811" s="832" t="s">
        <v>2170</v>
      </c>
      <c r="C811" s="832" t="s">
        <v>2177</v>
      </c>
      <c r="D811" s="833" t="s">
        <v>4516</v>
      </c>
      <c r="E811" s="834" t="s">
        <v>2354</v>
      </c>
      <c r="F811" s="832" t="s">
        <v>2171</v>
      </c>
      <c r="G811" s="832" t="s">
        <v>2534</v>
      </c>
      <c r="H811" s="832" t="s">
        <v>604</v>
      </c>
      <c r="I811" s="832" t="s">
        <v>1753</v>
      </c>
      <c r="J811" s="832" t="s">
        <v>681</v>
      </c>
      <c r="K811" s="832" t="s">
        <v>1754</v>
      </c>
      <c r="L811" s="835">
        <v>8.7899999999999991</v>
      </c>
      <c r="M811" s="835">
        <v>26.369999999999997</v>
      </c>
      <c r="N811" s="832">
        <v>3</v>
      </c>
      <c r="O811" s="836">
        <v>0.5</v>
      </c>
      <c r="P811" s="835">
        <v>26.369999999999997</v>
      </c>
      <c r="Q811" s="837">
        <v>1</v>
      </c>
      <c r="R811" s="832">
        <v>3</v>
      </c>
      <c r="S811" s="837">
        <v>1</v>
      </c>
      <c r="T811" s="836">
        <v>0.5</v>
      </c>
      <c r="U811" s="838">
        <v>1</v>
      </c>
    </row>
    <row r="812" spans="1:21" ht="14.4" customHeight="1" x14ac:dyDescent="0.3">
      <c r="A812" s="831">
        <v>2</v>
      </c>
      <c r="B812" s="832" t="s">
        <v>2170</v>
      </c>
      <c r="C812" s="832" t="s">
        <v>2177</v>
      </c>
      <c r="D812" s="833" t="s">
        <v>4516</v>
      </c>
      <c r="E812" s="834" t="s">
        <v>2354</v>
      </c>
      <c r="F812" s="832" t="s">
        <v>2171</v>
      </c>
      <c r="G812" s="832" t="s">
        <v>2540</v>
      </c>
      <c r="H812" s="832" t="s">
        <v>562</v>
      </c>
      <c r="I812" s="832" t="s">
        <v>2541</v>
      </c>
      <c r="J812" s="832" t="s">
        <v>1151</v>
      </c>
      <c r="K812" s="832" t="s">
        <v>2542</v>
      </c>
      <c r="L812" s="835">
        <v>98.75</v>
      </c>
      <c r="M812" s="835">
        <v>395</v>
      </c>
      <c r="N812" s="832">
        <v>4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2</v>
      </c>
      <c r="B813" s="832" t="s">
        <v>2170</v>
      </c>
      <c r="C813" s="832" t="s">
        <v>2177</v>
      </c>
      <c r="D813" s="833" t="s">
        <v>4516</v>
      </c>
      <c r="E813" s="834" t="s">
        <v>2354</v>
      </c>
      <c r="F813" s="832" t="s">
        <v>2171</v>
      </c>
      <c r="G813" s="832" t="s">
        <v>2540</v>
      </c>
      <c r="H813" s="832" t="s">
        <v>562</v>
      </c>
      <c r="I813" s="832" t="s">
        <v>2544</v>
      </c>
      <c r="J813" s="832" t="s">
        <v>2545</v>
      </c>
      <c r="K813" s="832" t="s">
        <v>2542</v>
      </c>
      <c r="L813" s="835">
        <v>98.75</v>
      </c>
      <c r="M813" s="835">
        <v>98.75</v>
      </c>
      <c r="N813" s="832">
        <v>1</v>
      </c>
      <c r="O813" s="836">
        <v>0.5</v>
      </c>
      <c r="P813" s="835">
        <v>98.75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2</v>
      </c>
      <c r="B814" s="832" t="s">
        <v>2170</v>
      </c>
      <c r="C814" s="832" t="s">
        <v>2177</v>
      </c>
      <c r="D814" s="833" t="s">
        <v>4516</v>
      </c>
      <c r="E814" s="834" t="s">
        <v>2354</v>
      </c>
      <c r="F814" s="832" t="s">
        <v>2171</v>
      </c>
      <c r="G814" s="832" t="s">
        <v>3514</v>
      </c>
      <c r="H814" s="832" t="s">
        <v>562</v>
      </c>
      <c r="I814" s="832" t="s">
        <v>3515</v>
      </c>
      <c r="J814" s="832" t="s">
        <v>3516</v>
      </c>
      <c r="K814" s="832" t="s">
        <v>3517</v>
      </c>
      <c r="L814" s="835">
        <v>57.48</v>
      </c>
      <c r="M814" s="835">
        <v>114.96</v>
      </c>
      <c r="N814" s="832">
        <v>2</v>
      </c>
      <c r="O814" s="836">
        <v>0.5</v>
      </c>
      <c r="P814" s="835">
        <v>114.96</v>
      </c>
      <c r="Q814" s="837">
        <v>1</v>
      </c>
      <c r="R814" s="832">
        <v>2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2</v>
      </c>
      <c r="B815" s="832" t="s">
        <v>2170</v>
      </c>
      <c r="C815" s="832" t="s">
        <v>2177</v>
      </c>
      <c r="D815" s="833" t="s">
        <v>4516</v>
      </c>
      <c r="E815" s="834" t="s">
        <v>2354</v>
      </c>
      <c r="F815" s="832" t="s">
        <v>2171</v>
      </c>
      <c r="G815" s="832" t="s">
        <v>2552</v>
      </c>
      <c r="H815" s="832" t="s">
        <v>562</v>
      </c>
      <c r="I815" s="832" t="s">
        <v>3001</v>
      </c>
      <c r="J815" s="832" t="s">
        <v>3002</v>
      </c>
      <c r="K815" s="832" t="s">
        <v>3003</v>
      </c>
      <c r="L815" s="835">
        <v>58.63</v>
      </c>
      <c r="M815" s="835">
        <v>58.63</v>
      </c>
      <c r="N815" s="832">
        <v>1</v>
      </c>
      <c r="O815" s="836">
        <v>0.5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2</v>
      </c>
      <c r="B816" s="832" t="s">
        <v>2170</v>
      </c>
      <c r="C816" s="832" t="s">
        <v>2177</v>
      </c>
      <c r="D816" s="833" t="s">
        <v>4516</v>
      </c>
      <c r="E816" s="834" t="s">
        <v>2354</v>
      </c>
      <c r="F816" s="832" t="s">
        <v>2171</v>
      </c>
      <c r="G816" s="832" t="s">
        <v>2556</v>
      </c>
      <c r="H816" s="832" t="s">
        <v>562</v>
      </c>
      <c r="I816" s="832" t="s">
        <v>3518</v>
      </c>
      <c r="J816" s="832" t="s">
        <v>3519</v>
      </c>
      <c r="K816" s="832" t="s">
        <v>3520</v>
      </c>
      <c r="L816" s="835">
        <v>206.53</v>
      </c>
      <c r="M816" s="835">
        <v>619.59</v>
      </c>
      <c r="N816" s="832">
        <v>3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2</v>
      </c>
      <c r="B817" s="832" t="s">
        <v>2170</v>
      </c>
      <c r="C817" s="832" t="s">
        <v>2177</v>
      </c>
      <c r="D817" s="833" t="s">
        <v>4516</v>
      </c>
      <c r="E817" s="834" t="s">
        <v>2354</v>
      </c>
      <c r="F817" s="832" t="s">
        <v>2171</v>
      </c>
      <c r="G817" s="832" t="s">
        <v>2564</v>
      </c>
      <c r="H817" s="832" t="s">
        <v>562</v>
      </c>
      <c r="I817" s="832" t="s">
        <v>2565</v>
      </c>
      <c r="J817" s="832" t="s">
        <v>2566</v>
      </c>
      <c r="K817" s="832" t="s">
        <v>2567</v>
      </c>
      <c r="L817" s="835">
        <v>88.76</v>
      </c>
      <c r="M817" s="835">
        <v>266.28000000000003</v>
      </c>
      <c r="N817" s="832">
        <v>3</v>
      </c>
      <c r="O817" s="836">
        <v>0.5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2</v>
      </c>
      <c r="B818" s="832" t="s">
        <v>2170</v>
      </c>
      <c r="C818" s="832" t="s">
        <v>2177</v>
      </c>
      <c r="D818" s="833" t="s">
        <v>4516</v>
      </c>
      <c r="E818" s="834" t="s">
        <v>2354</v>
      </c>
      <c r="F818" s="832" t="s">
        <v>2171</v>
      </c>
      <c r="G818" s="832" t="s">
        <v>2572</v>
      </c>
      <c r="H818" s="832" t="s">
        <v>562</v>
      </c>
      <c r="I818" s="832" t="s">
        <v>2573</v>
      </c>
      <c r="J818" s="832" t="s">
        <v>1070</v>
      </c>
      <c r="K818" s="832" t="s">
        <v>2574</v>
      </c>
      <c r="L818" s="835">
        <v>760.22</v>
      </c>
      <c r="M818" s="835">
        <v>6081.76</v>
      </c>
      <c r="N818" s="832">
        <v>8</v>
      </c>
      <c r="O818" s="836">
        <v>3</v>
      </c>
      <c r="P818" s="835">
        <v>3040.88</v>
      </c>
      <c r="Q818" s="837">
        <v>0.5</v>
      </c>
      <c r="R818" s="832">
        <v>4</v>
      </c>
      <c r="S818" s="837">
        <v>0.5</v>
      </c>
      <c r="T818" s="836">
        <v>1.5</v>
      </c>
      <c r="U818" s="838">
        <v>0.5</v>
      </c>
    </row>
    <row r="819" spans="1:21" ht="14.4" customHeight="1" x14ac:dyDescent="0.3">
      <c r="A819" s="831">
        <v>2</v>
      </c>
      <c r="B819" s="832" t="s">
        <v>2170</v>
      </c>
      <c r="C819" s="832" t="s">
        <v>2177</v>
      </c>
      <c r="D819" s="833" t="s">
        <v>4516</v>
      </c>
      <c r="E819" s="834" t="s">
        <v>2354</v>
      </c>
      <c r="F819" s="832" t="s">
        <v>2171</v>
      </c>
      <c r="G819" s="832" t="s">
        <v>2572</v>
      </c>
      <c r="H819" s="832" t="s">
        <v>562</v>
      </c>
      <c r="I819" s="832" t="s">
        <v>2575</v>
      </c>
      <c r="J819" s="832" t="s">
        <v>2576</v>
      </c>
      <c r="K819" s="832" t="s">
        <v>2574</v>
      </c>
      <c r="L819" s="835">
        <v>760.22</v>
      </c>
      <c r="M819" s="835">
        <v>760.22</v>
      </c>
      <c r="N819" s="832">
        <v>1</v>
      </c>
      <c r="O819" s="836">
        <v>1</v>
      </c>
      <c r="P819" s="835">
        <v>760.22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2</v>
      </c>
      <c r="B820" s="832" t="s">
        <v>2170</v>
      </c>
      <c r="C820" s="832" t="s">
        <v>2177</v>
      </c>
      <c r="D820" s="833" t="s">
        <v>4516</v>
      </c>
      <c r="E820" s="834" t="s">
        <v>2354</v>
      </c>
      <c r="F820" s="832" t="s">
        <v>2171</v>
      </c>
      <c r="G820" s="832" t="s">
        <v>2582</v>
      </c>
      <c r="H820" s="832" t="s">
        <v>604</v>
      </c>
      <c r="I820" s="832" t="s">
        <v>2583</v>
      </c>
      <c r="J820" s="832" t="s">
        <v>1340</v>
      </c>
      <c r="K820" s="832" t="s">
        <v>2584</v>
      </c>
      <c r="L820" s="835">
        <v>32.25</v>
      </c>
      <c r="M820" s="835">
        <v>96.75</v>
      </c>
      <c r="N820" s="832">
        <v>3</v>
      </c>
      <c r="O820" s="836">
        <v>0.5</v>
      </c>
      <c r="P820" s="835">
        <v>96.75</v>
      </c>
      <c r="Q820" s="837">
        <v>1</v>
      </c>
      <c r="R820" s="832">
        <v>3</v>
      </c>
      <c r="S820" s="837">
        <v>1</v>
      </c>
      <c r="T820" s="836">
        <v>0.5</v>
      </c>
      <c r="U820" s="838">
        <v>1</v>
      </c>
    </row>
    <row r="821" spans="1:21" ht="14.4" customHeight="1" x14ac:dyDescent="0.3">
      <c r="A821" s="831">
        <v>2</v>
      </c>
      <c r="B821" s="832" t="s">
        <v>2170</v>
      </c>
      <c r="C821" s="832" t="s">
        <v>2177</v>
      </c>
      <c r="D821" s="833" t="s">
        <v>4516</v>
      </c>
      <c r="E821" s="834" t="s">
        <v>2354</v>
      </c>
      <c r="F821" s="832" t="s">
        <v>2171</v>
      </c>
      <c r="G821" s="832" t="s">
        <v>2582</v>
      </c>
      <c r="H821" s="832" t="s">
        <v>604</v>
      </c>
      <c r="I821" s="832" t="s">
        <v>2004</v>
      </c>
      <c r="J821" s="832" t="s">
        <v>1340</v>
      </c>
      <c r="K821" s="832" t="s">
        <v>2005</v>
      </c>
      <c r="L821" s="835">
        <v>64.5</v>
      </c>
      <c r="M821" s="835">
        <v>387</v>
      </c>
      <c r="N821" s="832">
        <v>6</v>
      </c>
      <c r="O821" s="836">
        <v>1</v>
      </c>
      <c r="P821" s="835">
        <v>129</v>
      </c>
      <c r="Q821" s="837">
        <v>0.33333333333333331</v>
      </c>
      <c r="R821" s="832">
        <v>2</v>
      </c>
      <c r="S821" s="837">
        <v>0.33333333333333331</v>
      </c>
      <c r="T821" s="836">
        <v>0.5</v>
      </c>
      <c r="U821" s="838">
        <v>0.5</v>
      </c>
    </row>
    <row r="822" spans="1:21" ht="14.4" customHeight="1" x14ac:dyDescent="0.3">
      <c r="A822" s="831">
        <v>2</v>
      </c>
      <c r="B822" s="832" t="s">
        <v>2170</v>
      </c>
      <c r="C822" s="832" t="s">
        <v>2177</v>
      </c>
      <c r="D822" s="833" t="s">
        <v>4516</v>
      </c>
      <c r="E822" s="834" t="s">
        <v>2354</v>
      </c>
      <c r="F822" s="832" t="s">
        <v>2171</v>
      </c>
      <c r="G822" s="832" t="s">
        <v>2585</v>
      </c>
      <c r="H822" s="832" t="s">
        <v>562</v>
      </c>
      <c r="I822" s="832" t="s">
        <v>2586</v>
      </c>
      <c r="J822" s="832" t="s">
        <v>768</v>
      </c>
      <c r="K822" s="832" t="s">
        <v>2587</v>
      </c>
      <c r="L822" s="835">
        <v>0</v>
      </c>
      <c r="M822" s="835">
        <v>0</v>
      </c>
      <c r="N822" s="832">
        <v>3</v>
      </c>
      <c r="O822" s="836">
        <v>1</v>
      </c>
      <c r="P822" s="835"/>
      <c r="Q822" s="837"/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2</v>
      </c>
      <c r="B823" s="832" t="s">
        <v>2170</v>
      </c>
      <c r="C823" s="832" t="s">
        <v>2177</v>
      </c>
      <c r="D823" s="833" t="s">
        <v>4516</v>
      </c>
      <c r="E823" s="834" t="s">
        <v>2354</v>
      </c>
      <c r="F823" s="832" t="s">
        <v>2171</v>
      </c>
      <c r="G823" s="832" t="s">
        <v>2592</v>
      </c>
      <c r="H823" s="832" t="s">
        <v>604</v>
      </c>
      <c r="I823" s="832" t="s">
        <v>2049</v>
      </c>
      <c r="J823" s="832" t="s">
        <v>917</v>
      </c>
      <c r="K823" s="832" t="s">
        <v>2050</v>
      </c>
      <c r="L823" s="835">
        <v>39.549999999999997</v>
      </c>
      <c r="M823" s="835">
        <v>118.64999999999999</v>
      </c>
      <c r="N823" s="832">
        <v>3</v>
      </c>
      <c r="O823" s="836">
        <v>1.5</v>
      </c>
      <c r="P823" s="835">
        <v>118.64999999999999</v>
      </c>
      <c r="Q823" s="837">
        <v>1</v>
      </c>
      <c r="R823" s="832">
        <v>3</v>
      </c>
      <c r="S823" s="837">
        <v>1</v>
      </c>
      <c r="T823" s="836">
        <v>1.5</v>
      </c>
      <c r="U823" s="838">
        <v>1</v>
      </c>
    </row>
    <row r="824" spans="1:21" ht="14.4" customHeight="1" x14ac:dyDescent="0.3">
      <c r="A824" s="831">
        <v>2</v>
      </c>
      <c r="B824" s="832" t="s">
        <v>2170</v>
      </c>
      <c r="C824" s="832" t="s">
        <v>2177</v>
      </c>
      <c r="D824" s="833" t="s">
        <v>4516</v>
      </c>
      <c r="E824" s="834" t="s">
        <v>2354</v>
      </c>
      <c r="F824" s="832" t="s">
        <v>2171</v>
      </c>
      <c r="G824" s="832" t="s">
        <v>2592</v>
      </c>
      <c r="H824" s="832" t="s">
        <v>604</v>
      </c>
      <c r="I824" s="832" t="s">
        <v>1798</v>
      </c>
      <c r="J824" s="832" t="s">
        <v>917</v>
      </c>
      <c r="K824" s="832" t="s">
        <v>1799</v>
      </c>
      <c r="L824" s="835">
        <v>118.65</v>
      </c>
      <c r="M824" s="835">
        <v>1186.5000000000002</v>
      </c>
      <c r="N824" s="832">
        <v>10</v>
      </c>
      <c r="O824" s="836">
        <v>3.5</v>
      </c>
      <c r="P824" s="835">
        <v>118.65</v>
      </c>
      <c r="Q824" s="837">
        <v>9.9999999999999992E-2</v>
      </c>
      <c r="R824" s="832">
        <v>1</v>
      </c>
      <c r="S824" s="837">
        <v>0.1</v>
      </c>
      <c r="T824" s="836">
        <v>0.5</v>
      </c>
      <c r="U824" s="838">
        <v>0.14285714285714285</v>
      </c>
    </row>
    <row r="825" spans="1:21" ht="14.4" customHeight="1" x14ac:dyDescent="0.3">
      <c r="A825" s="831">
        <v>2</v>
      </c>
      <c r="B825" s="832" t="s">
        <v>2170</v>
      </c>
      <c r="C825" s="832" t="s">
        <v>2177</v>
      </c>
      <c r="D825" s="833" t="s">
        <v>4516</v>
      </c>
      <c r="E825" s="834" t="s">
        <v>2354</v>
      </c>
      <c r="F825" s="832" t="s">
        <v>2171</v>
      </c>
      <c r="G825" s="832" t="s">
        <v>2599</v>
      </c>
      <c r="H825" s="832" t="s">
        <v>604</v>
      </c>
      <c r="I825" s="832" t="s">
        <v>1811</v>
      </c>
      <c r="J825" s="832" t="s">
        <v>919</v>
      </c>
      <c r="K825" s="832" t="s">
        <v>1812</v>
      </c>
      <c r="L825" s="835">
        <v>77.790000000000006</v>
      </c>
      <c r="M825" s="835">
        <v>233.37</v>
      </c>
      <c r="N825" s="832">
        <v>3</v>
      </c>
      <c r="O825" s="836">
        <v>1.5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2</v>
      </c>
      <c r="B826" s="832" t="s">
        <v>2170</v>
      </c>
      <c r="C826" s="832" t="s">
        <v>2177</v>
      </c>
      <c r="D826" s="833" t="s">
        <v>4516</v>
      </c>
      <c r="E826" s="834" t="s">
        <v>2354</v>
      </c>
      <c r="F826" s="832" t="s">
        <v>2171</v>
      </c>
      <c r="G826" s="832" t="s">
        <v>2604</v>
      </c>
      <c r="H826" s="832" t="s">
        <v>562</v>
      </c>
      <c r="I826" s="832" t="s">
        <v>2605</v>
      </c>
      <c r="J826" s="832" t="s">
        <v>785</v>
      </c>
      <c r="K826" s="832" t="s">
        <v>2606</v>
      </c>
      <c r="L826" s="835">
        <v>248.55</v>
      </c>
      <c r="M826" s="835">
        <v>745.65000000000009</v>
      </c>
      <c r="N826" s="832">
        <v>3</v>
      </c>
      <c r="O826" s="836">
        <v>2</v>
      </c>
      <c r="P826" s="835">
        <v>745.65000000000009</v>
      </c>
      <c r="Q826" s="837">
        <v>1</v>
      </c>
      <c r="R826" s="832">
        <v>3</v>
      </c>
      <c r="S826" s="837">
        <v>1</v>
      </c>
      <c r="T826" s="836">
        <v>2</v>
      </c>
      <c r="U826" s="838">
        <v>1</v>
      </c>
    </row>
    <row r="827" spans="1:21" ht="14.4" customHeight="1" x14ac:dyDescent="0.3">
      <c r="A827" s="831">
        <v>2</v>
      </c>
      <c r="B827" s="832" t="s">
        <v>2170</v>
      </c>
      <c r="C827" s="832" t="s">
        <v>2177</v>
      </c>
      <c r="D827" s="833" t="s">
        <v>4516</v>
      </c>
      <c r="E827" s="834" t="s">
        <v>2354</v>
      </c>
      <c r="F827" s="832" t="s">
        <v>2171</v>
      </c>
      <c r="G827" s="832" t="s">
        <v>3285</v>
      </c>
      <c r="H827" s="832" t="s">
        <v>562</v>
      </c>
      <c r="I827" s="832" t="s">
        <v>3521</v>
      </c>
      <c r="J827" s="832" t="s">
        <v>3287</v>
      </c>
      <c r="K827" s="832" t="s">
        <v>3522</v>
      </c>
      <c r="L827" s="835">
        <v>1135.5899999999999</v>
      </c>
      <c r="M827" s="835">
        <v>4542.3599999999997</v>
      </c>
      <c r="N827" s="832">
        <v>4</v>
      </c>
      <c r="O827" s="836">
        <v>0.5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2</v>
      </c>
      <c r="B828" s="832" t="s">
        <v>2170</v>
      </c>
      <c r="C828" s="832" t="s">
        <v>2177</v>
      </c>
      <c r="D828" s="833" t="s">
        <v>4516</v>
      </c>
      <c r="E828" s="834" t="s">
        <v>2354</v>
      </c>
      <c r="F828" s="832" t="s">
        <v>2171</v>
      </c>
      <c r="G828" s="832" t="s">
        <v>2648</v>
      </c>
      <c r="H828" s="832" t="s">
        <v>604</v>
      </c>
      <c r="I828" s="832" t="s">
        <v>3022</v>
      </c>
      <c r="J828" s="832" t="s">
        <v>1730</v>
      </c>
      <c r="K828" s="832" t="s">
        <v>3023</v>
      </c>
      <c r="L828" s="835">
        <v>10.65</v>
      </c>
      <c r="M828" s="835">
        <v>10.65</v>
      </c>
      <c r="N828" s="832">
        <v>1</v>
      </c>
      <c r="O828" s="836">
        <v>0.5</v>
      </c>
      <c r="P828" s="835">
        <v>10.65</v>
      </c>
      <c r="Q828" s="837">
        <v>1</v>
      </c>
      <c r="R828" s="832">
        <v>1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2</v>
      </c>
      <c r="B829" s="832" t="s">
        <v>2170</v>
      </c>
      <c r="C829" s="832" t="s">
        <v>2177</v>
      </c>
      <c r="D829" s="833" t="s">
        <v>4516</v>
      </c>
      <c r="E829" s="834" t="s">
        <v>2354</v>
      </c>
      <c r="F829" s="832" t="s">
        <v>2171</v>
      </c>
      <c r="G829" s="832" t="s">
        <v>2648</v>
      </c>
      <c r="H829" s="832" t="s">
        <v>604</v>
      </c>
      <c r="I829" s="832" t="s">
        <v>2650</v>
      </c>
      <c r="J829" s="832" t="s">
        <v>2651</v>
      </c>
      <c r="K829" s="832" t="s">
        <v>2652</v>
      </c>
      <c r="L829" s="835">
        <v>234.07</v>
      </c>
      <c r="M829" s="835">
        <v>234.07</v>
      </c>
      <c r="N829" s="832">
        <v>1</v>
      </c>
      <c r="O829" s="836">
        <v>0.5</v>
      </c>
      <c r="P829" s="835">
        <v>234.07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2</v>
      </c>
      <c r="B830" s="832" t="s">
        <v>2170</v>
      </c>
      <c r="C830" s="832" t="s">
        <v>2177</v>
      </c>
      <c r="D830" s="833" t="s">
        <v>4516</v>
      </c>
      <c r="E830" s="834" t="s">
        <v>2354</v>
      </c>
      <c r="F830" s="832" t="s">
        <v>2171</v>
      </c>
      <c r="G830" s="832" t="s">
        <v>2666</v>
      </c>
      <c r="H830" s="832" t="s">
        <v>604</v>
      </c>
      <c r="I830" s="832" t="s">
        <v>3523</v>
      </c>
      <c r="J830" s="832" t="s">
        <v>1711</v>
      </c>
      <c r="K830" s="832" t="s">
        <v>3524</v>
      </c>
      <c r="L830" s="835">
        <v>234.34</v>
      </c>
      <c r="M830" s="835">
        <v>937.36</v>
      </c>
      <c r="N830" s="832">
        <v>4</v>
      </c>
      <c r="O830" s="836">
        <v>1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2</v>
      </c>
      <c r="B831" s="832" t="s">
        <v>2170</v>
      </c>
      <c r="C831" s="832" t="s">
        <v>2177</v>
      </c>
      <c r="D831" s="833" t="s">
        <v>4516</v>
      </c>
      <c r="E831" s="834" t="s">
        <v>2354</v>
      </c>
      <c r="F831" s="832" t="s">
        <v>2171</v>
      </c>
      <c r="G831" s="832" t="s">
        <v>2667</v>
      </c>
      <c r="H831" s="832" t="s">
        <v>604</v>
      </c>
      <c r="I831" s="832" t="s">
        <v>2668</v>
      </c>
      <c r="J831" s="832" t="s">
        <v>787</v>
      </c>
      <c r="K831" s="832" t="s">
        <v>1688</v>
      </c>
      <c r="L831" s="835">
        <v>490.89</v>
      </c>
      <c r="M831" s="835">
        <v>7363.3499999999995</v>
      </c>
      <c r="N831" s="832">
        <v>15</v>
      </c>
      <c r="O831" s="836">
        <v>2.5</v>
      </c>
      <c r="P831" s="835">
        <v>6381.57</v>
      </c>
      <c r="Q831" s="837">
        <v>0.8666666666666667</v>
      </c>
      <c r="R831" s="832">
        <v>13</v>
      </c>
      <c r="S831" s="837">
        <v>0.8666666666666667</v>
      </c>
      <c r="T831" s="836">
        <v>1.5</v>
      </c>
      <c r="U831" s="838">
        <v>0.6</v>
      </c>
    </row>
    <row r="832" spans="1:21" ht="14.4" customHeight="1" x14ac:dyDescent="0.3">
      <c r="A832" s="831">
        <v>2</v>
      </c>
      <c r="B832" s="832" t="s">
        <v>2170</v>
      </c>
      <c r="C832" s="832" t="s">
        <v>2177</v>
      </c>
      <c r="D832" s="833" t="s">
        <v>4516</v>
      </c>
      <c r="E832" s="834" t="s">
        <v>2354</v>
      </c>
      <c r="F832" s="832" t="s">
        <v>2171</v>
      </c>
      <c r="G832" s="832" t="s">
        <v>2667</v>
      </c>
      <c r="H832" s="832" t="s">
        <v>604</v>
      </c>
      <c r="I832" s="832" t="s">
        <v>2669</v>
      </c>
      <c r="J832" s="832" t="s">
        <v>787</v>
      </c>
      <c r="K832" s="832" t="s">
        <v>1684</v>
      </c>
      <c r="L832" s="835">
        <v>736.33</v>
      </c>
      <c r="M832" s="835">
        <v>2208.9900000000002</v>
      </c>
      <c r="N832" s="832">
        <v>3</v>
      </c>
      <c r="O832" s="836">
        <v>1</v>
      </c>
      <c r="P832" s="835">
        <v>2208.9900000000002</v>
      </c>
      <c r="Q832" s="837">
        <v>1</v>
      </c>
      <c r="R832" s="832">
        <v>3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2</v>
      </c>
      <c r="B833" s="832" t="s">
        <v>2170</v>
      </c>
      <c r="C833" s="832" t="s">
        <v>2177</v>
      </c>
      <c r="D833" s="833" t="s">
        <v>4516</v>
      </c>
      <c r="E833" s="834" t="s">
        <v>2354</v>
      </c>
      <c r="F833" s="832" t="s">
        <v>2171</v>
      </c>
      <c r="G833" s="832" t="s">
        <v>2667</v>
      </c>
      <c r="H833" s="832" t="s">
        <v>604</v>
      </c>
      <c r="I833" s="832" t="s">
        <v>2671</v>
      </c>
      <c r="J833" s="832" t="s">
        <v>793</v>
      </c>
      <c r="K833" s="832" t="s">
        <v>2672</v>
      </c>
      <c r="L833" s="835">
        <v>1385.62</v>
      </c>
      <c r="M833" s="835">
        <v>12470.579999999998</v>
      </c>
      <c r="N833" s="832">
        <v>9</v>
      </c>
      <c r="O833" s="836">
        <v>2.5</v>
      </c>
      <c r="P833" s="835">
        <v>12470.579999999998</v>
      </c>
      <c r="Q833" s="837">
        <v>1</v>
      </c>
      <c r="R833" s="832">
        <v>9</v>
      </c>
      <c r="S833" s="837">
        <v>1</v>
      </c>
      <c r="T833" s="836">
        <v>2.5</v>
      </c>
      <c r="U833" s="838">
        <v>1</v>
      </c>
    </row>
    <row r="834" spans="1:21" ht="14.4" customHeight="1" x14ac:dyDescent="0.3">
      <c r="A834" s="831">
        <v>2</v>
      </c>
      <c r="B834" s="832" t="s">
        <v>2170</v>
      </c>
      <c r="C834" s="832" t="s">
        <v>2177</v>
      </c>
      <c r="D834" s="833" t="s">
        <v>4516</v>
      </c>
      <c r="E834" s="834" t="s">
        <v>2354</v>
      </c>
      <c r="F834" s="832" t="s">
        <v>2171</v>
      </c>
      <c r="G834" s="832" t="s">
        <v>2678</v>
      </c>
      <c r="H834" s="832" t="s">
        <v>562</v>
      </c>
      <c r="I834" s="832" t="s">
        <v>3525</v>
      </c>
      <c r="J834" s="832" t="s">
        <v>644</v>
      </c>
      <c r="K834" s="832" t="s">
        <v>3526</v>
      </c>
      <c r="L834" s="835">
        <v>48.42</v>
      </c>
      <c r="M834" s="835">
        <v>96.84</v>
      </c>
      <c r="N834" s="832">
        <v>2</v>
      </c>
      <c r="O834" s="836">
        <v>0.5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2</v>
      </c>
      <c r="B835" s="832" t="s">
        <v>2170</v>
      </c>
      <c r="C835" s="832" t="s">
        <v>2177</v>
      </c>
      <c r="D835" s="833" t="s">
        <v>4516</v>
      </c>
      <c r="E835" s="834" t="s">
        <v>2354</v>
      </c>
      <c r="F835" s="832" t="s">
        <v>2171</v>
      </c>
      <c r="G835" s="832" t="s">
        <v>3527</v>
      </c>
      <c r="H835" s="832" t="s">
        <v>604</v>
      </c>
      <c r="I835" s="832" t="s">
        <v>3528</v>
      </c>
      <c r="J835" s="832" t="s">
        <v>3529</v>
      </c>
      <c r="K835" s="832" t="s">
        <v>2073</v>
      </c>
      <c r="L835" s="835">
        <v>51.83</v>
      </c>
      <c r="M835" s="835">
        <v>103.66</v>
      </c>
      <c r="N835" s="832">
        <v>2</v>
      </c>
      <c r="O835" s="836">
        <v>0.5</v>
      </c>
      <c r="P835" s="835">
        <v>103.66</v>
      </c>
      <c r="Q835" s="837">
        <v>1</v>
      </c>
      <c r="R835" s="832">
        <v>2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2</v>
      </c>
      <c r="B836" s="832" t="s">
        <v>2170</v>
      </c>
      <c r="C836" s="832" t="s">
        <v>2177</v>
      </c>
      <c r="D836" s="833" t="s">
        <v>4516</v>
      </c>
      <c r="E836" s="834" t="s">
        <v>2354</v>
      </c>
      <c r="F836" s="832" t="s">
        <v>2171</v>
      </c>
      <c r="G836" s="832" t="s">
        <v>2688</v>
      </c>
      <c r="H836" s="832" t="s">
        <v>562</v>
      </c>
      <c r="I836" s="832" t="s">
        <v>2689</v>
      </c>
      <c r="J836" s="832" t="s">
        <v>1310</v>
      </c>
      <c r="K836" s="832" t="s">
        <v>2690</v>
      </c>
      <c r="L836" s="835">
        <v>103.67</v>
      </c>
      <c r="M836" s="835">
        <v>207.34</v>
      </c>
      <c r="N836" s="832">
        <v>2</v>
      </c>
      <c r="O836" s="836">
        <v>0.5</v>
      </c>
      <c r="P836" s="835">
        <v>207.34</v>
      </c>
      <c r="Q836" s="837">
        <v>1</v>
      </c>
      <c r="R836" s="832">
        <v>2</v>
      </c>
      <c r="S836" s="837">
        <v>1</v>
      </c>
      <c r="T836" s="836">
        <v>0.5</v>
      </c>
      <c r="U836" s="838">
        <v>1</v>
      </c>
    </row>
    <row r="837" spans="1:21" ht="14.4" customHeight="1" x14ac:dyDescent="0.3">
      <c r="A837" s="831">
        <v>2</v>
      </c>
      <c r="B837" s="832" t="s">
        <v>2170</v>
      </c>
      <c r="C837" s="832" t="s">
        <v>2177</v>
      </c>
      <c r="D837" s="833" t="s">
        <v>4516</v>
      </c>
      <c r="E837" s="834" t="s">
        <v>2354</v>
      </c>
      <c r="F837" s="832" t="s">
        <v>2171</v>
      </c>
      <c r="G837" s="832" t="s">
        <v>2688</v>
      </c>
      <c r="H837" s="832" t="s">
        <v>562</v>
      </c>
      <c r="I837" s="832" t="s">
        <v>2697</v>
      </c>
      <c r="J837" s="832" t="s">
        <v>1310</v>
      </c>
      <c r="K837" s="832" t="s">
        <v>2690</v>
      </c>
      <c r="L837" s="835">
        <v>103.67</v>
      </c>
      <c r="M837" s="835">
        <v>207.34</v>
      </c>
      <c r="N837" s="832">
        <v>2</v>
      </c>
      <c r="O837" s="836">
        <v>1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2</v>
      </c>
      <c r="B838" s="832" t="s">
        <v>2170</v>
      </c>
      <c r="C838" s="832" t="s">
        <v>2177</v>
      </c>
      <c r="D838" s="833" t="s">
        <v>4516</v>
      </c>
      <c r="E838" s="834" t="s">
        <v>2354</v>
      </c>
      <c r="F838" s="832" t="s">
        <v>2171</v>
      </c>
      <c r="G838" s="832" t="s">
        <v>2688</v>
      </c>
      <c r="H838" s="832" t="s">
        <v>562</v>
      </c>
      <c r="I838" s="832" t="s">
        <v>3530</v>
      </c>
      <c r="J838" s="832" t="s">
        <v>3531</v>
      </c>
      <c r="K838" s="832" t="s">
        <v>2696</v>
      </c>
      <c r="L838" s="835">
        <v>115.18</v>
      </c>
      <c r="M838" s="835">
        <v>115.18</v>
      </c>
      <c r="N838" s="832">
        <v>1</v>
      </c>
      <c r="O838" s="836">
        <v>0.5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2</v>
      </c>
      <c r="B839" s="832" t="s">
        <v>2170</v>
      </c>
      <c r="C839" s="832" t="s">
        <v>2177</v>
      </c>
      <c r="D839" s="833" t="s">
        <v>4516</v>
      </c>
      <c r="E839" s="834" t="s">
        <v>2354</v>
      </c>
      <c r="F839" s="832" t="s">
        <v>2171</v>
      </c>
      <c r="G839" s="832" t="s">
        <v>2688</v>
      </c>
      <c r="H839" s="832" t="s">
        <v>562</v>
      </c>
      <c r="I839" s="832" t="s">
        <v>3532</v>
      </c>
      <c r="J839" s="832" t="s">
        <v>3031</v>
      </c>
      <c r="K839" s="832" t="s">
        <v>3533</v>
      </c>
      <c r="L839" s="835">
        <v>64.5</v>
      </c>
      <c r="M839" s="835">
        <v>64.5</v>
      </c>
      <c r="N839" s="832">
        <v>1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2</v>
      </c>
      <c r="B840" s="832" t="s">
        <v>2170</v>
      </c>
      <c r="C840" s="832" t="s">
        <v>2177</v>
      </c>
      <c r="D840" s="833" t="s">
        <v>4516</v>
      </c>
      <c r="E840" s="834" t="s">
        <v>2354</v>
      </c>
      <c r="F840" s="832" t="s">
        <v>2171</v>
      </c>
      <c r="G840" s="832" t="s">
        <v>3534</v>
      </c>
      <c r="H840" s="832" t="s">
        <v>604</v>
      </c>
      <c r="I840" s="832" t="s">
        <v>3535</v>
      </c>
      <c r="J840" s="832" t="s">
        <v>3536</v>
      </c>
      <c r="K840" s="832" t="s">
        <v>3537</v>
      </c>
      <c r="L840" s="835">
        <v>282.97000000000003</v>
      </c>
      <c r="M840" s="835">
        <v>1131.8800000000001</v>
      </c>
      <c r="N840" s="832">
        <v>4</v>
      </c>
      <c r="O840" s="836">
        <v>1.5</v>
      </c>
      <c r="P840" s="835">
        <v>1131.8800000000001</v>
      </c>
      <c r="Q840" s="837">
        <v>1</v>
      </c>
      <c r="R840" s="832">
        <v>4</v>
      </c>
      <c r="S840" s="837">
        <v>1</v>
      </c>
      <c r="T840" s="836">
        <v>1.5</v>
      </c>
      <c r="U840" s="838">
        <v>1</v>
      </c>
    </row>
    <row r="841" spans="1:21" ht="14.4" customHeight="1" x14ac:dyDescent="0.3">
      <c r="A841" s="831">
        <v>2</v>
      </c>
      <c r="B841" s="832" t="s">
        <v>2170</v>
      </c>
      <c r="C841" s="832" t="s">
        <v>2177</v>
      </c>
      <c r="D841" s="833" t="s">
        <v>4516</v>
      </c>
      <c r="E841" s="834" t="s">
        <v>2354</v>
      </c>
      <c r="F841" s="832" t="s">
        <v>2171</v>
      </c>
      <c r="G841" s="832" t="s">
        <v>2709</v>
      </c>
      <c r="H841" s="832" t="s">
        <v>604</v>
      </c>
      <c r="I841" s="832" t="s">
        <v>2712</v>
      </c>
      <c r="J841" s="832" t="s">
        <v>1648</v>
      </c>
      <c r="K841" s="832" t="s">
        <v>2713</v>
      </c>
      <c r="L841" s="835">
        <v>16.12</v>
      </c>
      <c r="M841" s="835">
        <v>16.12</v>
      </c>
      <c r="N841" s="832">
        <v>1</v>
      </c>
      <c r="O841" s="836">
        <v>0.5</v>
      </c>
      <c r="P841" s="835">
        <v>16.12</v>
      </c>
      <c r="Q841" s="837">
        <v>1</v>
      </c>
      <c r="R841" s="832">
        <v>1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2</v>
      </c>
      <c r="B842" s="832" t="s">
        <v>2170</v>
      </c>
      <c r="C842" s="832" t="s">
        <v>2177</v>
      </c>
      <c r="D842" s="833" t="s">
        <v>4516</v>
      </c>
      <c r="E842" s="834" t="s">
        <v>2354</v>
      </c>
      <c r="F842" s="832" t="s">
        <v>2171</v>
      </c>
      <c r="G842" s="832" t="s">
        <v>2709</v>
      </c>
      <c r="H842" s="832" t="s">
        <v>604</v>
      </c>
      <c r="I842" s="832" t="s">
        <v>2714</v>
      </c>
      <c r="J842" s="832" t="s">
        <v>1648</v>
      </c>
      <c r="K842" s="832" t="s">
        <v>1649</v>
      </c>
      <c r="L842" s="835">
        <v>57.6</v>
      </c>
      <c r="M842" s="835">
        <v>1267.2000000000003</v>
      </c>
      <c r="N842" s="832">
        <v>22</v>
      </c>
      <c r="O842" s="836">
        <v>9</v>
      </c>
      <c r="P842" s="835">
        <v>576</v>
      </c>
      <c r="Q842" s="837">
        <v>0.45454545454545447</v>
      </c>
      <c r="R842" s="832">
        <v>10</v>
      </c>
      <c r="S842" s="837">
        <v>0.45454545454545453</v>
      </c>
      <c r="T842" s="836">
        <v>3</v>
      </c>
      <c r="U842" s="838">
        <v>0.33333333333333331</v>
      </c>
    </row>
    <row r="843" spans="1:21" ht="14.4" customHeight="1" x14ac:dyDescent="0.3">
      <c r="A843" s="831">
        <v>2</v>
      </c>
      <c r="B843" s="832" t="s">
        <v>2170</v>
      </c>
      <c r="C843" s="832" t="s">
        <v>2177</v>
      </c>
      <c r="D843" s="833" t="s">
        <v>4516</v>
      </c>
      <c r="E843" s="834" t="s">
        <v>2354</v>
      </c>
      <c r="F843" s="832" t="s">
        <v>2171</v>
      </c>
      <c r="G843" s="832" t="s">
        <v>3095</v>
      </c>
      <c r="H843" s="832" t="s">
        <v>562</v>
      </c>
      <c r="I843" s="832" t="s">
        <v>3096</v>
      </c>
      <c r="J843" s="832" t="s">
        <v>978</v>
      </c>
      <c r="K843" s="832" t="s">
        <v>3097</v>
      </c>
      <c r="L843" s="835">
        <v>0</v>
      </c>
      <c r="M843" s="835">
        <v>0</v>
      </c>
      <c r="N843" s="832">
        <v>1</v>
      </c>
      <c r="O843" s="836">
        <v>1</v>
      </c>
      <c r="P843" s="835"/>
      <c r="Q843" s="837"/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2</v>
      </c>
      <c r="B844" s="832" t="s">
        <v>2170</v>
      </c>
      <c r="C844" s="832" t="s">
        <v>2177</v>
      </c>
      <c r="D844" s="833" t="s">
        <v>4516</v>
      </c>
      <c r="E844" s="834" t="s">
        <v>2354</v>
      </c>
      <c r="F844" s="832" t="s">
        <v>2171</v>
      </c>
      <c r="G844" s="832" t="s">
        <v>2735</v>
      </c>
      <c r="H844" s="832" t="s">
        <v>604</v>
      </c>
      <c r="I844" s="832" t="s">
        <v>1770</v>
      </c>
      <c r="J844" s="832" t="s">
        <v>987</v>
      </c>
      <c r="K844" s="832" t="s">
        <v>1771</v>
      </c>
      <c r="L844" s="835">
        <v>143.09</v>
      </c>
      <c r="M844" s="835">
        <v>143.09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2</v>
      </c>
      <c r="B845" s="832" t="s">
        <v>2170</v>
      </c>
      <c r="C845" s="832" t="s">
        <v>2177</v>
      </c>
      <c r="D845" s="833" t="s">
        <v>4516</v>
      </c>
      <c r="E845" s="834" t="s">
        <v>2354</v>
      </c>
      <c r="F845" s="832" t="s">
        <v>2171</v>
      </c>
      <c r="G845" s="832" t="s">
        <v>2739</v>
      </c>
      <c r="H845" s="832" t="s">
        <v>604</v>
      </c>
      <c r="I845" s="832" t="s">
        <v>2740</v>
      </c>
      <c r="J845" s="832" t="s">
        <v>1785</v>
      </c>
      <c r="K845" s="832" t="s">
        <v>2741</v>
      </c>
      <c r="L845" s="835">
        <v>437.23</v>
      </c>
      <c r="M845" s="835">
        <v>437.23</v>
      </c>
      <c r="N845" s="832">
        <v>1</v>
      </c>
      <c r="O845" s="836">
        <v>0.5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2</v>
      </c>
      <c r="B846" s="832" t="s">
        <v>2170</v>
      </c>
      <c r="C846" s="832" t="s">
        <v>2177</v>
      </c>
      <c r="D846" s="833" t="s">
        <v>4516</v>
      </c>
      <c r="E846" s="834" t="s">
        <v>2354</v>
      </c>
      <c r="F846" s="832" t="s">
        <v>2171</v>
      </c>
      <c r="G846" s="832" t="s">
        <v>2742</v>
      </c>
      <c r="H846" s="832" t="s">
        <v>562</v>
      </c>
      <c r="I846" s="832" t="s">
        <v>2743</v>
      </c>
      <c r="J846" s="832" t="s">
        <v>618</v>
      </c>
      <c r="K846" s="832" t="s">
        <v>2744</v>
      </c>
      <c r="L846" s="835">
        <v>108.44</v>
      </c>
      <c r="M846" s="835">
        <v>542.20000000000005</v>
      </c>
      <c r="N846" s="832">
        <v>5</v>
      </c>
      <c r="O846" s="836">
        <v>1.5</v>
      </c>
      <c r="P846" s="835">
        <v>542.20000000000005</v>
      </c>
      <c r="Q846" s="837">
        <v>1</v>
      </c>
      <c r="R846" s="832">
        <v>5</v>
      </c>
      <c r="S846" s="837">
        <v>1</v>
      </c>
      <c r="T846" s="836">
        <v>1.5</v>
      </c>
      <c r="U846" s="838">
        <v>1</v>
      </c>
    </row>
    <row r="847" spans="1:21" ht="14.4" customHeight="1" x14ac:dyDescent="0.3">
      <c r="A847" s="831">
        <v>2</v>
      </c>
      <c r="B847" s="832" t="s">
        <v>2170</v>
      </c>
      <c r="C847" s="832" t="s">
        <v>2177</v>
      </c>
      <c r="D847" s="833" t="s">
        <v>4516</v>
      </c>
      <c r="E847" s="834" t="s">
        <v>2354</v>
      </c>
      <c r="F847" s="832" t="s">
        <v>2171</v>
      </c>
      <c r="G847" s="832" t="s">
        <v>2742</v>
      </c>
      <c r="H847" s="832" t="s">
        <v>562</v>
      </c>
      <c r="I847" s="832" t="s">
        <v>3052</v>
      </c>
      <c r="J847" s="832" t="s">
        <v>618</v>
      </c>
      <c r="K847" s="832" t="s">
        <v>3053</v>
      </c>
      <c r="L847" s="835">
        <v>52.61</v>
      </c>
      <c r="M847" s="835">
        <v>52.61</v>
      </c>
      <c r="N847" s="832">
        <v>1</v>
      </c>
      <c r="O847" s="836">
        <v>1</v>
      </c>
      <c r="P847" s="835">
        <v>52.61</v>
      </c>
      <c r="Q847" s="837">
        <v>1</v>
      </c>
      <c r="R847" s="832">
        <v>1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2</v>
      </c>
      <c r="B848" s="832" t="s">
        <v>2170</v>
      </c>
      <c r="C848" s="832" t="s">
        <v>2177</v>
      </c>
      <c r="D848" s="833" t="s">
        <v>4516</v>
      </c>
      <c r="E848" s="834" t="s">
        <v>2354</v>
      </c>
      <c r="F848" s="832" t="s">
        <v>2171</v>
      </c>
      <c r="G848" s="832" t="s">
        <v>3538</v>
      </c>
      <c r="H848" s="832" t="s">
        <v>604</v>
      </c>
      <c r="I848" s="832" t="s">
        <v>3539</v>
      </c>
      <c r="J848" s="832" t="s">
        <v>1468</v>
      </c>
      <c r="K848" s="832" t="s">
        <v>1450</v>
      </c>
      <c r="L848" s="835">
        <v>32.6</v>
      </c>
      <c r="M848" s="835">
        <v>19886</v>
      </c>
      <c r="N848" s="832">
        <v>610</v>
      </c>
      <c r="O848" s="836">
        <v>4.5</v>
      </c>
      <c r="P848" s="835">
        <v>3912</v>
      </c>
      <c r="Q848" s="837">
        <v>0.19672131147540983</v>
      </c>
      <c r="R848" s="832">
        <v>120</v>
      </c>
      <c r="S848" s="837">
        <v>0.19672131147540983</v>
      </c>
      <c r="T848" s="836">
        <v>1</v>
      </c>
      <c r="U848" s="838">
        <v>0.22222222222222221</v>
      </c>
    </row>
    <row r="849" spans="1:21" ht="14.4" customHeight="1" x14ac:dyDescent="0.3">
      <c r="A849" s="831">
        <v>2</v>
      </c>
      <c r="B849" s="832" t="s">
        <v>2170</v>
      </c>
      <c r="C849" s="832" t="s">
        <v>2177</v>
      </c>
      <c r="D849" s="833" t="s">
        <v>4516</v>
      </c>
      <c r="E849" s="834" t="s">
        <v>2354</v>
      </c>
      <c r="F849" s="832" t="s">
        <v>2171</v>
      </c>
      <c r="G849" s="832" t="s">
        <v>3538</v>
      </c>
      <c r="H849" s="832" t="s">
        <v>604</v>
      </c>
      <c r="I849" s="832" t="s">
        <v>3540</v>
      </c>
      <c r="J849" s="832" t="s">
        <v>3541</v>
      </c>
      <c r="K849" s="832" t="s">
        <v>3542</v>
      </c>
      <c r="L849" s="835">
        <v>194.26</v>
      </c>
      <c r="M849" s="835">
        <v>7770.4</v>
      </c>
      <c r="N849" s="832">
        <v>40</v>
      </c>
      <c r="O849" s="836">
        <v>2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2</v>
      </c>
      <c r="B850" s="832" t="s">
        <v>2170</v>
      </c>
      <c r="C850" s="832" t="s">
        <v>2177</v>
      </c>
      <c r="D850" s="833" t="s">
        <v>4516</v>
      </c>
      <c r="E850" s="834" t="s">
        <v>2354</v>
      </c>
      <c r="F850" s="832" t="s">
        <v>2171</v>
      </c>
      <c r="G850" s="832" t="s">
        <v>3538</v>
      </c>
      <c r="H850" s="832" t="s">
        <v>604</v>
      </c>
      <c r="I850" s="832" t="s">
        <v>2119</v>
      </c>
      <c r="J850" s="832" t="s">
        <v>1449</v>
      </c>
      <c r="K850" s="832" t="s">
        <v>1450</v>
      </c>
      <c r="L850" s="835">
        <v>21.96</v>
      </c>
      <c r="M850" s="835">
        <v>439.20000000000005</v>
      </c>
      <c r="N850" s="832">
        <v>20</v>
      </c>
      <c r="O850" s="836">
        <v>0.5</v>
      </c>
      <c r="P850" s="835">
        <v>439.20000000000005</v>
      </c>
      <c r="Q850" s="837">
        <v>1</v>
      </c>
      <c r="R850" s="832">
        <v>20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2</v>
      </c>
      <c r="B851" s="832" t="s">
        <v>2170</v>
      </c>
      <c r="C851" s="832" t="s">
        <v>2177</v>
      </c>
      <c r="D851" s="833" t="s">
        <v>4516</v>
      </c>
      <c r="E851" s="834" t="s">
        <v>2354</v>
      </c>
      <c r="F851" s="832" t="s">
        <v>2171</v>
      </c>
      <c r="G851" s="832" t="s">
        <v>3538</v>
      </c>
      <c r="H851" s="832" t="s">
        <v>604</v>
      </c>
      <c r="I851" s="832" t="s">
        <v>3543</v>
      </c>
      <c r="J851" s="832" t="s">
        <v>1447</v>
      </c>
      <c r="K851" s="832" t="s">
        <v>1450</v>
      </c>
      <c r="L851" s="835">
        <v>44.6</v>
      </c>
      <c r="M851" s="835">
        <v>13647.599999999999</v>
      </c>
      <c r="N851" s="832">
        <v>306</v>
      </c>
      <c r="O851" s="836">
        <v>4</v>
      </c>
      <c r="P851" s="835">
        <v>13647.599999999999</v>
      </c>
      <c r="Q851" s="837">
        <v>1</v>
      </c>
      <c r="R851" s="832">
        <v>306</v>
      </c>
      <c r="S851" s="837">
        <v>1</v>
      </c>
      <c r="T851" s="836">
        <v>4</v>
      </c>
      <c r="U851" s="838">
        <v>1</v>
      </c>
    </row>
    <row r="852" spans="1:21" ht="14.4" customHeight="1" x14ac:dyDescent="0.3">
      <c r="A852" s="831">
        <v>2</v>
      </c>
      <c r="B852" s="832" t="s">
        <v>2170</v>
      </c>
      <c r="C852" s="832" t="s">
        <v>2177</v>
      </c>
      <c r="D852" s="833" t="s">
        <v>4516</v>
      </c>
      <c r="E852" s="834" t="s">
        <v>2354</v>
      </c>
      <c r="F852" s="832" t="s">
        <v>2171</v>
      </c>
      <c r="G852" s="832" t="s">
        <v>3538</v>
      </c>
      <c r="H852" s="832" t="s">
        <v>604</v>
      </c>
      <c r="I852" s="832" t="s">
        <v>3544</v>
      </c>
      <c r="J852" s="832" t="s">
        <v>1444</v>
      </c>
      <c r="K852" s="832" t="s">
        <v>1450</v>
      </c>
      <c r="L852" s="835">
        <v>44.6</v>
      </c>
      <c r="M852" s="835">
        <v>4014</v>
      </c>
      <c r="N852" s="832">
        <v>90</v>
      </c>
      <c r="O852" s="836">
        <v>0.5</v>
      </c>
      <c r="P852" s="835">
        <v>4014</v>
      </c>
      <c r="Q852" s="837">
        <v>1</v>
      </c>
      <c r="R852" s="832">
        <v>90</v>
      </c>
      <c r="S852" s="837">
        <v>1</v>
      </c>
      <c r="T852" s="836">
        <v>0.5</v>
      </c>
      <c r="U852" s="838">
        <v>1</v>
      </c>
    </row>
    <row r="853" spans="1:21" ht="14.4" customHeight="1" x14ac:dyDescent="0.3">
      <c r="A853" s="831">
        <v>2</v>
      </c>
      <c r="B853" s="832" t="s">
        <v>2170</v>
      </c>
      <c r="C853" s="832" t="s">
        <v>2177</v>
      </c>
      <c r="D853" s="833" t="s">
        <v>4516</v>
      </c>
      <c r="E853" s="834" t="s">
        <v>2354</v>
      </c>
      <c r="F853" s="832" t="s">
        <v>2171</v>
      </c>
      <c r="G853" s="832" t="s">
        <v>3538</v>
      </c>
      <c r="H853" s="832" t="s">
        <v>604</v>
      </c>
      <c r="I853" s="832" t="s">
        <v>3545</v>
      </c>
      <c r="J853" s="832" t="s">
        <v>3546</v>
      </c>
      <c r="K853" s="832" t="s">
        <v>1458</v>
      </c>
      <c r="L853" s="835">
        <v>129.51</v>
      </c>
      <c r="M853" s="835">
        <v>1942.6499999999999</v>
      </c>
      <c r="N853" s="832">
        <v>15</v>
      </c>
      <c r="O853" s="836">
        <v>0.5</v>
      </c>
      <c r="P853" s="835">
        <v>1942.6499999999999</v>
      </c>
      <c r="Q853" s="837">
        <v>1</v>
      </c>
      <c r="R853" s="832">
        <v>15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2</v>
      </c>
      <c r="B854" s="832" t="s">
        <v>2170</v>
      </c>
      <c r="C854" s="832" t="s">
        <v>2177</v>
      </c>
      <c r="D854" s="833" t="s">
        <v>4516</v>
      </c>
      <c r="E854" s="834" t="s">
        <v>2354</v>
      </c>
      <c r="F854" s="832" t="s">
        <v>2171</v>
      </c>
      <c r="G854" s="832" t="s">
        <v>3538</v>
      </c>
      <c r="H854" s="832" t="s">
        <v>604</v>
      </c>
      <c r="I854" s="832" t="s">
        <v>3547</v>
      </c>
      <c r="J854" s="832" t="s">
        <v>3548</v>
      </c>
      <c r="K854" s="832" t="s">
        <v>1458</v>
      </c>
      <c r="L854" s="835">
        <v>129.51</v>
      </c>
      <c r="M854" s="835">
        <v>1295.0999999999999</v>
      </c>
      <c r="N854" s="832">
        <v>10</v>
      </c>
      <c r="O854" s="836">
        <v>1</v>
      </c>
      <c r="P854" s="835">
        <v>1295.0999999999999</v>
      </c>
      <c r="Q854" s="837">
        <v>1</v>
      </c>
      <c r="R854" s="832">
        <v>10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2</v>
      </c>
      <c r="B855" s="832" t="s">
        <v>2170</v>
      </c>
      <c r="C855" s="832" t="s">
        <v>2177</v>
      </c>
      <c r="D855" s="833" t="s">
        <v>4516</v>
      </c>
      <c r="E855" s="834" t="s">
        <v>2354</v>
      </c>
      <c r="F855" s="832" t="s">
        <v>2171</v>
      </c>
      <c r="G855" s="832" t="s">
        <v>3538</v>
      </c>
      <c r="H855" s="832" t="s">
        <v>604</v>
      </c>
      <c r="I855" s="832" t="s">
        <v>3549</v>
      </c>
      <c r="J855" s="832" t="s">
        <v>1466</v>
      </c>
      <c r="K855" s="832" t="s">
        <v>1450</v>
      </c>
      <c r="L855" s="835">
        <v>59.72</v>
      </c>
      <c r="M855" s="835">
        <v>1194.4000000000001</v>
      </c>
      <c r="N855" s="832">
        <v>20</v>
      </c>
      <c r="O855" s="836">
        <v>0.5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2</v>
      </c>
      <c r="B856" s="832" t="s">
        <v>2170</v>
      </c>
      <c r="C856" s="832" t="s">
        <v>2177</v>
      </c>
      <c r="D856" s="833" t="s">
        <v>4516</v>
      </c>
      <c r="E856" s="834" t="s">
        <v>2354</v>
      </c>
      <c r="F856" s="832" t="s">
        <v>2171</v>
      </c>
      <c r="G856" s="832" t="s">
        <v>3538</v>
      </c>
      <c r="H856" s="832" t="s">
        <v>604</v>
      </c>
      <c r="I856" s="832" t="s">
        <v>3550</v>
      </c>
      <c r="J856" s="832" t="s">
        <v>1470</v>
      </c>
      <c r="K856" s="832" t="s">
        <v>1474</v>
      </c>
      <c r="L856" s="835">
        <v>145.88999999999999</v>
      </c>
      <c r="M856" s="835">
        <v>21883.5</v>
      </c>
      <c r="N856" s="832">
        <v>150</v>
      </c>
      <c r="O856" s="836">
        <v>2</v>
      </c>
      <c r="P856" s="835">
        <v>21883.5</v>
      </c>
      <c r="Q856" s="837">
        <v>1</v>
      </c>
      <c r="R856" s="832">
        <v>150</v>
      </c>
      <c r="S856" s="837">
        <v>1</v>
      </c>
      <c r="T856" s="836">
        <v>2</v>
      </c>
      <c r="U856" s="838">
        <v>1</v>
      </c>
    </row>
    <row r="857" spans="1:21" ht="14.4" customHeight="1" x14ac:dyDescent="0.3">
      <c r="A857" s="831">
        <v>2</v>
      </c>
      <c r="B857" s="832" t="s">
        <v>2170</v>
      </c>
      <c r="C857" s="832" t="s">
        <v>2177</v>
      </c>
      <c r="D857" s="833" t="s">
        <v>4516</v>
      </c>
      <c r="E857" s="834" t="s">
        <v>2354</v>
      </c>
      <c r="F857" s="832" t="s">
        <v>2171</v>
      </c>
      <c r="G857" s="832" t="s">
        <v>3538</v>
      </c>
      <c r="H857" s="832" t="s">
        <v>604</v>
      </c>
      <c r="I857" s="832" t="s">
        <v>2124</v>
      </c>
      <c r="J857" s="832" t="s">
        <v>1479</v>
      </c>
      <c r="K857" s="832" t="s">
        <v>1474</v>
      </c>
      <c r="L857" s="835">
        <v>103.08</v>
      </c>
      <c r="M857" s="835">
        <v>235228.56000000006</v>
      </c>
      <c r="N857" s="832">
        <v>2282</v>
      </c>
      <c r="O857" s="836">
        <v>25</v>
      </c>
      <c r="P857" s="835">
        <v>225951.36000000004</v>
      </c>
      <c r="Q857" s="837">
        <v>0.96056091148115685</v>
      </c>
      <c r="R857" s="832">
        <v>2192</v>
      </c>
      <c r="S857" s="837">
        <v>0.96056091148115685</v>
      </c>
      <c r="T857" s="836">
        <v>24</v>
      </c>
      <c r="U857" s="838">
        <v>0.96</v>
      </c>
    </row>
    <row r="858" spans="1:21" ht="14.4" customHeight="1" x14ac:dyDescent="0.3">
      <c r="A858" s="831">
        <v>2</v>
      </c>
      <c r="B858" s="832" t="s">
        <v>2170</v>
      </c>
      <c r="C858" s="832" t="s">
        <v>2177</v>
      </c>
      <c r="D858" s="833" t="s">
        <v>4516</v>
      </c>
      <c r="E858" s="834" t="s">
        <v>2354</v>
      </c>
      <c r="F858" s="832" t="s">
        <v>2171</v>
      </c>
      <c r="G858" s="832" t="s">
        <v>3538</v>
      </c>
      <c r="H858" s="832" t="s">
        <v>604</v>
      </c>
      <c r="I858" s="832" t="s">
        <v>3551</v>
      </c>
      <c r="J858" s="832" t="s">
        <v>3552</v>
      </c>
      <c r="K858" s="832" t="s">
        <v>1458</v>
      </c>
      <c r="L858" s="835">
        <v>127.34</v>
      </c>
      <c r="M858" s="835">
        <v>14007.400000000001</v>
      </c>
      <c r="N858" s="832">
        <v>110</v>
      </c>
      <c r="O858" s="836">
        <v>6.5</v>
      </c>
      <c r="P858" s="835">
        <v>3820.2000000000003</v>
      </c>
      <c r="Q858" s="837">
        <v>0.27272727272727271</v>
      </c>
      <c r="R858" s="832">
        <v>30</v>
      </c>
      <c r="S858" s="837">
        <v>0.27272727272727271</v>
      </c>
      <c r="T858" s="836">
        <v>2.5</v>
      </c>
      <c r="U858" s="838">
        <v>0.38461538461538464</v>
      </c>
    </row>
    <row r="859" spans="1:21" ht="14.4" customHeight="1" x14ac:dyDescent="0.3">
      <c r="A859" s="831">
        <v>2</v>
      </c>
      <c r="B859" s="832" t="s">
        <v>2170</v>
      </c>
      <c r="C859" s="832" t="s">
        <v>2177</v>
      </c>
      <c r="D859" s="833" t="s">
        <v>4516</v>
      </c>
      <c r="E859" s="834" t="s">
        <v>2354</v>
      </c>
      <c r="F859" s="832" t="s">
        <v>2171</v>
      </c>
      <c r="G859" s="832" t="s">
        <v>3538</v>
      </c>
      <c r="H859" s="832" t="s">
        <v>604</v>
      </c>
      <c r="I859" s="832" t="s">
        <v>3553</v>
      </c>
      <c r="J859" s="832" t="s">
        <v>3554</v>
      </c>
      <c r="K859" s="832" t="s">
        <v>1458</v>
      </c>
      <c r="L859" s="835">
        <v>127.34</v>
      </c>
      <c r="M859" s="835">
        <v>1273.4000000000001</v>
      </c>
      <c r="N859" s="832">
        <v>10</v>
      </c>
      <c r="O859" s="836">
        <v>0.5</v>
      </c>
      <c r="P859" s="835">
        <v>1273.4000000000001</v>
      </c>
      <c r="Q859" s="837">
        <v>1</v>
      </c>
      <c r="R859" s="832">
        <v>10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2</v>
      </c>
      <c r="B860" s="832" t="s">
        <v>2170</v>
      </c>
      <c r="C860" s="832" t="s">
        <v>2177</v>
      </c>
      <c r="D860" s="833" t="s">
        <v>4516</v>
      </c>
      <c r="E860" s="834" t="s">
        <v>2354</v>
      </c>
      <c r="F860" s="832" t="s">
        <v>2171</v>
      </c>
      <c r="G860" s="832" t="s">
        <v>3538</v>
      </c>
      <c r="H860" s="832" t="s">
        <v>604</v>
      </c>
      <c r="I860" s="832" t="s">
        <v>2129</v>
      </c>
      <c r="J860" s="832" t="s">
        <v>2130</v>
      </c>
      <c r="K860" s="832" t="s">
        <v>2126</v>
      </c>
      <c r="L860" s="835">
        <v>84.89</v>
      </c>
      <c r="M860" s="835">
        <v>1697.8</v>
      </c>
      <c r="N860" s="832">
        <v>20</v>
      </c>
      <c r="O860" s="836">
        <v>2.5</v>
      </c>
      <c r="P860" s="835">
        <v>1103.57</v>
      </c>
      <c r="Q860" s="837">
        <v>0.65</v>
      </c>
      <c r="R860" s="832">
        <v>13</v>
      </c>
      <c r="S860" s="837">
        <v>0.65</v>
      </c>
      <c r="T860" s="836">
        <v>1.5</v>
      </c>
      <c r="U860" s="838">
        <v>0.6</v>
      </c>
    </row>
    <row r="861" spans="1:21" ht="14.4" customHeight="1" x14ac:dyDescent="0.3">
      <c r="A861" s="831">
        <v>2</v>
      </c>
      <c r="B861" s="832" t="s">
        <v>2170</v>
      </c>
      <c r="C861" s="832" t="s">
        <v>2177</v>
      </c>
      <c r="D861" s="833" t="s">
        <v>4516</v>
      </c>
      <c r="E861" s="834" t="s">
        <v>2354</v>
      </c>
      <c r="F861" s="832" t="s">
        <v>2171</v>
      </c>
      <c r="G861" s="832" t="s">
        <v>3538</v>
      </c>
      <c r="H861" s="832" t="s">
        <v>604</v>
      </c>
      <c r="I861" s="832" t="s">
        <v>2128</v>
      </c>
      <c r="J861" s="832" t="s">
        <v>1462</v>
      </c>
      <c r="K861" s="832" t="s">
        <v>2126</v>
      </c>
      <c r="L861" s="835">
        <v>84.89</v>
      </c>
      <c r="M861" s="835">
        <v>4329.3899999999994</v>
      </c>
      <c r="N861" s="832">
        <v>51</v>
      </c>
      <c r="O861" s="836">
        <v>3</v>
      </c>
      <c r="P861" s="835">
        <v>2461.81</v>
      </c>
      <c r="Q861" s="837">
        <v>0.56862745098039225</v>
      </c>
      <c r="R861" s="832">
        <v>29</v>
      </c>
      <c r="S861" s="837">
        <v>0.56862745098039214</v>
      </c>
      <c r="T861" s="836">
        <v>1.5</v>
      </c>
      <c r="U861" s="838">
        <v>0.5</v>
      </c>
    </row>
    <row r="862" spans="1:21" ht="14.4" customHeight="1" x14ac:dyDescent="0.3">
      <c r="A862" s="831">
        <v>2</v>
      </c>
      <c r="B862" s="832" t="s">
        <v>2170</v>
      </c>
      <c r="C862" s="832" t="s">
        <v>2177</v>
      </c>
      <c r="D862" s="833" t="s">
        <v>4516</v>
      </c>
      <c r="E862" s="834" t="s">
        <v>2354</v>
      </c>
      <c r="F862" s="832" t="s">
        <v>2171</v>
      </c>
      <c r="G862" s="832" t="s">
        <v>3538</v>
      </c>
      <c r="H862" s="832" t="s">
        <v>604</v>
      </c>
      <c r="I862" s="832" t="s">
        <v>3555</v>
      </c>
      <c r="J862" s="832" t="s">
        <v>3556</v>
      </c>
      <c r="K862" s="832" t="s">
        <v>1458</v>
      </c>
      <c r="L862" s="835">
        <v>127.34</v>
      </c>
      <c r="M862" s="835">
        <v>1273.4000000000001</v>
      </c>
      <c r="N862" s="832">
        <v>10</v>
      </c>
      <c r="O862" s="836">
        <v>1</v>
      </c>
      <c r="P862" s="835">
        <v>1273.4000000000001</v>
      </c>
      <c r="Q862" s="837">
        <v>1</v>
      </c>
      <c r="R862" s="832">
        <v>10</v>
      </c>
      <c r="S862" s="837">
        <v>1</v>
      </c>
      <c r="T862" s="836">
        <v>1</v>
      </c>
      <c r="U862" s="838">
        <v>1</v>
      </c>
    </row>
    <row r="863" spans="1:21" ht="14.4" customHeight="1" x14ac:dyDescent="0.3">
      <c r="A863" s="831">
        <v>2</v>
      </c>
      <c r="B863" s="832" t="s">
        <v>2170</v>
      </c>
      <c r="C863" s="832" t="s">
        <v>2177</v>
      </c>
      <c r="D863" s="833" t="s">
        <v>4516</v>
      </c>
      <c r="E863" s="834" t="s">
        <v>2354</v>
      </c>
      <c r="F863" s="832" t="s">
        <v>2171</v>
      </c>
      <c r="G863" s="832" t="s">
        <v>3538</v>
      </c>
      <c r="H863" s="832" t="s">
        <v>604</v>
      </c>
      <c r="I863" s="832" t="s">
        <v>2125</v>
      </c>
      <c r="J863" s="832" t="s">
        <v>1460</v>
      </c>
      <c r="K863" s="832" t="s">
        <v>2126</v>
      </c>
      <c r="L863" s="835">
        <v>84.89</v>
      </c>
      <c r="M863" s="835">
        <v>933.79</v>
      </c>
      <c r="N863" s="832">
        <v>11</v>
      </c>
      <c r="O863" s="836">
        <v>1.5</v>
      </c>
      <c r="P863" s="835">
        <v>339.56</v>
      </c>
      <c r="Q863" s="837">
        <v>0.36363636363636365</v>
      </c>
      <c r="R863" s="832">
        <v>4</v>
      </c>
      <c r="S863" s="837">
        <v>0.36363636363636365</v>
      </c>
      <c r="T863" s="836">
        <v>0.5</v>
      </c>
      <c r="U863" s="838">
        <v>0.33333333333333331</v>
      </c>
    </row>
    <row r="864" spans="1:21" ht="14.4" customHeight="1" x14ac:dyDescent="0.3">
      <c r="A864" s="831">
        <v>2</v>
      </c>
      <c r="B864" s="832" t="s">
        <v>2170</v>
      </c>
      <c r="C864" s="832" t="s">
        <v>2177</v>
      </c>
      <c r="D864" s="833" t="s">
        <v>4516</v>
      </c>
      <c r="E864" s="834" t="s">
        <v>2354</v>
      </c>
      <c r="F864" s="832" t="s">
        <v>2171</v>
      </c>
      <c r="G864" s="832" t="s">
        <v>3538</v>
      </c>
      <c r="H864" s="832" t="s">
        <v>604</v>
      </c>
      <c r="I864" s="832" t="s">
        <v>2127</v>
      </c>
      <c r="J864" s="832" t="s">
        <v>1465</v>
      </c>
      <c r="K864" s="832" t="s">
        <v>2126</v>
      </c>
      <c r="L864" s="835">
        <v>84.89</v>
      </c>
      <c r="M864" s="835">
        <v>4668.95</v>
      </c>
      <c r="N864" s="832">
        <v>55</v>
      </c>
      <c r="O864" s="836">
        <v>4.5</v>
      </c>
      <c r="P864" s="835">
        <v>2801.37</v>
      </c>
      <c r="Q864" s="837">
        <v>0.6</v>
      </c>
      <c r="R864" s="832">
        <v>33</v>
      </c>
      <c r="S864" s="837">
        <v>0.6</v>
      </c>
      <c r="T864" s="836">
        <v>2.5</v>
      </c>
      <c r="U864" s="838">
        <v>0.55555555555555558</v>
      </c>
    </row>
    <row r="865" spans="1:21" ht="14.4" customHeight="1" x14ac:dyDescent="0.3">
      <c r="A865" s="831">
        <v>2</v>
      </c>
      <c r="B865" s="832" t="s">
        <v>2170</v>
      </c>
      <c r="C865" s="832" t="s">
        <v>2177</v>
      </c>
      <c r="D865" s="833" t="s">
        <v>4516</v>
      </c>
      <c r="E865" s="834" t="s">
        <v>2354</v>
      </c>
      <c r="F865" s="832" t="s">
        <v>2171</v>
      </c>
      <c r="G865" s="832" t="s">
        <v>3538</v>
      </c>
      <c r="H865" s="832" t="s">
        <v>604</v>
      </c>
      <c r="I865" s="832" t="s">
        <v>3557</v>
      </c>
      <c r="J865" s="832" t="s">
        <v>3558</v>
      </c>
      <c r="K865" s="832" t="s">
        <v>1458</v>
      </c>
      <c r="L865" s="835">
        <v>127.34</v>
      </c>
      <c r="M865" s="835">
        <v>8913.7999999999993</v>
      </c>
      <c r="N865" s="832">
        <v>70</v>
      </c>
      <c r="O865" s="836">
        <v>2.5</v>
      </c>
      <c r="P865" s="835">
        <v>6367</v>
      </c>
      <c r="Q865" s="837">
        <v>0.7142857142857143</v>
      </c>
      <c r="R865" s="832">
        <v>50</v>
      </c>
      <c r="S865" s="837">
        <v>0.7142857142857143</v>
      </c>
      <c r="T865" s="836">
        <v>1.5</v>
      </c>
      <c r="U865" s="838">
        <v>0.6</v>
      </c>
    </row>
    <row r="866" spans="1:21" ht="14.4" customHeight="1" x14ac:dyDescent="0.3">
      <c r="A866" s="831">
        <v>2</v>
      </c>
      <c r="B866" s="832" t="s">
        <v>2170</v>
      </c>
      <c r="C866" s="832" t="s">
        <v>2177</v>
      </c>
      <c r="D866" s="833" t="s">
        <v>4516</v>
      </c>
      <c r="E866" s="834" t="s">
        <v>2354</v>
      </c>
      <c r="F866" s="832" t="s">
        <v>2171</v>
      </c>
      <c r="G866" s="832" t="s">
        <v>3538</v>
      </c>
      <c r="H866" s="832" t="s">
        <v>604</v>
      </c>
      <c r="I866" s="832" t="s">
        <v>3559</v>
      </c>
      <c r="J866" s="832" t="s">
        <v>1478</v>
      </c>
      <c r="K866" s="832" t="s">
        <v>3560</v>
      </c>
      <c r="L866" s="835">
        <v>242.63</v>
      </c>
      <c r="M866" s="835">
        <v>395244.27</v>
      </c>
      <c r="N866" s="832">
        <v>1629</v>
      </c>
      <c r="O866" s="836">
        <v>19.5</v>
      </c>
      <c r="P866" s="835">
        <v>307897.47000000003</v>
      </c>
      <c r="Q866" s="837">
        <v>0.77900552486187846</v>
      </c>
      <c r="R866" s="832">
        <v>1269</v>
      </c>
      <c r="S866" s="837">
        <v>0.77900552486187846</v>
      </c>
      <c r="T866" s="836">
        <v>15.5</v>
      </c>
      <c r="U866" s="838">
        <v>0.79487179487179482</v>
      </c>
    </row>
    <row r="867" spans="1:21" ht="14.4" customHeight="1" x14ac:dyDescent="0.3">
      <c r="A867" s="831">
        <v>2</v>
      </c>
      <c r="B867" s="832" t="s">
        <v>2170</v>
      </c>
      <c r="C867" s="832" t="s">
        <v>2177</v>
      </c>
      <c r="D867" s="833" t="s">
        <v>4516</v>
      </c>
      <c r="E867" s="834" t="s">
        <v>2354</v>
      </c>
      <c r="F867" s="832" t="s">
        <v>2171</v>
      </c>
      <c r="G867" s="832" t="s">
        <v>3538</v>
      </c>
      <c r="H867" s="832" t="s">
        <v>604</v>
      </c>
      <c r="I867" s="832" t="s">
        <v>3561</v>
      </c>
      <c r="J867" s="832" t="s">
        <v>3562</v>
      </c>
      <c r="K867" s="832" t="s">
        <v>1474</v>
      </c>
      <c r="L867" s="835">
        <v>79.17</v>
      </c>
      <c r="M867" s="835">
        <v>14250.6</v>
      </c>
      <c r="N867" s="832">
        <v>180</v>
      </c>
      <c r="O867" s="836">
        <v>2</v>
      </c>
      <c r="P867" s="835">
        <v>14250.6</v>
      </c>
      <c r="Q867" s="837">
        <v>1</v>
      </c>
      <c r="R867" s="832">
        <v>180</v>
      </c>
      <c r="S867" s="837">
        <v>1</v>
      </c>
      <c r="T867" s="836">
        <v>2</v>
      </c>
      <c r="U867" s="838">
        <v>1</v>
      </c>
    </row>
    <row r="868" spans="1:21" ht="14.4" customHeight="1" x14ac:dyDescent="0.3">
      <c r="A868" s="831">
        <v>2</v>
      </c>
      <c r="B868" s="832" t="s">
        <v>2170</v>
      </c>
      <c r="C868" s="832" t="s">
        <v>2177</v>
      </c>
      <c r="D868" s="833" t="s">
        <v>4516</v>
      </c>
      <c r="E868" s="834" t="s">
        <v>2354</v>
      </c>
      <c r="F868" s="832" t="s">
        <v>2171</v>
      </c>
      <c r="G868" s="832" t="s">
        <v>3538</v>
      </c>
      <c r="H868" s="832" t="s">
        <v>604</v>
      </c>
      <c r="I868" s="832" t="s">
        <v>3563</v>
      </c>
      <c r="J868" s="832" t="s">
        <v>3564</v>
      </c>
      <c r="K868" s="832" t="s">
        <v>3542</v>
      </c>
      <c r="L868" s="835">
        <v>194.26</v>
      </c>
      <c r="M868" s="835">
        <v>211937.65999999997</v>
      </c>
      <c r="N868" s="832">
        <v>1091</v>
      </c>
      <c r="O868" s="836">
        <v>42</v>
      </c>
      <c r="P868" s="835">
        <v>114613.39999999998</v>
      </c>
      <c r="Q868" s="837">
        <v>0.54078826764436294</v>
      </c>
      <c r="R868" s="832">
        <v>590</v>
      </c>
      <c r="S868" s="837">
        <v>0.54078826764436294</v>
      </c>
      <c r="T868" s="836">
        <v>21.5</v>
      </c>
      <c r="U868" s="838">
        <v>0.51190476190476186</v>
      </c>
    </row>
    <row r="869" spans="1:21" ht="14.4" customHeight="1" x14ac:dyDescent="0.3">
      <c r="A869" s="831">
        <v>2</v>
      </c>
      <c r="B869" s="832" t="s">
        <v>2170</v>
      </c>
      <c r="C869" s="832" t="s">
        <v>2177</v>
      </c>
      <c r="D869" s="833" t="s">
        <v>4516</v>
      </c>
      <c r="E869" s="834" t="s">
        <v>2354</v>
      </c>
      <c r="F869" s="832" t="s">
        <v>2171</v>
      </c>
      <c r="G869" s="832" t="s">
        <v>3538</v>
      </c>
      <c r="H869" s="832" t="s">
        <v>604</v>
      </c>
      <c r="I869" s="832" t="s">
        <v>3565</v>
      </c>
      <c r="J869" s="832" t="s">
        <v>3566</v>
      </c>
      <c r="K869" s="832" t="s">
        <v>1445</v>
      </c>
      <c r="L869" s="835">
        <v>129.51</v>
      </c>
      <c r="M869" s="835">
        <v>3108.24</v>
      </c>
      <c r="N869" s="832">
        <v>24</v>
      </c>
      <c r="O869" s="836">
        <v>0.5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2</v>
      </c>
      <c r="B870" s="832" t="s">
        <v>2170</v>
      </c>
      <c r="C870" s="832" t="s">
        <v>2177</v>
      </c>
      <c r="D870" s="833" t="s">
        <v>4516</v>
      </c>
      <c r="E870" s="834" t="s">
        <v>2354</v>
      </c>
      <c r="F870" s="832" t="s">
        <v>2171</v>
      </c>
      <c r="G870" s="832" t="s">
        <v>3538</v>
      </c>
      <c r="H870" s="832" t="s">
        <v>604</v>
      </c>
      <c r="I870" s="832" t="s">
        <v>2132</v>
      </c>
      <c r="J870" s="832" t="s">
        <v>1469</v>
      </c>
      <c r="K870" s="832" t="s">
        <v>1445</v>
      </c>
      <c r="L870" s="835">
        <v>129.51</v>
      </c>
      <c r="M870" s="835">
        <v>38075.94</v>
      </c>
      <c r="N870" s="832">
        <v>294</v>
      </c>
      <c r="O870" s="836">
        <v>3.5</v>
      </c>
      <c r="P870" s="835">
        <v>5827.95</v>
      </c>
      <c r="Q870" s="837">
        <v>0.15306122448979589</v>
      </c>
      <c r="R870" s="832">
        <v>45</v>
      </c>
      <c r="S870" s="837">
        <v>0.15306122448979592</v>
      </c>
      <c r="T870" s="836">
        <v>1</v>
      </c>
      <c r="U870" s="838">
        <v>0.2857142857142857</v>
      </c>
    </row>
    <row r="871" spans="1:21" ht="14.4" customHeight="1" x14ac:dyDescent="0.3">
      <c r="A871" s="831">
        <v>2</v>
      </c>
      <c r="B871" s="832" t="s">
        <v>2170</v>
      </c>
      <c r="C871" s="832" t="s">
        <v>2177</v>
      </c>
      <c r="D871" s="833" t="s">
        <v>4516</v>
      </c>
      <c r="E871" s="834" t="s">
        <v>2354</v>
      </c>
      <c r="F871" s="832" t="s">
        <v>2171</v>
      </c>
      <c r="G871" s="832" t="s">
        <v>3538</v>
      </c>
      <c r="H871" s="832" t="s">
        <v>604</v>
      </c>
      <c r="I871" s="832" t="s">
        <v>2133</v>
      </c>
      <c r="J871" s="832" t="s">
        <v>1468</v>
      </c>
      <c r="K871" s="832" t="s">
        <v>1445</v>
      </c>
      <c r="L871" s="835">
        <v>130.38999999999999</v>
      </c>
      <c r="M871" s="835">
        <v>2607.7999999999997</v>
      </c>
      <c r="N871" s="832">
        <v>20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2</v>
      </c>
      <c r="B872" s="832" t="s">
        <v>2170</v>
      </c>
      <c r="C872" s="832" t="s">
        <v>2177</v>
      </c>
      <c r="D872" s="833" t="s">
        <v>4516</v>
      </c>
      <c r="E872" s="834" t="s">
        <v>2354</v>
      </c>
      <c r="F872" s="832" t="s">
        <v>2171</v>
      </c>
      <c r="G872" s="832" t="s">
        <v>3538</v>
      </c>
      <c r="H872" s="832" t="s">
        <v>604</v>
      </c>
      <c r="I872" s="832" t="s">
        <v>2134</v>
      </c>
      <c r="J872" s="832" t="s">
        <v>1467</v>
      </c>
      <c r="K872" s="832" t="s">
        <v>1445</v>
      </c>
      <c r="L872" s="835">
        <v>238.89</v>
      </c>
      <c r="M872" s="835">
        <v>10511.16</v>
      </c>
      <c r="N872" s="832">
        <v>44</v>
      </c>
      <c r="O872" s="836">
        <v>3</v>
      </c>
      <c r="P872" s="835">
        <v>9316.7099999999991</v>
      </c>
      <c r="Q872" s="837">
        <v>0.88636363636363624</v>
      </c>
      <c r="R872" s="832">
        <v>39</v>
      </c>
      <c r="S872" s="837">
        <v>0.88636363636363635</v>
      </c>
      <c r="T872" s="836">
        <v>2.5</v>
      </c>
      <c r="U872" s="838">
        <v>0.83333333333333337</v>
      </c>
    </row>
    <row r="873" spans="1:21" ht="14.4" customHeight="1" x14ac:dyDescent="0.3">
      <c r="A873" s="831">
        <v>2</v>
      </c>
      <c r="B873" s="832" t="s">
        <v>2170</v>
      </c>
      <c r="C873" s="832" t="s">
        <v>2177</v>
      </c>
      <c r="D873" s="833" t="s">
        <v>4516</v>
      </c>
      <c r="E873" s="834" t="s">
        <v>2354</v>
      </c>
      <c r="F873" s="832" t="s">
        <v>2171</v>
      </c>
      <c r="G873" s="832" t="s">
        <v>3538</v>
      </c>
      <c r="H873" s="832" t="s">
        <v>604</v>
      </c>
      <c r="I873" s="832" t="s">
        <v>2135</v>
      </c>
      <c r="J873" s="832" t="s">
        <v>1466</v>
      </c>
      <c r="K873" s="832" t="s">
        <v>1445</v>
      </c>
      <c r="L873" s="835">
        <v>238.89</v>
      </c>
      <c r="M873" s="835">
        <v>26277.899999999994</v>
      </c>
      <c r="N873" s="832">
        <v>110</v>
      </c>
      <c r="O873" s="836">
        <v>5.5</v>
      </c>
      <c r="P873" s="835">
        <v>19111.199999999997</v>
      </c>
      <c r="Q873" s="837">
        <v>0.72727272727272729</v>
      </c>
      <c r="R873" s="832">
        <v>80</v>
      </c>
      <c r="S873" s="837">
        <v>0.72727272727272729</v>
      </c>
      <c r="T873" s="836">
        <v>3.5</v>
      </c>
      <c r="U873" s="838">
        <v>0.63636363636363635</v>
      </c>
    </row>
    <row r="874" spans="1:21" ht="14.4" customHeight="1" x14ac:dyDescent="0.3">
      <c r="A874" s="831">
        <v>2</v>
      </c>
      <c r="B874" s="832" t="s">
        <v>2170</v>
      </c>
      <c r="C874" s="832" t="s">
        <v>2177</v>
      </c>
      <c r="D874" s="833" t="s">
        <v>4516</v>
      </c>
      <c r="E874" s="834" t="s">
        <v>2354</v>
      </c>
      <c r="F874" s="832" t="s">
        <v>2171</v>
      </c>
      <c r="G874" s="832" t="s">
        <v>3538</v>
      </c>
      <c r="H874" s="832" t="s">
        <v>604</v>
      </c>
      <c r="I874" s="832" t="s">
        <v>2131</v>
      </c>
      <c r="J874" s="832" t="s">
        <v>1448</v>
      </c>
      <c r="K874" s="832" t="s">
        <v>1445</v>
      </c>
      <c r="L874" s="835">
        <v>87.82</v>
      </c>
      <c r="M874" s="835">
        <v>439.09999999999997</v>
      </c>
      <c r="N874" s="832">
        <v>5</v>
      </c>
      <c r="O874" s="836">
        <v>0.5</v>
      </c>
      <c r="P874" s="835">
        <v>439.09999999999997</v>
      </c>
      <c r="Q874" s="837">
        <v>1</v>
      </c>
      <c r="R874" s="832">
        <v>5</v>
      </c>
      <c r="S874" s="837">
        <v>1</v>
      </c>
      <c r="T874" s="836">
        <v>0.5</v>
      </c>
      <c r="U874" s="838">
        <v>1</v>
      </c>
    </row>
    <row r="875" spans="1:21" ht="14.4" customHeight="1" x14ac:dyDescent="0.3">
      <c r="A875" s="831">
        <v>2</v>
      </c>
      <c r="B875" s="832" t="s">
        <v>2170</v>
      </c>
      <c r="C875" s="832" t="s">
        <v>2177</v>
      </c>
      <c r="D875" s="833" t="s">
        <v>4516</v>
      </c>
      <c r="E875" s="834" t="s">
        <v>2354</v>
      </c>
      <c r="F875" s="832" t="s">
        <v>2171</v>
      </c>
      <c r="G875" s="832" t="s">
        <v>3538</v>
      </c>
      <c r="H875" s="832" t="s">
        <v>604</v>
      </c>
      <c r="I875" s="832" t="s">
        <v>3567</v>
      </c>
      <c r="J875" s="832" t="s">
        <v>3568</v>
      </c>
      <c r="K875" s="832" t="s">
        <v>1445</v>
      </c>
      <c r="L875" s="835">
        <v>131.93</v>
      </c>
      <c r="M875" s="835">
        <v>4617.55</v>
      </c>
      <c r="N875" s="832">
        <v>35</v>
      </c>
      <c r="O875" s="836">
        <v>1.5</v>
      </c>
      <c r="P875" s="835">
        <v>3298.25</v>
      </c>
      <c r="Q875" s="837">
        <v>0.7142857142857143</v>
      </c>
      <c r="R875" s="832">
        <v>25</v>
      </c>
      <c r="S875" s="837">
        <v>0.7142857142857143</v>
      </c>
      <c r="T875" s="836">
        <v>1</v>
      </c>
      <c r="U875" s="838">
        <v>0.66666666666666663</v>
      </c>
    </row>
    <row r="876" spans="1:21" ht="14.4" customHeight="1" x14ac:dyDescent="0.3">
      <c r="A876" s="831">
        <v>2</v>
      </c>
      <c r="B876" s="832" t="s">
        <v>2170</v>
      </c>
      <c r="C876" s="832" t="s">
        <v>2177</v>
      </c>
      <c r="D876" s="833" t="s">
        <v>4516</v>
      </c>
      <c r="E876" s="834" t="s">
        <v>2354</v>
      </c>
      <c r="F876" s="832" t="s">
        <v>2171</v>
      </c>
      <c r="G876" s="832" t="s">
        <v>3538</v>
      </c>
      <c r="H876" s="832" t="s">
        <v>604</v>
      </c>
      <c r="I876" s="832" t="s">
        <v>2136</v>
      </c>
      <c r="J876" s="832" t="s">
        <v>1457</v>
      </c>
      <c r="K876" s="832" t="s">
        <v>1458</v>
      </c>
      <c r="L876" s="835">
        <v>129.51</v>
      </c>
      <c r="M876" s="835">
        <v>5180.3999999999996</v>
      </c>
      <c r="N876" s="832">
        <v>40</v>
      </c>
      <c r="O876" s="836">
        <v>2</v>
      </c>
      <c r="P876" s="835">
        <v>1295.0999999999999</v>
      </c>
      <c r="Q876" s="837">
        <v>0.25</v>
      </c>
      <c r="R876" s="832">
        <v>10</v>
      </c>
      <c r="S876" s="837">
        <v>0.25</v>
      </c>
      <c r="T876" s="836">
        <v>0.5</v>
      </c>
      <c r="U876" s="838">
        <v>0.25</v>
      </c>
    </row>
    <row r="877" spans="1:21" ht="14.4" customHeight="1" x14ac:dyDescent="0.3">
      <c r="A877" s="831">
        <v>2</v>
      </c>
      <c r="B877" s="832" t="s">
        <v>2170</v>
      </c>
      <c r="C877" s="832" t="s">
        <v>2177</v>
      </c>
      <c r="D877" s="833" t="s">
        <v>4516</v>
      </c>
      <c r="E877" s="834" t="s">
        <v>2354</v>
      </c>
      <c r="F877" s="832" t="s">
        <v>2171</v>
      </c>
      <c r="G877" s="832" t="s">
        <v>3538</v>
      </c>
      <c r="H877" s="832" t="s">
        <v>604</v>
      </c>
      <c r="I877" s="832" t="s">
        <v>3569</v>
      </c>
      <c r="J877" s="832" t="s">
        <v>3570</v>
      </c>
      <c r="K877" s="832" t="s">
        <v>1458</v>
      </c>
      <c r="L877" s="835">
        <v>129.51</v>
      </c>
      <c r="M877" s="835">
        <v>2590.1999999999998</v>
      </c>
      <c r="N877" s="832">
        <v>20</v>
      </c>
      <c r="O877" s="836">
        <v>1</v>
      </c>
      <c r="P877" s="835">
        <v>1295.0999999999999</v>
      </c>
      <c r="Q877" s="837">
        <v>0.5</v>
      </c>
      <c r="R877" s="832">
        <v>10</v>
      </c>
      <c r="S877" s="837">
        <v>0.5</v>
      </c>
      <c r="T877" s="836">
        <v>0.5</v>
      </c>
      <c r="U877" s="838">
        <v>0.5</v>
      </c>
    </row>
    <row r="878" spans="1:21" ht="14.4" customHeight="1" x14ac:dyDescent="0.3">
      <c r="A878" s="831">
        <v>2</v>
      </c>
      <c r="B878" s="832" t="s">
        <v>2170</v>
      </c>
      <c r="C878" s="832" t="s">
        <v>2177</v>
      </c>
      <c r="D878" s="833" t="s">
        <v>4516</v>
      </c>
      <c r="E878" s="834" t="s">
        <v>2354</v>
      </c>
      <c r="F878" s="832" t="s">
        <v>2171</v>
      </c>
      <c r="G878" s="832" t="s">
        <v>3538</v>
      </c>
      <c r="H878" s="832" t="s">
        <v>604</v>
      </c>
      <c r="I878" s="832" t="s">
        <v>3571</v>
      </c>
      <c r="J878" s="832" t="s">
        <v>3572</v>
      </c>
      <c r="K878" s="832" t="s">
        <v>1458</v>
      </c>
      <c r="L878" s="835">
        <v>127.34</v>
      </c>
      <c r="M878" s="835">
        <v>10187.200000000001</v>
      </c>
      <c r="N878" s="832">
        <v>80</v>
      </c>
      <c r="O878" s="836">
        <v>4</v>
      </c>
      <c r="P878" s="835">
        <v>7640.4</v>
      </c>
      <c r="Q878" s="837">
        <v>0.74999999999999989</v>
      </c>
      <c r="R878" s="832">
        <v>60</v>
      </c>
      <c r="S878" s="837">
        <v>0.75</v>
      </c>
      <c r="T878" s="836">
        <v>3</v>
      </c>
      <c r="U878" s="838">
        <v>0.75</v>
      </c>
    </row>
    <row r="879" spans="1:21" ht="14.4" customHeight="1" x14ac:dyDescent="0.3">
      <c r="A879" s="831">
        <v>2</v>
      </c>
      <c r="B879" s="832" t="s">
        <v>2170</v>
      </c>
      <c r="C879" s="832" t="s">
        <v>2177</v>
      </c>
      <c r="D879" s="833" t="s">
        <v>4516</v>
      </c>
      <c r="E879" s="834" t="s">
        <v>2354</v>
      </c>
      <c r="F879" s="832" t="s">
        <v>2171</v>
      </c>
      <c r="G879" s="832" t="s">
        <v>3538</v>
      </c>
      <c r="H879" s="832" t="s">
        <v>604</v>
      </c>
      <c r="I879" s="832" t="s">
        <v>3573</v>
      </c>
      <c r="J879" s="832" t="s">
        <v>3566</v>
      </c>
      <c r="K879" s="832" t="s">
        <v>1450</v>
      </c>
      <c r="L879" s="835">
        <v>32.380000000000003</v>
      </c>
      <c r="M879" s="835">
        <v>9973.0400000000009</v>
      </c>
      <c r="N879" s="832">
        <v>308</v>
      </c>
      <c r="O879" s="836">
        <v>2.5</v>
      </c>
      <c r="P879" s="835">
        <v>5828.4000000000005</v>
      </c>
      <c r="Q879" s="837">
        <v>0.58441558441558439</v>
      </c>
      <c r="R879" s="832">
        <v>180</v>
      </c>
      <c r="S879" s="837">
        <v>0.58441558441558439</v>
      </c>
      <c r="T879" s="836">
        <v>1</v>
      </c>
      <c r="U879" s="838">
        <v>0.4</v>
      </c>
    </row>
    <row r="880" spans="1:21" ht="14.4" customHeight="1" x14ac:dyDescent="0.3">
      <c r="A880" s="831">
        <v>2</v>
      </c>
      <c r="B880" s="832" t="s">
        <v>2170</v>
      </c>
      <c r="C880" s="832" t="s">
        <v>2177</v>
      </c>
      <c r="D880" s="833" t="s">
        <v>4516</v>
      </c>
      <c r="E880" s="834" t="s">
        <v>2354</v>
      </c>
      <c r="F880" s="832" t="s">
        <v>2171</v>
      </c>
      <c r="G880" s="832" t="s">
        <v>3538</v>
      </c>
      <c r="H880" s="832" t="s">
        <v>604</v>
      </c>
      <c r="I880" s="832" t="s">
        <v>3574</v>
      </c>
      <c r="J880" s="832" t="s">
        <v>3575</v>
      </c>
      <c r="K880" s="832" t="s">
        <v>1458</v>
      </c>
      <c r="L880" s="835">
        <v>129.51</v>
      </c>
      <c r="M880" s="835">
        <v>1295.0999999999999</v>
      </c>
      <c r="N880" s="832">
        <v>10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2</v>
      </c>
      <c r="B881" s="832" t="s">
        <v>2170</v>
      </c>
      <c r="C881" s="832" t="s">
        <v>2177</v>
      </c>
      <c r="D881" s="833" t="s">
        <v>4516</v>
      </c>
      <c r="E881" s="834" t="s">
        <v>2354</v>
      </c>
      <c r="F881" s="832" t="s">
        <v>2171</v>
      </c>
      <c r="G881" s="832" t="s">
        <v>3538</v>
      </c>
      <c r="H881" s="832" t="s">
        <v>604</v>
      </c>
      <c r="I881" s="832" t="s">
        <v>3576</v>
      </c>
      <c r="J881" s="832" t="s">
        <v>3577</v>
      </c>
      <c r="K881" s="832" t="s">
        <v>1445</v>
      </c>
      <c r="L881" s="835">
        <v>132.34</v>
      </c>
      <c r="M881" s="835">
        <v>661.7</v>
      </c>
      <c r="N881" s="832">
        <v>5</v>
      </c>
      <c r="O881" s="836">
        <v>1</v>
      </c>
      <c r="P881" s="835">
        <v>661.7</v>
      </c>
      <c r="Q881" s="837">
        <v>1</v>
      </c>
      <c r="R881" s="832">
        <v>5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2</v>
      </c>
      <c r="B882" s="832" t="s">
        <v>2170</v>
      </c>
      <c r="C882" s="832" t="s">
        <v>2177</v>
      </c>
      <c r="D882" s="833" t="s">
        <v>4516</v>
      </c>
      <c r="E882" s="834" t="s">
        <v>2354</v>
      </c>
      <c r="F882" s="832" t="s">
        <v>2171</v>
      </c>
      <c r="G882" s="832" t="s">
        <v>3538</v>
      </c>
      <c r="H882" s="832" t="s">
        <v>562</v>
      </c>
      <c r="I882" s="832" t="s">
        <v>3578</v>
      </c>
      <c r="J882" s="832" t="s">
        <v>3579</v>
      </c>
      <c r="K882" s="832" t="s">
        <v>1277</v>
      </c>
      <c r="L882" s="835">
        <v>197.61</v>
      </c>
      <c r="M882" s="835">
        <v>82008.149999999994</v>
      </c>
      <c r="N882" s="832">
        <v>415</v>
      </c>
      <c r="O882" s="836">
        <v>16.5</v>
      </c>
      <c r="P882" s="835">
        <v>53354.7</v>
      </c>
      <c r="Q882" s="837">
        <v>0.6506024096385542</v>
      </c>
      <c r="R882" s="832">
        <v>270</v>
      </c>
      <c r="S882" s="837">
        <v>0.6506024096385542</v>
      </c>
      <c r="T882" s="836">
        <v>11</v>
      </c>
      <c r="U882" s="838">
        <v>0.66666666666666663</v>
      </c>
    </row>
    <row r="883" spans="1:21" ht="14.4" customHeight="1" x14ac:dyDescent="0.3">
      <c r="A883" s="831">
        <v>2</v>
      </c>
      <c r="B883" s="832" t="s">
        <v>2170</v>
      </c>
      <c r="C883" s="832" t="s">
        <v>2177</v>
      </c>
      <c r="D883" s="833" t="s">
        <v>4516</v>
      </c>
      <c r="E883" s="834" t="s">
        <v>2354</v>
      </c>
      <c r="F883" s="832" t="s">
        <v>2171</v>
      </c>
      <c r="G883" s="832" t="s">
        <v>3538</v>
      </c>
      <c r="H883" s="832" t="s">
        <v>562</v>
      </c>
      <c r="I883" s="832" t="s">
        <v>3580</v>
      </c>
      <c r="J883" s="832" t="s">
        <v>3581</v>
      </c>
      <c r="K883" s="832" t="s">
        <v>1445</v>
      </c>
      <c r="L883" s="835">
        <v>238.89</v>
      </c>
      <c r="M883" s="835">
        <v>10750.05</v>
      </c>
      <c r="N883" s="832">
        <v>45</v>
      </c>
      <c r="O883" s="836">
        <v>1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2</v>
      </c>
      <c r="B884" s="832" t="s">
        <v>2170</v>
      </c>
      <c r="C884" s="832" t="s">
        <v>2177</v>
      </c>
      <c r="D884" s="833" t="s">
        <v>4516</v>
      </c>
      <c r="E884" s="834" t="s">
        <v>2354</v>
      </c>
      <c r="F884" s="832" t="s">
        <v>2171</v>
      </c>
      <c r="G884" s="832" t="s">
        <v>3538</v>
      </c>
      <c r="H884" s="832" t="s">
        <v>562</v>
      </c>
      <c r="I884" s="832" t="s">
        <v>3582</v>
      </c>
      <c r="J884" s="832" t="s">
        <v>1453</v>
      </c>
      <c r="K884" s="832" t="s">
        <v>1277</v>
      </c>
      <c r="L884" s="835">
        <v>197.61</v>
      </c>
      <c r="M884" s="835">
        <v>30629.549999999996</v>
      </c>
      <c r="N884" s="832">
        <v>155</v>
      </c>
      <c r="O884" s="836">
        <v>8.5</v>
      </c>
      <c r="P884" s="835">
        <v>27665.399999999994</v>
      </c>
      <c r="Q884" s="837">
        <v>0.90322580645161288</v>
      </c>
      <c r="R884" s="832">
        <v>140</v>
      </c>
      <c r="S884" s="837">
        <v>0.90322580645161288</v>
      </c>
      <c r="T884" s="836">
        <v>7.5</v>
      </c>
      <c r="U884" s="838">
        <v>0.88235294117647056</v>
      </c>
    </row>
    <row r="885" spans="1:21" ht="14.4" customHeight="1" x14ac:dyDescent="0.3">
      <c r="A885" s="831">
        <v>2</v>
      </c>
      <c r="B885" s="832" t="s">
        <v>2170</v>
      </c>
      <c r="C885" s="832" t="s">
        <v>2177</v>
      </c>
      <c r="D885" s="833" t="s">
        <v>4516</v>
      </c>
      <c r="E885" s="834" t="s">
        <v>2354</v>
      </c>
      <c r="F885" s="832" t="s">
        <v>2171</v>
      </c>
      <c r="G885" s="832" t="s">
        <v>3538</v>
      </c>
      <c r="H885" s="832" t="s">
        <v>562</v>
      </c>
      <c r="I885" s="832" t="s">
        <v>3583</v>
      </c>
      <c r="J885" s="832" t="s">
        <v>3584</v>
      </c>
      <c r="K885" s="832" t="s">
        <v>1474</v>
      </c>
      <c r="L885" s="835">
        <v>145.88999999999999</v>
      </c>
      <c r="M885" s="835">
        <v>24801.299999999996</v>
      </c>
      <c r="N885" s="832">
        <v>170</v>
      </c>
      <c r="O885" s="836">
        <v>2</v>
      </c>
      <c r="P885" s="835">
        <v>24801.299999999996</v>
      </c>
      <c r="Q885" s="837">
        <v>1</v>
      </c>
      <c r="R885" s="832">
        <v>170</v>
      </c>
      <c r="S885" s="837">
        <v>1</v>
      </c>
      <c r="T885" s="836">
        <v>2</v>
      </c>
      <c r="U885" s="838">
        <v>1</v>
      </c>
    </row>
    <row r="886" spans="1:21" ht="14.4" customHeight="1" x14ac:dyDescent="0.3">
      <c r="A886" s="831">
        <v>2</v>
      </c>
      <c r="B886" s="832" t="s">
        <v>2170</v>
      </c>
      <c r="C886" s="832" t="s">
        <v>2177</v>
      </c>
      <c r="D886" s="833" t="s">
        <v>4516</v>
      </c>
      <c r="E886" s="834" t="s">
        <v>2354</v>
      </c>
      <c r="F886" s="832" t="s">
        <v>2171</v>
      </c>
      <c r="G886" s="832" t="s">
        <v>3538</v>
      </c>
      <c r="H886" s="832" t="s">
        <v>604</v>
      </c>
      <c r="I886" s="832" t="s">
        <v>3585</v>
      </c>
      <c r="J886" s="832" t="s">
        <v>3586</v>
      </c>
      <c r="K886" s="832" t="s">
        <v>1445</v>
      </c>
      <c r="L886" s="835">
        <v>158.4</v>
      </c>
      <c r="M886" s="835">
        <v>7128</v>
      </c>
      <c r="N886" s="832">
        <v>45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2</v>
      </c>
      <c r="B887" s="832" t="s">
        <v>2170</v>
      </c>
      <c r="C887" s="832" t="s">
        <v>2177</v>
      </c>
      <c r="D887" s="833" t="s">
        <v>4516</v>
      </c>
      <c r="E887" s="834" t="s">
        <v>2354</v>
      </c>
      <c r="F887" s="832" t="s">
        <v>2171</v>
      </c>
      <c r="G887" s="832" t="s">
        <v>3538</v>
      </c>
      <c r="H887" s="832" t="s">
        <v>562</v>
      </c>
      <c r="I887" s="832" t="s">
        <v>3587</v>
      </c>
      <c r="J887" s="832" t="s">
        <v>1452</v>
      </c>
      <c r="K887" s="832" t="s">
        <v>1277</v>
      </c>
      <c r="L887" s="835">
        <v>197.61</v>
      </c>
      <c r="M887" s="835">
        <v>32605.65</v>
      </c>
      <c r="N887" s="832">
        <v>165</v>
      </c>
      <c r="O887" s="836">
        <v>9</v>
      </c>
      <c r="P887" s="835">
        <v>18772.95</v>
      </c>
      <c r="Q887" s="837">
        <v>0.5757575757575758</v>
      </c>
      <c r="R887" s="832">
        <v>95</v>
      </c>
      <c r="S887" s="837">
        <v>0.5757575757575758</v>
      </c>
      <c r="T887" s="836">
        <v>5.5</v>
      </c>
      <c r="U887" s="838">
        <v>0.61111111111111116</v>
      </c>
    </row>
    <row r="888" spans="1:21" ht="14.4" customHeight="1" x14ac:dyDescent="0.3">
      <c r="A888" s="831">
        <v>2</v>
      </c>
      <c r="B888" s="832" t="s">
        <v>2170</v>
      </c>
      <c r="C888" s="832" t="s">
        <v>2177</v>
      </c>
      <c r="D888" s="833" t="s">
        <v>4516</v>
      </c>
      <c r="E888" s="834" t="s">
        <v>2354</v>
      </c>
      <c r="F888" s="832" t="s">
        <v>2171</v>
      </c>
      <c r="G888" s="832" t="s">
        <v>3538</v>
      </c>
      <c r="H888" s="832" t="s">
        <v>604</v>
      </c>
      <c r="I888" s="832" t="s">
        <v>3588</v>
      </c>
      <c r="J888" s="832" t="s">
        <v>1469</v>
      </c>
      <c r="K888" s="832" t="s">
        <v>1450</v>
      </c>
      <c r="L888" s="835">
        <v>32.380000000000003</v>
      </c>
      <c r="M888" s="835">
        <v>17323.300000000003</v>
      </c>
      <c r="N888" s="832">
        <v>535</v>
      </c>
      <c r="O888" s="836">
        <v>4</v>
      </c>
      <c r="P888" s="835">
        <v>11494.900000000001</v>
      </c>
      <c r="Q888" s="837">
        <v>0.66355140186915884</v>
      </c>
      <c r="R888" s="832">
        <v>355</v>
      </c>
      <c r="S888" s="837">
        <v>0.66355140186915884</v>
      </c>
      <c r="T888" s="836">
        <v>3</v>
      </c>
      <c r="U888" s="838">
        <v>0.75</v>
      </c>
    </row>
    <row r="889" spans="1:21" ht="14.4" customHeight="1" x14ac:dyDescent="0.3">
      <c r="A889" s="831">
        <v>2</v>
      </c>
      <c r="B889" s="832" t="s">
        <v>2170</v>
      </c>
      <c r="C889" s="832" t="s">
        <v>2177</v>
      </c>
      <c r="D889" s="833" t="s">
        <v>4516</v>
      </c>
      <c r="E889" s="834" t="s">
        <v>2354</v>
      </c>
      <c r="F889" s="832" t="s">
        <v>2171</v>
      </c>
      <c r="G889" s="832" t="s">
        <v>3538</v>
      </c>
      <c r="H889" s="832" t="s">
        <v>562</v>
      </c>
      <c r="I889" s="832" t="s">
        <v>3589</v>
      </c>
      <c r="J889" s="832" t="s">
        <v>3590</v>
      </c>
      <c r="K889" s="832" t="s">
        <v>1445</v>
      </c>
      <c r="L889" s="835">
        <v>130.38999999999999</v>
      </c>
      <c r="M889" s="835">
        <v>3259.7499999999995</v>
      </c>
      <c r="N889" s="832">
        <v>25</v>
      </c>
      <c r="O889" s="836">
        <v>1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2</v>
      </c>
      <c r="B890" s="832" t="s">
        <v>2170</v>
      </c>
      <c r="C890" s="832" t="s">
        <v>2177</v>
      </c>
      <c r="D890" s="833" t="s">
        <v>4516</v>
      </c>
      <c r="E890" s="834" t="s">
        <v>2354</v>
      </c>
      <c r="F890" s="832" t="s">
        <v>2171</v>
      </c>
      <c r="G890" s="832" t="s">
        <v>3538</v>
      </c>
      <c r="H890" s="832" t="s">
        <v>604</v>
      </c>
      <c r="I890" s="832" t="s">
        <v>3591</v>
      </c>
      <c r="J890" s="832" t="s">
        <v>3592</v>
      </c>
      <c r="K890" s="832" t="s">
        <v>1445</v>
      </c>
      <c r="L890" s="835">
        <v>132.34</v>
      </c>
      <c r="M890" s="835">
        <v>661.7</v>
      </c>
      <c r="N890" s="832">
        <v>5</v>
      </c>
      <c r="O890" s="836">
        <v>0.5</v>
      </c>
      <c r="P890" s="835">
        <v>661.7</v>
      </c>
      <c r="Q890" s="837">
        <v>1</v>
      </c>
      <c r="R890" s="832">
        <v>5</v>
      </c>
      <c r="S890" s="837">
        <v>1</v>
      </c>
      <c r="T890" s="836">
        <v>0.5</v>
      </c>
      <c r="U890" s="838">
        <v>1</v>
      </c>
    </row>
    <row r="891" spans="1:21" ht="14.4" customHeight="1" x14ac:dyDescent="0.3">
      <c r="A891" s="831">
        <v>2</v>
      </c>
      <c r="B891" s="832" t="s">
        <v>2170</v>
      </c>
      <c r="C891" s="832" t="s">
        <v>2177</v>
      </c>
      <c r="D891" s="833" t="s">
        <v>4516</v>
      </c>
      <c r="E891" s="834" t="s">
        <v>2354</v>
      </c>
      <c r="F891" s="832" t="s">
        <v>2171</v>
      </c>
      <c r="G891" s="832" t="s">
        <v>3538</v>
      </c>
      <c r="H891" s="832" t="s">
        <v>604</v>
      </c>
      <c r="I891" s="832" t="s">
        <v>3593</v>
      </c>
      <c r="J891" s="832" t="s">
        <v>3594</v>
      </c>
      <c r="K891" s="832" t="s">
        <v>1445</v>
      </c>
      <c r="L891" s="835">
        <v>131.93</v>
      </c>
      <c r="M891" s="835">
        <v>1319.3000000000002</v>
      </c>
      <c r="N891" s="832">
        <v>10</v>
      </c>
      <c r="O891" s="836">
        <v>0.5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2</v>
      </c>
      <c r="B892" s="832" t="s">
        <v>2170</v>
      </c>
      <c r="C892" s="832" t="s">
        <v>2177</v>
      </c>
      <c r="D892" s="833" t="s">
        <v>4516</v>
      </c>
      <c r="E892" s="834" t="s">
        <v>2354</v>
      </c>
      <c r="F892" s="832" t="s">
        <v>2171</v>
      </c>
      <c r="G892" s="832" t="s">
        <v>3538</v>
      </c>
      <c r="H892" s="832" t="s">
        <v>562</v>
      </c>
      <c r="I892" s="832" t="s">
        <v>3595</v>
      </c>
      <c r="J892" s="832" t="s">
        <v>3596</v>
      </c>
      <c r="K892" s="832" t="s">
        <v>3597</v>
      </c>
      <c r="L892" s="835">
        <v>49.4</v>
      </c>
      <c r="M892" s="835">
        <v>6916</v>
      </c>
      <c r="N892" s="832">
        <v>140</v>
      </c>
      <c r="O892" s="836">
        <v>1.5</v>
      </c>
      <c r="P892" s="835">
        <v>6916</v>
      </c>
      <c r="Q892" s="837">
        <v>1</v>
      </c>
      <c r="R892" s="832">
        <v>140</v>
      </c>
      <c r="S892" s="837">
        <v>1</v>
      </c>
      <c r="T892" s="836">
        <v>1.5</v>
      </c>
      <c r="U892" s="838">
        <v>1</v>
      </c>
    </row>
    <row r="893" spans="1:21" ht="14.4" customHeight="1" x14ac:dyDescent="0.3">
      <c r="A893" s="831">
        <v>2</v>
      </c>
      <c r="B893" s="832" t="s">
        <v>2170</v>
      </c>
      <c r="C893" s="832" t="s">
        <v>2177</v>
      </c>
      <c r="D893" s="833" t="s">
        <v>4516</v>
      </c>
      <c r="E893" s="834" t="s">
        <v>2354</v>
      </c>
      <c r="F893" s="832" t="s">
        <v>2171</v>
      </c>
      <c r="G893" s="832" t="s">
        <v>3538</v>
      </c>
      <c r="H893" s="832" t="s">
        <v>562</v>
      </c>
      <c r="I893" s="832" t="s">
        <v>3598</v>
      </c>
      <c r="J893" s="832" t="s">
        <v>3599</v>
      </c>
      <c r="K893" s="832" t="s">
        <v>3597</v>
      </c>
      <c r="L893" s="835">
        <v>49.4</v>
      </c>
      <c r="M893" s="835">
        <v>2964</v>
      </c>
      <c r="N893" s="832">
        <v>60</v>
      </c>
      <c r="O893" s="836">
        <v>0.5</v>
      </c>
      <c r="P893" s="835">
        <v>2964</v>
      </c>
      <c r="Q893" s="837">
        <v>1</v>
      </c>
      <c r="R893" s="832">
        <v>60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2</v>
      </c>
      <c r="B894" s="832" t="s">
        <v>2170</v>
      </c>
      <c r="C894" s="832" t="s">
        <v>2177</v>
      </c>
      <c r="D894" s="833" t="s">
        <v>4516</v>
      </c>
      <c r="E894" s="834" t="s">
        <v>2354</v>
      </c>
      <c r="F894" s="832" t="s">
        <v>2171</v>
      </c>
      <c r="G894" s="832" t="s">
        <v>3538</v>
      </c>
      <c r="H894" s="832" t="s">
        <v>604</v>
      </c>
      <c r="I894" s="832" t="s">
        <v>3600</v>
      </c>
      <c r="J894" s="832" t="s">
        <v>3601</v>
      </c>
      <c r="K894" s="832" t="s">
        <v>1445</v>
      </c>
      <c r="L894" s="835">
        <v>131.93</v>
      </c>
      <c r="M894" s="835">
        <v>1715.0900000000001</v>
      </c>
      <c r="N894" s="832">
        <v>13</v>
      </c>
      <c r="O894" s="836">
        <v>1.5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2</v>
      </c>
      <c r="B895" s="832" t="s">
        <v>2170</v>
      </c>
      <c r="C895" s="832" t="s">
        <v>2177</v>
      </c>
      <c r="D895" s="833" t="s">
        <v>4516</v>
      </c>
      <c r="E895" s="834" t="s">
        <v>2354</v>
      </c>
      <c r="F895" s="832" t="s">
        <v>2171</v>
      </c>
      <c r="G895" s="832" t="s">
        <v>3538</v>
      </c>
      <c r="H895" s="832" t="s">
        <v>562</v>
      </c>
      <c r="I895" s="832" t="s">
        <v>3602</v>
      </c>
      <c r="J895" s="832" t="s">
        <v>3603</v>
      </c>
      <c r="K895" s="832" t="s">
        <v>1277</v>
      </c>
      <c r="L895" s="835">
        <v>197.61</v>
      </c>
      <c r="M895" s="835">
        <v>45450.299999999996</v>
      </c>
      <c r="N895" s="832">
        <v>230</v>
      </c>
      <c r="O895" s="836">
        <v>13.5</v>
      </c>
      <c r="P895" s="835">
        <v>24701.249999999996</v>
      </c>
      <c r="Q895" s="837">
        <v>0.54347826086956519</v>
      </c>
      <c r="R895" s="832">
        <v>125</v>
      </c>
      <c r="S895" s="837">
        <v>0.54347826086956519</v>
      </c>
      <c r="T895" s="836">
        <v>8.5</v>
      </c>
      <c r="U895" s="838">
        <v>0.62962962962962965</v>
      </c>
    </row>
    <row r="896" spans="1:21" ht="14.4" customHeight="1" x14ac:dyDescent="0.3">
      <c r="A896" s="831">
        <v>2</v>
      </c>
      <c r="B896" s="832" t="s">
        <v>2170</v>
      </c>
      <c r="C896" s="832" t="s">
        <v>2177</v>
      </c>
      <c r="D896" s="833" t="s">
        <v>4516</v>
      </c>
      <c r="E896" s="834" t="s">
        <v>2354</v>
      </c>
      <c r="F896" s="832" t="s">
        <v>2171</v>
      </c>
      <c r="G896" s="832" t="s">
        <v>3538</v>
      </c>
      <c r="H896" s="832" t="s">
        <v>562</v>
      </c>
      <c r="I896" s="832" t="s">
        <v>3604</v>
      </c>
      <c r="J896" s="832" t="s">
        <v>1276</v>
      </c>
      <c r="K896" s="832" t="s">
        <v>1277</v>
      </c>
      <c r="L896" s="835">
        <v>197.61</v>
      </c>
      <c r="M896" s="835">
        <v>17784.900000000001</v>
      </c>
      <c r="N896" s="832">
        <v>90</v>
      </c>
      <c r="O896" s="836">
        <v>5.5</v>
      </c>
      <c r="P896" s="835">
        <v>14820.75</v>
      </c>
      <c r="Q896" s="837">
        <v>0.83333333333333326</v>
      </c>
      <c r="R896" s="832">
        <v>75</v>
      </c>
      <c r="S896" s="837">
        <v>0.83333333333333337</v>
      </c>
      <c r="T896" s="836">
        <v>4</v>
      </c>
      <c r="U896" s="838">
        <v>0.72727272727272729</v>
      </c>
    </row>
    <row r="897" spans="1:21" ht="14.4" customHeight="1" x14ac:dyDescent="0.3">
      <c r="A897" s="831">
        <v>2</v>
      </c>
      <c r="B897" s="832" t="s">
        <v>2170</v>
      </c>
      <c r="C897" s="832" t="s">
        <v>2177</v>
      </c>
      <c r="D897" s="833" t="s">
        <v>4516</v>
      </c>
      <c r="E897" s="834" t="s">
        <v>2354</v>
      </c>
      <c r="F897" s="832" t="s">
        <v>2171</v>
      </c>
      <c r="G897" s="832" t="s">
        <v>3538</v>
      </c>
      <c r="H897" s="832" t="s">
        <v>562</v>
      </c>
      <c r="I897" s="832" t="s">
        <v>3605</v>
      </c>
      <c r="J897" s="832" t="s">
        <v>3606</v>
      </c>
      <c r="K897" s="832" t="s">
        <v>1450</v>
      </c>
      <c r="L897" s="835">
        <v>32.979999999999997</v>
      </c>
      <c r="M897" s="835">
        <v>3297.9999999999995</v>
      </c>
      <c r="N897" s="832">
        <v>100</v>
      </c>
      <c r="O897" s="836">
        <v>1</v>
      </c>
      <c r="P897" s="835">
        <v>3297.9999999999995</v>
      </c>
      <c r="Q897" s="837">
        <v>1</v>
      </c>
      <c r="R897" s="832">
        <v>100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2</v>
      </c>
      <c r="B898" s="832" t="s">
        <v>2170</v>
      </c>
      <c r="C898" s="832" t="s">
        <v>2177</v>
      </c>
      <c r="D898" s="833" t="s">
        <v>4516</v>
      </c>
      <c r="E898" s="834" t="s">
        <v>2354</v>
      </c>
      <c r="F898" s="832" t="s">
        <v>2171</v>
      </c>
      <c r="G898" s="832" t="s">
        <v>3538</v>
      </c>
      <c r="H898" s="832" t="s">
        <v>562</v>
      </c>
      <c r="I898" s="832" t="s">
        <v>3607</v>
      </c>
      <c r="J898" s="832" t="s">
        <v>3608</v>
      </c>
      <c r="K898" s="832" t="s">
        <v>1445</v>
      </c>
      <c r="L898" s="835">
        <v>116.71</v>
      </c>
      <c r="M898" s="835">
        <v>2334.1999999999998</v>
      </c>
      <c r="N898" s="832">
        <v>20</v>
      </c>
      <c r="O898" s="836">
        <v>1</v>
      </c>
      <c r="P898" s="835">
        <v>2334.1999999999998</v>
      </c>
      <c r="Q898" s="837">
        <v>1</v>
      </c>
      <c r="R898" s="832">
        <v>20</v>
      </c>
      <c r="S898" s="837">
        <v>1</v>
      </c>
      <c r="T898" s="836">
        <v>1</v>
      </c>
      <c r="U898" s="838">
        <v>1</v>
      </c>
    </row>
    <row r="899" spans="1:21" ht="14.4" customHeight="1" x14ac:dyDescent="0.3">
      <c r="A899" s="831">
        <v>2</v>
      </c>
      <c r="B899" s="832" t="s">
        <v>2170</v>
      </c>
      <c r="C899" s="832" t="s">
        <v>2177</v>
      </c>
      <c r="D899" s="833" t="s">
        <v>4516</v>
      </c>
      <c r="E899" s="834" t="s">
        <v>2354</v>
      </c>
      <c r="F899" s="832" t="s">
        <v>2171</v>
      </c>
      <c r="G899" s="832" t="s">
        <v>3538</v>
      </c>
      <c r="H899" s="832" t="s">
        <v>604</v>
      </c>
      <c r="I899" s="832" t="s">
        <v>2116</v>
      </c>
      <c r="J899" s="832" t="s">
        <v>1447</v>
      </c>
      <c r="K899" s="832" t="s">
        <v>1445</v>
      </c>
      <c r="L899" s="835">
        <v>104.4</v>
      </c>
      <c r="M899" s="835">
        <v>1044</v>
      </c>
      <c r="N899" s="832">
        <v>10</v>
      </c>
      <c r="O899" s="836">
        <v>0.5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2</v>
      </c>
      <c r="B900" s="832" t="s">
        <v>2170</v>
      </c>
      <c r="C900" s="832" t="s">
        <v>2177</v>
      </c>
      <c r="D900" s="833" t="s">
        <v>4516</v>
      </c>
      <c r="E900" s="834" t="s">
        <v>2354</v>
      </c>
      <c r="F900" s="832" t="s">
        <v>2171</v>
      </c>
      <c r="G900" s="832" t="s">
        <v>2754</v>
      </c>
      <c r="H900" s="832" t="s">
        <v>562</v>
      </c>
      <c r="I900" s="832" t="s">
        <v>2755</v>
      </c>
      <c r="J900" s="832" t="s">
        <v>2756</v>
      </c>
      <c r="K900" s="832" t="s">
        <v>2757</v>
      </c>
      <c r="L900" s="835">
        <v>64.5</v>
      </c>
      <c r="M900" s="835">
        <v>129</v>
      </c>
      <c r="N900" s="832">
        <v>2</v>
      </c>
      <c r="O900" s="836">
        <v>0.5</v>
      </c>
      <c r="P900" s="835">
        <v>129</v>
      </c>
      <c r="Q900" s="837">
        <v>1</v>
      </c>
      <c r="R900" s="832">
        <v>2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2</v>
      </c>
      <c r="B901" s="832" t="s">
        <v>2170</v>
      </c>
      <c r="C901" s="832" t="s">
        <v>2177</v>
      </c>
      <c r="D901" s="833" t="s">
        <v>4516</v>
      </c>
      <c r="E901" s="834" t="s">
        <v>2354</v>
      </c>
      <c r="F901" s="832" t="s">
        <v>2171</v>
      </c>
      <c r="G901" s="832" t="s">
        <v>2760</v>
      </c>
      <c r="H901" s="832" t="s">
        <v>604</v>
      </c>
      <c r="I901" s="832" t="s">
        <v>2047</v>
      </c>
      <c r="J901" s="832" t="s">
        <v>1776</v>
      </c>
      <c r="K901" s="832" t="s">
        <v>2048</v>
      </c>
      <c r="L901" s="835">
        <v>10.34</v>
      </c>
      <c r="M901" s="835">
        <v>51.7</v>
      </c>
      <c r="N901" s="832">
        <v>5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2</v>
      </c>
      <c r="B902" s="832" t="s">
        <v>2170</v>
      </c>
      <c r="C902" s="832" t="s">
        <v>2177</v>
      </c>
      <c r="D902" s="833" t="s">
        <v>4516</v>
      </c>
      <c r="E902" s="834" t="s">
        <v>2354</v>
      </c>
      <c r="F902" s="832" t="s">
        <v>2171</v>
      </c>
      <c r="G902" s="832" t="s">
        <v>2769</v>
      </c>
      <c r="H902" s="832" t="s">
        <v>562</v>
      </c>
      <c r="I902" s="832" t="s">
        <v>2770</v>
      </c>
      <c r="J902" s="832" t="s">
        <v>1159</v>
      </c>
      <c r="K902" s="832" t="s">
        <v>2771</v>
      </c>
      <c r="L902" s="835">
        <v>453.79</v>
      </c>
      <c r="M902" s="835">
        <v>453.79</v>
      </c>
      <c r="N902" s="832">
        <v>1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2</v>
      </c>
      <c r="B903" s="832" t="s">
        <v>2170</v>
      </c>
      <c r="C903" s="832" t="s">
        <v>2177</v>
      </c>
      <c r="D903" s="833" t="s">
        <v>4516</v>
      </c>
      <c r="E903" s="834" t="s">
        <v>2354</v>
      </c>
      <c r="F903" s="832" t="s">
        <v>2171</v>
      </c>
      <c r="G903" s="832" t="s">
        <v>2773</v>
      </c>
      <c r="H903" s="832" t="s">
        <v>562</v>
      </c>
      <c r="I903" s="832" t="s">
        <v>2774</v>
      </c>
      <c r="J903" s="832" t="s">
        <v>1033</v>
      </c>
      <c r="K903" s="832" t="s">
        <v>2764</v>
      </c>
      <c r="L903" s="835">
        <v>316.36</v>
      </c>
      <c r="M903" s="835">
        <v>316.36</v>
      </c>
      <c r="N903" s="832">
        <v>1</v>
      </c>
      <c r="O903" s="836">
        <v>0.5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2</v>
      </c>
      <c r="B904" s="832" t="s">
        <v>2170</v>
      </c>
      <c r="C904" s="832" t="s">
        <v>2177</v>
      </c>
      <c r="D904" s="833" t="s">
        <v>4516</v>
      </c>
      <c r="E904" s="834" t="s">
        <v>2354</v>
      </c>
      <c r="F904" s="832" t="s">
        <v>2171</v>
      </c>
      <c r="G904" s="832" t="s">
        <v>2773</v>
      </c>
      <c r="H904" s="832" t="s">
        <v>562</v>
      </c>
      <c r="I904" s="832" t="s">
        <v>2775</v>
      </c>
      <c r="J904" s="832" t="s">
        <v>2776</v>
      </c>
      <c r="K904" s="832" t="s">
        <v>2764</v>
      </c>
      <c r="L904" s="835">
        <v>316.36</v>
      </c>
      <c r="M904" s="835">
        <v>316.36</v>
      </c>
      <c r="N904" s="832">
        <v>1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2</v>
      </c>
      <c r="B905" s="832" t="s">
        <v>2170</v>
      </c>
      <c r="C905" s="832" t="s">
        <v>2177</v>
      </c>
      <c r="D905" s="833" t="s">
        <v>4516</v>
      </c>
      <c r="E905" s="834" t="s">
        <v>2354</v>
      </c>
      <c r="F905" s="832" t="s">
        <v>2171</v>
      </c>
      <c r="G905" s="832" t="s">
        <v>2777</v>
      </c>
      <c r="H905" s="832" t="s">
        <v>562</v>
      </c>
      <c r="I905" s="832" t="s">
        <v>3609</v>
      </c>
      <c r="J905" s="832" t="s">
        <v>2779</v>
      </c>
      <c r="K905" s="832" t="s">
        <v>3610</v>
      </c>
      <c r="L905" s="835">
        <v>6167.15</v>
      </c>
      <c r="M905" s="835">
        <v>6167.15</v>
      </c>
      <c r="N905" s="832">
        <v>1</v>
      </c>
      <c r="O905" s="836">
        <v>0.5</v>
      </c>
      <c r="P905" s="835">
        <v>6167.15</v>
      </c>
      <c r="Q905" s="837">
        <v>1</v>
      </c>
      <c r="R905" s="832">
        <v>1</v>
      </c>
      <c r="S905" s="837">
        <v>1</v>
      </c>
      <c r="T905" s="836">
        <v>0.5</v>
      </c>
      <c r="U905" s="838">
        <v>1</v>
      </c>
    </row>
    <row r="906" spans="1:21" ht="14.4" customHeight="1" x14ac:dyDescent="0.3">
      <c r="A906" s="831">
        <v>2</v>
      </c>
      <c r="B906" s="832" t="s">
        <v>2170</v>
      </c>
      <c r="C906" s="832" t="s">
        <v>2177</v>
      </c>
      <c r="D906" s="833" t="s">
        <v>4516</v>
      </c>
      <c r="E906" s="834" t="s">
        <v>2354</v>
      </c>
      <c r="F906" s="832" t="s">
        <v>2171</v>
      </c>
      <c r="G906" s="832" t="s">
        <v>2777</v>
      </c>
      <c r="H906" s="832" t="s">
        <v>562</v>
      </c>
      <c r="I906" s="832" t="s">
        <v>3611</v>
      </c>
      <c r="J906" s="832" t="s">
        <v>2779</v>
      </c>
      <c r="K906" s="832" t="s">
        <v>3612</v>
      </c>
      <c r="L906" s="835">
        <v>4625.3500000000004</v>
      </c>
      <c r="M906" s="835">
        <v>4625.3500000000004</v>
      </c>
      <c r="N906" s="832">
        <v>1</v>
      </c>
      <c r="O906" s="836">
        <v>1</v>
      </c>
      <c r="P906" s="835">
        <v>4625.3500000000004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2</v>
      </c>
      <c r="B907" s="832" t="s">
        <v>2170</v>
      </c>
      <c r="C907" s="832" t="s">
        <v>2177</v>
      </c>
      <c r="D907" s="833" t="s">
        <v>4516</v>
      </c>
      <c r="E907" s="834" t="s">
        <v>2354</v>
      </c>
      <c r="F907" s="832" t="s">
        <v>2171</v>
      </c>
      <c r="G907" s="832" t="s">
        <v>2781</v>
      </c>
      <c r="H907" s="832" t="s">
        <v>562</v>
      </c>
      <c r="I907" s="832" t="s">
        <v>3613</v>
      </c>
      <c r="J907" s="832" t="s">
        <v>3614</v>
      </c>
      <c r="K907" s="832" t="s">
        <v>2114</v>
      </c>
      <c r="L907" s="835">
        <v>279.52999999999997</v>
      </c>
      <c r="M907" s="835">
        <v>279.52999999999997</v>
      </c>
      <c r="N907" s="832">
        <v>1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2</v>
      </c>
      <c r="B908" s="832" t="s">
        <v>2170</v>
      </c>
      <c r="C908" s="832" t="s">
        <v>2177</v>
      </c>
      <c r="D908" s="833" t="s">
        <v>4516</v>
      </c>
      <c r="E908" s="834" t="s">
        <v>2354</v>
      </c>
      <c r="F908" s="832" t="s">
        <v>2171</v>
      </c>
      <c r="G908" s="832" t="s">
        <v>2781</v>
      </c>
      <c r="H908" s="832" t="s">
        <v>604</v>
      </c>
      <c r="I908" s="832" t="s">
        <v>2782</v>
      </c>
      <c r="J908" s="832" t="s">
        <v>2783</v>
      </c>
      <c r="K908" s="832" t="s">
        <v>2393</v>
      </c>
      <c r="L908" s="835">
        <v>477.84</v>
      </c>
      <c r="M908" s="835">
        <v>955.68</v>
      </c>
      <c r="N908" s="832">
        <v>2</v>
      </c>
      <c r="O908" s="836">
        <v>1</v>
      </c>
      <c r="P908" s="835">
        <v>477.84</v>
      </c>
      <c r="Q908" s="837">
        <v>0.5</v>
      </c>
      <c r="R908" s="832">
        <v>1</v>
      </c>
      <c r="S908" s="837">
        <v>0.5</v>
      </c>
      <c r="T908" s="836">
        <v>0.5</v>
      </c>
      <c r="U908" s="838">
        <v>0.5</v>
      </c>
    </row>
    <row r="909" spans="1:21" ht="14.4" customHeight="1" x14ac:dyDescent="0.3">
      <c r="A909" s="831">
        <v>2</v>
      </c>
      <c r="B909" s="832" t="s">
        <v>2170</v>
      </c>
      <c r="C909" s="832" t="s">
        <v>2177</v>
      </c>
      <c r="D909" s="833" t="s">
        <v>4516</v>
      </c>
      <c r="E909" s="834" t="s">
        <v>2354</v>
      </c>
      <c r="F909" s="832" t="s">
        <v>2171</v>
      </c>
      <c r="G909" s="832" t="s">
        <v>2781</v>
      </c>
      <c r="H909" s="832" t="s">
        <v>604</v>
      </c>
      <c r="I909" s="832" t="s">
        <v>3615</v>
      </c>
      <c r="J909" s="832" t="s">
        <v>2783</v>
      </c>
      <c r="K909" s="832" t="s">
        <v>1955</v>
      </c>
      <c r="L909" s="835">
        <v>93.18</v>
      </c>
      <c r="M909" s="835">
        <v>93.18</v>
      </c>
      <c r="N909" s="832">
        <v>1</v>
      </c>
      <c r="O909" s="836">
        <v>1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2</v>
      </c>
      <c r="B910" s="832" t="s">
        <v>2170</v>
      </c>
      <c r="C910" s="832" t="s">
        <v>2177</v>
      </c>
      <c r="D910" s="833" t="s">
        <v>4516</v>
      </c>
      <c r="E910" s="834" t="s">
        <v>2354</v>
      </c>
      <c r="F910" s="832" t="s">
        <v>2171</v>
      </c>
      <c r="G910" s="832" t="s">
        <v>2781</v>
      </c>
      <c r="H910" s="832" t="s">
        <v>604</v>
      </c>
      <c r="I910" s="832" t="s">
        <v>2784</v>
      </c>
      <c r="J910" s="832" t="s">
        <v>2783</v>
      </c>
      <c r="K910" s="832" t="s">
        <v>1751</v>
      </c>
      <c r="L910" s="835">
        <v>310.58999999999997</v>
      </c>
      <c r="M910" s="835">
        <v>1552.9499999999998</v>
      </c>
      <c r="N910" s="832">
        <v>5</v>
      </c>
      <c r="O910" s="836">
        <v>3.5</v>
      </c>
      <c r="P910" s="835">
        <v>931.77</v>
      </c>
      <c r="Q910" s="837">
        <v>0.60000000000000009</v>
      </c>
      <c r="R910" s="832">
        <v>3</v>
      </c>
      <c r="S910" s="837">
        <v>0.6</v>
      </c>
      <c r="T910" s="836">
        <v>2</v>
      </c>
      <c r="U910" s="838">
        <v>0.5714285714285714</v>
      </c>
    </row>
    <row r="911" spans="1:21" ht="14.4" customHeight="1" x14ac:dyDescent="0.3">
      <c r="A911" s="831">
        <v>2</v>
      </c>
      <c r="B911" s="832" t="s">
        <v>2170</v>
      </c>
      <c r="C911" s="832" t="s">
        <v>2177</v>
      </c>
      <c r="D911" s="833" t="s">
        <v>4516</v>
      </c>
      <c r="E911" s="834" t="s">
        <v>2354</v>
      </c>
      <c r="F911" s="832" t="s">
        <v>2171</v>
      </c>
      <c r="G911" s="832" t="s">
        <v>3616</v>
      </c>
      <c r="H911" s="832" t="s">
        <v>562</v>
      </c>
      <c r="I911" s="832" t="s">
        <v>3617</v>
      </c>
      <c r="J911" s="832" t="s">
        <v>3618</v>
      </c>
      <c r="K911" s="832" t="s">
        <v>3619</v>
      </c>
      <c r="L911" s="835">
        <v>0</v>
      </c>
      <c r="M911" s="835">
        <v>0</v>
      </c>
      <c r="N911" s="832">
        <v>1</v>
      </c>
      <c r="O911" s="836">
        <v>1</v>
      </c>
      <c r="P911" s="835"/>
      <c r="Q911" s="837"/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2</v>
      </c>
      <c r="B912" s="832" t="s">
        <v>2170</v>
      </c>
      <c r="C912" s="832" t="s">
        <v>2177</v>
      </c>
      <c r="D912" s="833" t="s">
        <v>4516</v>
      </c>
      <c r="E912" s="834" t="s">
        <v>2354</v>
      </c>
      <c r="F912" s="832" t="s">
        <v>2171</v>
      </c>
      <c r="G912" s="832" t="s">
        <v>2797</v>
      </c>
      <c r="H912" s="832" t="s">
        <v>562</v>
      </c>
      <c r="I912" s="832" t="s">
        <v>2801</v>
      </c>
      <c r="J912" s="832" t="s">
        <v>2799</v>
      </c>
      <c r="K912" s="832" t="s">
        <v>2802</v>
      </c>
      <c r="L912" s="835">
        <v>181.04</v>
      </c>
      <c r="M912" s="835">
        <v>181.04</v>
      </c>
      <c r="N912" s="832">
        <v>1</v>
      </c>
      <c r="O912" s="836">
        <v>1</v>
      </c>
      <c r="P912" s="835">
        <v>181.04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2</v>
      </c>
      <c r="B913" s="832" t="s">
        <v>2170</v>
      </c>
      <c r="C913" s="832" t="s">
        <v>2177</v>
      </c>
      <c r="D913" s="833" t="s">
        <v>4516</v>
      </c>
      <c r="E913" s="834" t="s">
        <v>2354</v>
      </c>
      <c r="F913" s="832" t="s">
        <v>2171</v>
      </c>
      <c r="G913" s="832" t="s">
        <v>3620</v>
      </c>
      <c r="H913" s="832" t="s">
        <v>604</v>
      </c>
      <c r="I913" s="832" t="s">
        <v>3621</v>
      </c>
      <c r="J913" s="832" t="s">
        <v>3622</v>
      </c>
      <c r="K913" s="832" t="s">
        <v>3623</v>
      </c>
      <c r="L913" s="835">
        <v>63.75</v>
      </c>
      <c r="M913" s="835">
        <v>63.75</v>
      </c>
      <c r="N913" s="832">
        <v>1</v>
      </c>
      <c r="O913" s="836">
        <v>0.5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2</v>
      </c>
      <c r="B914" s="832" t="s">
        <v>2170</v>
      </c>
      <c r="C914" s="832" t="s">
        <v>2177</v>
      </c>
      <c r="D914" s="833" t="s">
        <v>4516</v>
      </c>
      <c r="E914" s="834" t="s">
        <v>2354</v>
      </c>
      <c r="F914" s="832" t="s">
        <v>2171</v>
      </c>
      <c r="G914" s="832" t="s">
        <v>3198</v>
      </c>
      <c r="H914" s="832" t="s">
        <v>604</v>
      </c>
      <c r="I914" s="832" t="s">
        <v>3624</v>
      </c>
      <c r="J914" s="832" t="s">
        <v>3625</v>
      </c>
      <c r="K914" s="832" t="s">
        <v>3468</v>
      </c>
      <c r="L914" s="835">
        <v>122.96</v>
      </c>
      <c r="M914" s="835">
        <v>122.96</v>
      </c>
      <c r="N914" s="832">
        <v>1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2</v>
      </c>
      <c r="B915" s="832" t="s">
        <v>2170</v>
      </c>
      <c r="C915" s="832" t="s">
        <v>2177</v>
      </c>
      <c r="D915" s="833" t="s">
        <v>4516</v>
      </c>
      <c r="E915" s="834" t="s">
        <v>2354</v>
      </c>
      <c r="F915" s="832" t="s">
        <v>2171</v>
      </c>
      <c r="G915" s="832" t="s">
        <v>2808</v>
      </c>
      <c r="H915" s="832" t="s">
        <v>562</v>
      </c>
      <c r="I915" s="832" t="s">
        <v>3626</v>
      </c>
      <c r="J915" s="832" t="s">
        <v>888</v>
      </c>
      <c r="K915" s="832" t="s">
        <v>637</v>
      </c>
      <c r="L915" s="835">
        <v>0</v>
      </c>
      <c r="M915" s="835">
        <v>0</v>
      </c>
      <c r="N915" s="832">
        <v>1</v>
      </c>
      <c r="O915" s="836">
        <v>1</v>
      </c>
      <c r="P915" s="835"/>
      <c r="Q915" s="837"/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2</v>
      </c>
      <c r="B916" s="832" t="s">
        <v>2170</v>
      </c>
      <c r="C916" s="832" t="s">
        <v>2177</v>
      </c>
      <c r="D916" s="833" t="s">
        <v>4516</v>
      </c>
      <c r="E916" s="834" t="s">
        <v>2354</v>
      </c>
      <c r="F916" s="832" t="s">
        <v>2171</v>
      </c>
      <c r="G916" s="832" t="s">
        <v>2808</v>
      </c>
      <c r="H916" s="832" t="s">
        <v>562</v>
      </c>
      <c r="I916" s="832" t="s">
        <v>2812</v>
      </c>
      <c r="J916" s="832" t="s">
        <v>888</v>
      </c>
      <c r="K916" s="832" t="s">
        <v>2813</v>
      </c>
      <c r="L916" s="835">
        <v>0</v>
      </c>
      <c r="M916" s="835">
        <v>0</v>
      </c>
      <c r="N916" s="832">
        <v>4</v>
      </c>
      <c r="O916" s="836">
        <v>2</v>
      </c>
      <c r="P916" s="835">
        <v>0</v>
      </c>
      <c r="Q916" s="837"/>
      <c r="R916" s="832">
        <v>1</v>
      </c>
      <c r="S916" s="837">
        <v>0.25</v>
      </c>
      <c r="T916" s="836">
        <v>0.5</v>
      </c>
      <c r="U916" s="838">
        <v>0.25</v>
      </c>
    </row>
    <row r="917" spans="1:21" ht="14.4" customHeight="1" x14ac:dyDescent="0.3">
      <c r="A917" s="831">
        <v>2</v>
      </c>
      <c r="B917" s="832" t="s">
        <v>2170</v>
      </c>
      <c r="C917" s="832" t="s">
        <v>2177</v>
      </c>
      <c r="D917" s="833" t="s">
        <v>4516</v>
      </c>
      <c r="E917" s="834" t="s">
        <v>2354</v>
      </c>
      <c r="F917" s="832" t="s">
        <v>2171</v>
      </c>
      <c r="G917" s="832" t="s">
        <v>2821</v>
      </c>
      <c r="H917" s="832" t="s">
        <v>604</v>
      </c>
      <c r="I917" s="832" t="s">
        <v>1914</v>
      </c>
      <c r="J917" s="832" t="s">
        <v>1915</v>
      </c>
      <c r="K917" s="832" t="s">
        <v>1916</v>
      </c>
      <c r="L917" s="835">
        <v>0</v>
      </c>
      <c r="M917" s="835">
        <v>0</v>
      </c>
      <c r="N917" s="832">
        <v>4</v>
      </c>
      <c r="O917" s="836">
        <v>1.5</v>
      </c>
      <c r="P917" s="835"/>
      <c r="Q917" s="837"/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2</v>
      </c>
      <c r="B918" s="832" t="s">
        <v>2170</v>
      </c>
      <c r="C918" s="832" t="s">
        <v>2177</v>
      </c>
      <c r="D918" s="833" t="s">
        <v>4516</v>
      </c>
      <c r="E918" s="834" t="s">
        <v>2354</v>
      </c>
      <c r="F918" s="832" t="s">
        <v>2171</v>
      </c>
      <c r="G918" s="832" t="s">
        <v>2821</v>
      </c>
      <c r="H918" s="832" t="s">
        <v>604</v>
      </c>
      <c r="I918" s="832" t="s">
        <v>1917</v>
      </c>
      <c r="J918" s="832" t="s">
        <v>1918</v>
      </c>
      <c r="K918" s="832" t="s">
        <v>1919</v>
      </c>
      <c r="L918" s="835">
        <v>76.86</v>
      </c>
      <c r="M918" s="835">
        <v>2305.7999999999997</v>
      </c>
      <c r="N918" s="832">
        <v>30</v>
      </c>
      <c r="O918" s="836">
        <v>4.5</v>
      </c>
      <c r="P918" s="835">
        <v>2305.7999999999997</v>
      </c>
      <c r="Q918" s="837">
        <v>1</v>
      </c>
      <c r="R918" s="832">
        <v>30</v>
      </c>
      <c r="S918" s="837">
        <v>1</v>
      </c>
      <c r="T918" s="836">
        <v>4.5</v>
      </c>
      <c r="U918" s="838">
        <v>1</v>
      </c>
    </row>
    <row r="919" spans="1:21" ht="14.4" customHeight="1" x14ac:dyDescent="0.3">
      <c r="A919" s="831">
        <v>2</v>
      </c>
      <c r="B919" s="832" t="s">
        <v>2170</v>
      </c>
      <c r="C919" s="832" t="s">
        <v>2177</v>
      </c>
      <c r="D919" s="833" t="s">
        <v>4516</v>
      </c>
      <c r="E919" s="834" t="s">
        <v>2354</v>
      </c>
      <c r="F919" s="832" t="s">
        <v>2171</v>
      </c>
      <c r="G919" s="832" t="s">
        <v>2825</v>
      </c>
      <c r="H919" s="832" t="s">
        <v>562</v>
      </c>
      <c r="I919" s="832" t="s">
        <v>3062</v>
      </c>
      <c r="J919" s="832" t="s">
        <v>1079</v>
      </c>
      <c r="K919" s="832" t="s">
        <v>3063</v>
      </c>
      <c r="L919" s="835">
        <v>42.08</v>
      </c>
      <c r="M919" s="835">
        <v>42.08</v>
      </c>
      <c r="N919" s="832">
        <v>1</v>
      </c>
      <c r="O919" s="836">
        <v>0.5</v>
      </c>
      <c r="P919" s="835">
        <v>42.08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2</v>
      </c>
      <c r="B920" s="832" t="s">
        <v>2170</v>
      </c>
      <c r="C920" s="832" t="s">
        <v>2177</v>
      </c>
      <c r="D920" s="833" t="s">
        <v>4516</v>
      </c>
      <c r="E920" s="834" t="s">
        <v>2354</v>
      </c>
      <c r="F920" s="832" t="s">
        <v>2171</v>
      </c>
      <c r="G920" s="832" t="s">
        <v>3627</v>
      </c>
      <c r="H920" s="832" t="s">
        <v>562</v>
      </c>
      <c r="I920" s="832" t="s">
        <v>3628</v>
      </c>
      <c r="J920" s="832" t="s">
        <v>3629</v>
      </c>
      <c r="K920" s="832" t="s">
        <v>3630</v>
      </c>
      <c r="L920" s="835">
        <v>60.39</v>
      </c>
      <c r="M920" s="835">
        <v>120.78</v>
      </c>
      <c r="N920" s="832">
        <v>2</v>
      </c>
      <c r="O920" s="836">
        <v>1</v>
      </c>
      <c r="P920" s="835">
        <v>120.78</v>
      </c>
      <c r="Q920" s="837">
        <v>1</v>
      </c>
      <c r="R920" s="832">
        <v>2</v>
      </c>
      <c r="S920" s="837">
        <v>1</v>
      </c>
      <c r="T920" s="836">
        <v>1</v>
      </c>
      <c r="U920" s="838">
        <v>1</v>
      </c>
    </row>
    <row r="921" spans="1:21" ht="14.4" customHeight="1" x14ac:dyDescent="0.3">
      <c r="A921" s="831">
        <v>2</v>
      </c>
      <c r="B921" s="832" t="s">
        <v>2170</v>
      </c>
      <c r="C921" s="832" t="s">
        <v>2177</v>
      </c>
      <c r="D921" s="833" t="s">
        <v>4516</v>
      </c>
      <c r="E921" s="834" t="s">
        <v>2354</v>
      </c>
      <c r="F921" s="832" t="s">
        <v>2171</v>
      </c>
      <c r="G921" s="832" t="s">
        <v>2835</v>
      </c>
      <c r="H921" s="832" t="s">
        <v>604</v>
      </c>
      <c r="I921" s="832" t="s">
        <v>1808</v>
      </c>
      <c r="J921" s="832" t="s">
        <v>1806</v>
      </c>
      <c r="K921" s="832" t="s">
        <v>1809</v>
      </c>
      <c r="L921" s="835">
        <v>263.68</v>
      </c>
      <c r="M921" s="835">
        <v>1054.72</v>
      </c>
      <c r="N921" s="832">
        <v>4</v>
      </c>
      <c r="O921" s="836">
        <v>2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2</v>
      </c>
      <c r="B922" s="832" t="s">
        <v>2170</v>
      </c>
      <c r="C922" s="832" t="s">
        <v>2177</v>
      </c>
      <c r="D922" s="833" t="s">
        <v>4516</v>
      </c>
      <c r="E922" s="834" t="s">
        <v>2354</v>
      </c>
      <c r="F922" s="832" t="s">
        <v>2171</v>
      </c>
      <c r="G922" s="832" t="s">
        <v>3066</v>
      </c>
      <c r="H922" s="832" t="s">
        <v>604</v>
      </c>
      <c r="I922" s="832" t="s">
        <v>2052</v>
      </c>
      <c r="J922" s="832" t="s">
        <v>1407</v>
      </c>
      <c r="K922" s="832" t="s">
        <v>2053</v>
      </c>
      <c r="L922" s="835">
        <v>103.72</v>
      </c>
      <c r="M922" s="835">
        <v>622.31999999999994</v>
      </c>
      <c r="N922" s="832">
        <v>6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2</v>
      </c>
      <c r="B923" s="832" t="s">
        <v>2170</v>
      </c>
      <c r="C923" s="832" t="s">
        <v>2177</v>
      </c>
      <c r="D923" s="833" t="s">
        <v>4516</v>
      </c>
      <c r="E923" s="834" t="s">
        <v>2354</v>
      </c>
      <c r="F923" s="832" t="s">
        <v>2171</v>
      </c>
      <c r="G923" s="832" t="s">
        <v>3631</v>
      </c>
      <c r="H923" s="832" t="s">
        <v>562</v>
      </c>
      <c r="I923" s="832" t="s">
        <v>3632</v>
      </c>
      <c r="J923" s="832" t="s">
        <v>3633</v>
      </c>
      <c r="K923" s="832" t="s">
        <v>3634</v>
      </c>
      <c r="L923" s="835">
        <v>264</v>
      </c>
      <c r="M923" s="835">
        <v>792</v>
      </c>
      <c r="N923" s="832">
        <v>3</v>
      </c>
      <c r="O923" s="836">
        <v>0.5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2</v>
      </c>
      <c r="B924" s="832" t="s">
        <v>2170</v>
      </c>
      <c r="C924" s="832" t="s">
        <v>2177</v>
      </c>
      <c r="D924" s="833" t="s">
        <v>4516</v>
      </c>
      <c r="E924" s="834" t="s">
        <v>2354</v>
      </c>
      <c r="F924" s="832" t="s">
        <v>2171</v>
      </c>
      <c r="G924" s="832" t="s">
        <v>2847</v>
      </c>
      <c r="H924" s="832" t="s">
        <v>604</v>
      </c>
      <c r="I924" s="832" t="s">
        <v>3204</v>
      </c>
      <c r="J924" s="832" t="s">
        <v>1802</v>
      </c>
      <c r="K924" s="832" t="s">
        <v>3205</v>
      </c>
      <c r="L924" s="835">
        <v>110.74</v>
      </c>
      <c r="M924" s="835">
        <v>221.48</v>
      </c>
      <c r="N924" s="832">
        <v>2</v>
      </c>
      <c r="O924" s="836">
        <v>0.5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2</v>
      </c>
      <c r="B925" s="832" t="s">
        <v>2170</v>
      </c>
      <c r="C925" s="832" t="s">
        <v>2177</v>
      </c>
      <c r="D925" s="833" t="s">
        <v>4516</v>
      </c>
      <c r="E925" s="834" t="s">
        <v>2354</v>
      </c>
      <c r="F925" s="832" t="s">
        <v>2171</v>
      </c>
      <c r="G925" s="832" t="s">
        <v>2850</v>
      </c>
      <c r="H925" s="832" t="s">
        <v>562</v>
      </c>
      <c r="I925" s="832" t="s">
        <v>3635</v>
      </c>
      <c r="J925" s="832" t="s">
        <v>2855</v>
      </c>
      <c r="K925" s="832" t="s">
        <v>3636</v>
      </c>
      <c r="L925" s="835">
        <v>151.62</v>
      </c>
      <c r="M925" s="835">
        <v>303.24</v>
      </c>
      <c r="N925" s="832">
        <v>2</v>
      </c>
      <c r="O925" s="836">
        <v>1</v>
      </c>
      <c r="P925" s="835">
        <v>303.24</v>
      </c>
      <c r="Q925" s="837">
        <v>1</v>
      </c>
      <c r="R925" s="832">
        <v>2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2</v>
      </c>
      <c r="B926" s="832" t="s">
        <v>2170</v>
      </c>
      <c r="C926" s="832" t="s">
        <v>2177</v>
      </c>
      <c r="D926" s="833" t="s">
        <v>4516</v>
      </c>
      <c r="E926" s="834" t="s">
        <v>2354</v>
      </c>
      <c r="F926" s="832" t="s">
        <v>2171</v>
      </c>
      <c r="G926" s="832" t="s">
        <v>2861</v>
      </c>
      <c r="H926" s="832" t="s">
        <v>604</v>
      </c>
      <c r="I926" s="832" t="s">
        <v>3637</v>
      </c>
      <c r="J926" s="832" t="s">
        <v>3638</v>
      </c>
      <c r="K926" s="832" t="s">
        <v>3639</v>
      </c>
      <c r="L926" s="835">
        <v>93.75</v>
      </c>
      <c r="M926" s="835">
        <v>93.75</v>
      </c>
      <c r="N926" s="832">
        <v>1</v>
      </c>
      <c r="O926" s="836">
        <v>0.5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2</v>
      </c>
      <c r="B927" s="832" t="s">
        <v>2170</v>
      </c>
      <c r="C927" s="832" t="s">
        <v>2177</v>
      </c>
      <c r="D927" s="833" t="s">
        <v>4516</v>
      </c>
      <c r="E927" s="834" t="s">
        <v>2354</v>
      </c>
      <c r="F927" s="832" t="s">
        <v>2171</v>
      </c>
      <c r="G927" s="832" t="s">
        <v>2866</v>
      </c>
      <c r="H927" s="832" t="s">
        <v>604</v>
      </c>
      <c r="I927" s="832" t="s">
        <v>1951</v>
      </c>
      <c r="J927" s="832" t="s">
        <v>1099</v>
      </c>
      <c r="K927" s="832" t="s">
        <v>1952</v>
      </c>
      <c r="L927" s="835">
        <v>0</v>
      </c>
      <c r="M927" s="835">
        <v>0</v>
      </c>
      <c r="N927" s="832">
        <v>2</v>
      </c>
      <c r="O927" s="836">
        <v>0.5</v>
      </c>
      <c r="P927" s="835"/>
      <c r="Q927" s="837"/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2</v>
      </c>
      <c r="B928" s="832" t="s">
        <v>2170</v>
      </c>
      <c r="C928" s="832" t="s">
        <v>2177</v>
      </c>
      <c r="D928" s="833" t="s">
        <v>4516</v>
      </c>
      <c r="E928" s="834" t="s">
        <v>2354</v>
      </c>
      <c r="F928" s="832" t="s">
        <v>2171</v>
      </c>
      <c r="G928" s="832" t="s">
        <v>2866</v>
      </c>
      <c r="H928" s="832" t="s">
        <v>562</v>
      </c>
      <c r="I928" s="832" t="s">
        <v>2867</v>
      </c>
      <c r="J928" s="832" t="s">
        <v>2868</v>
      </c>
      <c r="K928" s="832" t="s">
        <v>1950</v>
      </c>
      <c r="L928" s="835">
        <v>0</v>
      </c>
      <c r="M928" s="835">
        <v>0</v>
      </c>
      <c r="N928" s="832">
        <v>2</v>
      </c>
      <c r="O928" s="836">
        <v>0.5</v>
      </c>
      <c r="P928" s="835"/>
      <c r="Q928" s="837"/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2</v>
      </c>
      <c r="B929" s="832" t="s">
        <v>2170</v>
      </c>
      <c r="C929" s="832" t="s">
        <v>2177</v>
      </c>
      <c r="D929" s="833" t="s">
        <v>4516</v>
      </c>
      <c r="E929" s="834" t="s">
        <v>2354</v>
      </c>
      <c r="F929" s="832" t="s">
        <v>2171</v>
      </c>
      <c r="G929" s="832" t="s">
        <v>2866</v>
      </c>
      <c r="H929" s="832" t="s">
        <v>562</v>
      </c>
      <c r="I929" s="832" t="s">
        <v>3298</v>
      </c>
      <c r="J929" s="832" t="s">
        <v>2874</v>
      </c>
      <c r="K929" s="832" t="s">
        <v>1751</v>
      </c>
      <c r="L929" s="835">
        <v>0</v>
      </c>
      <c r="M929" s="835">
        <v>0</v>
      </c>
      <c r="N929" s="832">
        <v>1</v>
      </c>
      <c r="O929" s="836">
        <v>0.5</v>
      </c>
      <c r="P929" s="835"/>
      <c r="Q929" s="837"/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2</v>
      </c>
      <c r="B930" s="832" t="s">
        <v>2170</v>
      </c>
      <c r="C930" s="832" t="s">
        <v>2177</v>
      </c>
      <c r="D930" s="833" t="s">
        <v>4516</v>
      </c>
      <c r="E930" s="834" t="s">
        <v>2354</v>
      </c>
      <c r="F930" s="832" t="s">
        <v>2171</v>
      </c>
      <c r="G930" s="832" t="s">
        <v>2875</v>
      </c>
      <c r="H930" s="832" t="s">
        <v>562</v>
      </c>
      <c r="I930" s="832" t="s">
        <v>2876</v>
      </c>
      <c r="J930" s="832" t="s">
        <v>2877</v>
      </c>
      <c r="K930" s="832" t="s">
        <v>2878</v>
      </c>
      <c r="L930" s="835">
        <v>277.70999999999998</v>
      </c>
      <c r="M930" s="835">
        <v>555.41999999999996</v>
      </c>
      <c r="N930" s="832">
        <v>2</v>
      </c>
      <c r="O930" s="836">
        <v>1</v>
      </c>
      <c r="P930" s="835">
        <v>555.41999999999996</v>
      </c>
      <c r="Q930" s="837">
        <v>1</v>
      </c>
      <c r="R930" s="832">
        <v>2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2</v>
      </c>
      <c r="B931" s="832" t="s">
        <v>2170</v>
      </c>
      <c r="C931" s="832" t="s">
        <v>2177</v>
      </c>
      <c r="D931" s="833" t="s">
        <v>4516</v>
      </c>
      <c r="E931" s="834" t="s">
        <v>2354</v>
      </c>
      <c r="F931" s="832" t="s">
        <v>2171</v>
      </c>
      <c r="G931" s="832" t="s">
        <v>3640</v>
      </c>
      <c r="H931" s="832" t="s">
        <v>604</v>
      </c>
      <c r="I931" s="832" t="s">
        <v>3641</v>
      </c>
      <c r="J931" s="832" t="s">
        <v>3642</v>
      </c>
      <c r="K931" s="832" t="s">
        <v>3643</v>
      </c>
      <c r="L931" s="835">
        <v>1544.99</v>
      </c>
      <c r="M931" s="835">
        <v>4634.97</v>
      </c>
      <c r="N931" s="832">
        <v>3</v>
      </c>
      <c r="O931" s="836">
        <v>0.5</v>
      </c>
      <c r="P931" s="835">
        <v>4634.97</v>
      </c>
      <c r="Q931" s="837">
        <v>1</v>
      </c>
      <c r="R931" s="832">
        <v>3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2</v>
      </c>
      <c r="B932" s="832" t="s">
        <v>2170</v>
      </c>
      <c r="C932" s="832" t="s">
        <v>2177</v>
      </c>
      <c r="D932" s="833" t="s">
        <v>4516</v>
      </c>
      <c r="E932" s="834" t="s">
        <v>2354</v>
      </c>
      <c r="F932" s="832" t="s">
        <v>2171</v>
      </c>
      <c r="G932" s="832" t="s">
        <v>3640</v>
      </c>
      <c r="H932" s="832" t="s">
        <v>604</v>
      </c>
      <c r="I932" s="832" t="s">
        <v>3644</v>
      </c>
      <c r="J932" s="832" t="s">
        <v>3642</v>
      </c>
      <c r="K932" s="832" t="s">
        <v>3645</v>
      </c>
      <c r="L932" s="835">
        <v>515</v>
      </c>
      <c r="M932" s="835">
        <v>515</v>
      </c>
      <c r="N932" s="832">
        <v>1</v>
      </c>
      <c r="O932" s="836">
        <v>0.5</v>
      </c>
      <c r="P932" s="835">
        <v>515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2</v>
      </c>
      <c r="B933" s="832" t="s">
        <v>2170</v>
      </c>
      <c r="C933" s="832" t="s">
        <v>2177</v>
      </c>
      <c r="D933" s="833" t="s">
        <v>4516</v>
      </c>
      <c r="E933" s="834" t="s">
        <v>2354</v>
      </c>
      <c r="F933" s="832" t="s">
        <v>2171</v>
      </c>
      <c r="G933" s="832" t="s">
        <v>3646</v>
      </c>
      <c r="H933" s="832" t="s">
        <v>562</v>
      </c>
      <c r="I933" s="832" t="s">
        <v>3647</v>
      </c>
      <c r="J933" s="832" t="s">
        <v>3648</v>
      </c>
      <c r="K933" s="832" t="s">
        <v>2950</v>
      </c>
      <c r="L933" s="835">
        <v>161.86000000000001</v>
      </c>
      <c r="M933" s="835">
        <v>161.86000000000001</v>
      </c>
      <c r="N933" s="832">
        <v>1</v>
      </c>
      <c r="O933" s="836">
        <v>0.5</v>
      </c>
      <c r="P933" s="835">
        <v>161.86000000000001</v>
      </c>
      <c r="Q933" s="837">
        <v>1</v>
      </c>
      <c r="R933" s="832">
        <v>1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2</v>
      </c>
      <c r="B934" s="832" t="s">
        <v>2170</v>
      </c>
      <c r="C934" s="832" t="s">
        <v>2177</v>
      </c>
      <c r="D934" s="833" t="s">
        <v>4516</v>
      </c>
      <c r="E934" s="834" t="s">
        <v>2354</v>
      </c>
      <c r="F934" s="832" t="s">
        <v>2171</v>
      </c>
      <c r="G934" s="832" t="s">
        <v>3649</v>
      </c>
      <c r="H934" s="832" t="s">
        <v>562</v>
      </c>
      <c r="I934" s="832" t="s">
        <v>3650</v>
      </c>
      <c r="J934" s="832" t="s">
        <v>3651</v>
      </c>
      <c r="K934" s="832" t="s">
        <v>3652</v>
      </c>
      <c r="L934" s="835">
        <v>28262.09</v>
      </c>
      <c r="M934" s="835">
        <v>28262.09</v>
      </c>
      <c r="N934" s="832">
        <v>1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2</v>
      </c>
      <c r="B935" s="832" t="s">
        <v>2170</v>
      </c>
      <c r="C935" s="832" t="s">
        <v>2177</v>
      </c>
      <c r="D935" s="833" t="s">
        <v>4516</v>
      </c>
      <c r="E935" s="834" t="s">
        <v>2354</v>
      </c>
      <c r="F935" s="832" t="s">
        <v>2171</v>
      </c>
      <c r="G935" s="832" t="s">
        <v>2888</v>
      </c>
      <c r="H935" s="832" t="s">
        <v>604</v>
      </c>
      <c r="I935" s="832" t="s">
        <v>1651</v>
      </c>
      <c r="J935" s="832" t="s">
        <v>1652</v>
      </c>
      <c r="K935" s="832" t="s">
        <v>1653</v>
      </c>
      <c r="L935" s="835">
        <v>414.07</v>
      </c>
      <c r="M935" s="835">
        <v>12008.030000000002</v>
      </c>
      <c r="N935" s="832">
        <v>29</v>
      </c>
      <c r="O935" s="836">
        <v>5</v>
      </c>
      <c r="P935" s="835">
        <v>3726.63</v>
      </c>
      <c r="Q935" s="837">
        <v>0.31034482758620685</v>
      </c>
      <c r="R935" s="832">
        <v>9</v>
      </c>
      <c r="S935" s="837">
        <v>0.31034482758620691</v>
      </c>
      <c r="T935" s="836">
        <v>1.5</v>
      </c>
      <c r="U935" s="838">
        <v>0.3</v>
      </c>
    </row>
    <row r="936" spans="1:21" ht="14.4" customHeight="1" x14ac:dyDescent="0.3">
      <c r="A936" s="831">
        <v>2</v>
      </c>
      <c r="B936" s="832" t="s">
        <v>2170</v>
      </c>
      <c r="C936" s="832" t="s">
        <v>2177</v>
      </c>
      <c r="D936" s="833" t="s">
        <v>4516</v>
      </c>
      <c r="E936" s="834" t="s">
        <v>2354</v>
      </c>
      <c r="F936" s="832" t="s">
        <v>2171</v>
      </c>
      <c r="G936" s="832" t="s">
        <v>2898</v>
      </c>
      <c r="H936" s="832" t="s">
        <v>604</v>
      </c>
      <c r="I936" s="832" t="s">
        <v>1843</v>
      </c>
      <c r="J936" s="832" t="s">
        <v>1115</v>
      </c>
      <c r="K936" s="832" t="s">
        <v>1844</v>
      </c>
      <c r="L936" s="835">
        <v>225.06</v>
      </c>
      <c r="M936" s="835">
        <v>675.18000000000006</v>
      </c>
      <c r="N936" s="832">
        <v>3</v>
      </c>
      <c r="O936" s="836">
        <v>2</v>
      </c>
      <c r="P936" s="835">
        <v>675.18000000000006</v>
      </c>
      <c r="Q936" s="837">
        <v>1</v>
      </c>
      <c r="R936" s="832">
        <v>3</v>
      </c>
      <c r="S936" s="837">
        <v>1</v>
      </c>
      <c r="T936" s="836">
        <v>2</v>
      </c>
      <c r="U936" s="838">
        <v>1</v>
      </c>
    </row>
    <row r="937" spans="1:21" ht="14.4" customHeight="1" x14ac:dyDescent="0.3">
      <c r="A937" s="831">
        <v>2</v>
      </c>
      <c r="B937" s="832" t="s">
        <v>2170</v>
      </c>
      <c r="C937" s="832" t="s">
        <v>2177</v>
      </c>
      <c r="D937" s="833" t="s">
        <v>4516</v>
      </c>
      <c r="E937" s="834" t="s">
        <v>2354</v>
      </c>
      <c r="F937" s="832" t="s">
        <v>2171</v>
      </c>
      <c r="G937" s="832" t="s">
        <v>2898</v>
      </c>
      <c r="H937" s="832" t="s">
        <v>562</v>
      </c>
      <c r="I937" s="832" t="s">
        <v>3653</v>
      </c>
      <c r="J937" s="832" t="s">
        <v>1115</v>
      </c>
      <c r="K937" s="832" t="s">
        <v>1844</v>
      </c>
      <c r="L937" s="835">
        <v>225.06</v>
      </c>
      <c r="M937" s="835">
        <v>1125.3000000000002</v>
      </c>
      <c r="N937" s="832">
        <v>5</v>
      </c>
      <c r="O937" s="836">
        <v>4.5</v>
      </c>
      <c r="P937" s="835">
        <v>450.12</v>
      </c>
      <c r="Q937" s="837">
        <v>0.39999999999999997</v>
      </c>
      <c r="R937" s="832">
        <v>2</v>
      </c>
      <c r="S937" s="837">
        <v>0.4</v>
      </c>
      <c r="T937" s="836">
        <v>1.5</v>
      </c>
      <c r="U937" s="838">
        <v>0.33333333333333331</v>
      </c>
    </row>
    <row r="938" spans="1:21" ht="14.4" customHeight="1" x14ac:dyDescent="0.3">
      <c r="A938" s="831">
        <v>2</v>
      </c>
      <c r="B938" s="832" t="s">
        <v>2170</v>
      </c>
      <c r="C938" s="832" t="s">
        <v>2177</v>
      </c>
      <c r="D938" s="833" t="s">
        <v>4516</v>
      </c>
      <c r="E938" s="834" t="s">
        <v>2354</v>
      </c>
      <c r="F938" s="832" t="s">
        <v>2171</v>
      </c>
      <c r="G938" s="832" t="s">
        <v>2899</v>
      </c>
      <c r="H938" s="832" t="s">
        <v>562</v>
      </c>
      <c r="I938" s="832" t="s">
        <v>2905</v>
      </c>
      <c r="J938" s="832" t="s">
        <v>886</v>
      </c>
      <c r="K938" s="832" t="s">
        <v>2906</v>
      </c>
      <c r="L938" s="835">
        <v>374.79</v>
      </c>
      <c r="M938" s="835">
        <v>1124.3700000000001</v>
      </c>
      <c r="N938" s="832">
        <v>3</v>
      </c>
      <c r="O938" s="836">
        <v>0.5</v>
      </c>
      <c r="P938" s="835">
        <v>1124.3700000000001</v>
      </c>
      <c r="Q938" s="837">
        <v>1</v>
      </c>
      <c r="R938" s="832">
        <v>3</v>
      </c>
      <c r="S938" s="837">
        <v>1</v>
      </c>
      <c r="T938" s="836">
        <v>0.5</v>
      </c>
      <c r="U938" s="838">
        <v>1</v>
      </c>
    </row>
    <row r="939" spans="1:21" ht="14.4" customHeight="1" x14ac:dyDescent="0.3">
      <c r="A939" s="831">
        <v>2</v>
      </c>
      <c r="B939" s="832" t="s">
        <v>2170</v>
      </c>
      <c r="C939" s="832" t="s">
        <v>2177</v>
      </c>
      <c r="D939" s="833" t="s">
        <v>4516</v>
      </c>
      <c r="E939" s="834" t="s">
        <v>2354</v>
      </c>
      <c r="F939" s="832" t="s">
        <v>2171</v>
      </c>
      <c r="G939" s="832" t="s">
        <v>2899</v>
      </c>
      <c r="H939" s="832" t="s">
        <v>562</v>
      </c>
      <c r="I939" s="832" t="s">
        <v>2907</v>
      </c>
      <c r="J939" s="832" t="s">
        <v>886</v>
      </c>
      <c r="K939" s="832" t="s">
        <v>2906</v>
      </c>
      <c r="L939" s="835">
        <v>374.79</v>
      </c>
      <c r="M939" s="835">
        <v>2248.7400000000002</v>
      </c>
      <c r="N939" s="832">
        <v>6</v>
      </c>
      <c r="O939" s="836">
        <v>0.5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2</v>
      </c>
      <c r="B940" s="832" t="s">
        <v>2170</v>
      </c>
      <c r="C940" s="832" t="s">
        <v>2177</v>
      </c>
      <c r="D940" s="833" t="s">
        <v>4516</v>
      </c>
      <c r="E940" s="834" t="s">
        <v>2354</v>
      </c>
      <c r="F940" s="832" t="s">
        <v>2171</v>
      </c>
      <c r="G940" s="832" t="s">
        <v>2899</v>
      </c>
      <c r="H940" s="832" t="s">
        <v>562</v>
      </c>
      <c r="I940" s="832" t="s">
        <v>3654</v>
      </c>
      <c r="J940" s="832" t="s">
        <v>3655</v>
      </c>
      <c r="K940" s="832" t="s">
        <v>3656</v>
      </c>
      <c r="L940" s="835">
        <v>239.96</v>
      </c>
      <c r="M940" s="835">
        <v>959.84</v>
      </c>
      <c r="N940" s="832">
        <v>4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2</v>
      </c>
      <c r="B941" s="832" t="s">
        <v>2170</v>
      </c>
      <c r="C941" s="832" t="s">
        <v>2177</v>
      </c>
      <c r="D941" s="833" t="s">
        <v>4516</v>
      </c>
      <c r="E941" s="834" t="s">
        <v>2354</v>
      </c>
      <c r="F941" s="832" t="s">
        <v>2171</v>
      </c>
      <c r="G941" s="832" t="s">
        <v>3307</v>
      </c>
      <c r="H941" s="832" t="s">
        <v>604</v>
      </c>
      <c r="I941" s="832" t="s">
        <v>3308</v>
      </c>
      <c r="J941" s="832" t="s">
        <v>3309</v>
      </c>
      <c r="K941" s="832" t="s">
        <v>1668</v>
      </c>
      <c r="L941" s="835">
        <v>830.09</v>
      </c>
      <c r="M941" s="835">
        <v>830.09</v>
      </c>
      <c r="N941" s="832">
        <v>1</v>
      </c>
      <c r="O941" s="836">
        <v>1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2</v>
      </c>
      <c r="B942" s="832" t="s">
        <v>2170</v>
      </c>
      <c r="C942" s="832" t="s">
        <v>2177</v>
      </c>
      <c r="D942" s="833" t="s">
        <v>4516</v>
      </c>
      <c r="E942" s="834" t="s">
        <v>2354</v>
      </c>
      <c r="F942" s="832" t="s">
        <v>2171</v>
      </c>
      <c r="G942" s="832" t="s">
        <v>3657</v>
      </c>
      <c r="H942" s="832" t="s">
        <v>562</v>
      </c>
      <c r="I942" s="832" t="s">
        <v>3658</v>
      </c>
      <c r="J942" s="832" t="s">
        <v>3659</v>
      </c>
      <c r="K942" s="832" t="s">
        <v>1668</v>
      </c>
      <c r="L942" s="835">
        <v>1285.8</v>
      </c>
      <c r="M942" s="835">
        <v>1285.8</v>
      </c>
      <c r="N942" s="832">
        <v>1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2</v>
      </c>
      <c r="B943" s="832" t="s">
        <v>2170</v>
      </c>
      <c r="C943" s="832" t="s">
        <v>2177</v>
      </c>
      <c r="D943" s="833" t="s">
        <v>4516</v>
      </c>
      <c r="E943" s="834" t="s">
        <v>2354</v>
      </c>
      <c r="F943" s="832" t="s">
        <v>2173</v>
      </c>
      <c r="G943" s="832" t="s">
        <v>3660</v>
      </c>
      <c r="H943" s="832" t="s">
        <v>562</v>
      </c>
      <c r="I943" s="832" t="s">
        <v>3661</v>
      </c>
      <c r="J943" s="832" t="s">
        <v>3662</v>
      </c>
      <c r="K943" s="832" t="s">
        <v>3663</v>
      </c>
      <c r="L943" s="835">
        <v>0</v>
      </c>
      <c r="M943" s="835">
        <v>0</v>
      </c>
      <c r="N943" s="832">
        <v>1</v>
      </c>
      <c r="O943" s="836">
        <v>1</v>
      </c>
      <c r="P943" s="835"/>
      <c r="Q943" s="837"/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2</v>
      </c>
      <c r="B944" s="832" t="s">
        <v>2170</v>
      </c>
      <c r="C944" s="832" t="s">
        <v>2177</v>
      </c>
      <c r="D944" s="833" t="s">
        <v>4516</v>
      </c>
      <c r="E944" s="834" t="s">
        <v>2354</v>
      </c>
      <c r="F944" s="832" t="s">
        <v>2173</v>
      </c>
      <c r="G944" s="832" t="s">
        <v>3660</v>
      </c>
      <c r="H944" s="832" t="s">
        <v>562</v>
      </c>
      <c r="I944" s="832" t="s">
        <v>3664</v>
      </c>
      <c r="J944" s="832" t="s">
        <v>3665</v>
      </c>
      <c r="K944" s="832" t="s">
        <v>3666</v>
      </c>
      <c r="L944" s="835">
        <v>774.12</v>
      </c>
      <c r="M944" s="835">
        <v>11611.8</v>
      </c>
      <c r="N944" s="832">
        <v>15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2</v>
      </c>
      <c r="B945" s="832" t="s">
        <v>2170</v>
      </c>
      <c r="C945" s="832" t="s">
        <v>2177</v>
      </c>
      <c r="D945" s="833" t="s">
        <v>4516</v>
      </c>
      <c r="E945" s="834" t="s">
        <v>2354</v>
      </c>
      <c r="F945" s="832" t="s">
        <v>2173</v>
      </c>
      <c r="G945" s="832" t="s">
        <v>3667</v>
      </c>
      <c r="H945" s="832" t="s">
        <v>562</v>
      </c>
      <c r="I945" s="832" t="s">
        <v>3668</v>
      </c>
      <c r="J945" s="832" t="s">
        <v>3669</v>
      </c>
      <c r="K945" s="832" t="s">
        <v>3670</v>
      </c>
      <c r="L945" s="835">
        <v>600</v>
      </c>
      <c r="M945" s="835">
        <v>600</v>
      </c>
      <c r="N945" s="832">
        <v>1</v>
      </c>
      <c r="O945" s="836">
        <v>1</v>
      </c>
      <c r="P945" s="835">
        <v>600</v>
      </c>
      <c r="Q945" s="837">
        <v>1</v>
      </c>
      <c r="R945" s="832">
        <v>1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2</v>
      </c>
      <c r="B946" s="832" t="s">
        <v>2170</v>
      </c>
      <c r="C946" s="832" t="s">
        <v>2177</v>
      </c>
      <c r="D946" s="833" t="s">
        <v>4516</v>
      </c>
      <c r="E946" s="834" t="s">
        <v>2354</v>
      </c>
      <c r="F946" s="832" t="s">
        <v>2173</v>
      </c>
      <c r="G946" s="832" t="s">
        <v>3667</v>
      </c>
      <c r="H946" s="832" t="s">
        <v>562</v>
      </c>
      <c r="I946" s="832" t="s">
        <v>3671</v>
      </c>
      <c r="J946" s="832" t="s">
        <v>3669</v>
      </c>
      <c r="K946" s="832" t="s">
        <v>3672</v>
      </c>
      <c r="L946" s="835">
        <v>600</v>
      </c>
      <c r="M946" s="835">
        <v>600</v>
      </c>
      <c r="N946" s="832">
        <v>1</v>
      </c>
      <c r="O946" s="836">
        <v>1</v>
      </c>
      <c r="P946" s="835">
        <v>600</v>
      </c>
      <c r="Q946" s="837">
        <v>1</v>
      </c>
      <c r="R946" s="832">
        <v>1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2</v>
      </c>
      <c r="B947" s="832" t="s">
        <v>2170</v>
      </c>
      <c r="C947" s="832" t="s">
        <v>2177</v>
      </c>
      <c r="D947" s="833" t="s">
        <v>4516</v>
      </c>
      <c r="E947" s="834" t="s">
        <v>2355</v>
      </c>
      <c r="F947" s="832" t="s">
        <v>2171</v>
      </c>
      <c r="G947" s="832" t="s">
        <v>2688</v>
      </c>
      <c r="H947" s="832" t="s">
        <v>562</v>
      </c>
      <c r="I947" s="832" t="s">
        <v>3030</v>
      </c>
      <c r="J947" s="832" t="s">
        <v>3031</v>
      </c>
      <c r="K947" s="832" t="s">
        <v>3032</v>
      </c>
      <c r="L947" s="835">
        <v>64.5</v>
      </c>
      <c r="M947" s="835">
        <v>64.5</v>
      </c>
      <c r="N947" s="832">
        <v>1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2</v>
      </c>
      <c r="B948" s="832" t="s">
        <v>2170</v>
      </c>
      <c r="C948" s="832" t="s">
        <v>2177</v>
      </c>
      <c r="D948" s="833" t="s">
        <v>4516</v>
      </c>
      <c r="E948" s="834" t="s">
        <v>2355</v>
      </c>
      <c r="F948" s="832" t="s">
        <v>2171</v>
      </c>
      <c r="G948" s="832" t="s">
        <v>2688</v>
      </c>
      <c r="H948" s="832" t="s">
        <v>562</v>
      </c>
      <c r="I948" s="832" t="s">
        <v>3532</v>
      </c>
      <c r="J948" s="832" t="s">
        <v>3031</v>
      </c>
      <c r="K948" s="832" t="s">
        <v>3533</v>
      </c>
      <c r="L948" s="835">
        <v>64.5</v>
      </c>
      <c r="M948" s="835">
        <v>64.5</v>
      </c>
      <c r="N948" s="832">
        <v>1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2</v>
      </c>
      <c r="B949" s="832" t="s">
        <v>2170</v>
      </c>
      <c r="C949" s="832" t="s">
        <v>2177</v>
      </c>
      <c r="D949" s="833" t="s">
        <v>4516</v>
      </c>
      <c r="E949" s="834" t="s">
        <v>2356</v>
      </c>
      <c r="F949" s="832" t="s">
        <v>2171</v>
      </c>
      <c r="G949" s="832" t="s">
        <v>3066</v>
      </c>
      <c r="H949" s="832" t="s">
        <v>562</v>
      </c>
      <c r="I949" s="832" t="s">
        <v>3673</v>
      </c>
      <c r="J949" s="832" t="s">
        <v>3674</v>
      </c>
      <c r="K949" s="832" t="s">
        <v>3675</v>
      </c>
      <c r="L949" s="835">
        <v>96.8</v>
      </c>
      <c r="M949" s="835">
        <v>193.6</v>
      </c>
      <c r="N949" s="832">
        <v>2</v>
      </c>
      <c r="O949" s="836">
        <v>2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2</v>
      </c>
      <c r="B950" s="832" t="s">
        <v>2170</v>
      </c>
      <c r="C950" s="832" t="s">
        <v>2177</v>
      </c>
      <c r="D950" s="833" t="s">
        <v>4516</v>
      </c>
      <c r="E950" s="834" t="s">
        <v>2358</v>
      </c>
      <c r="F950" s="832" t="s">
        <v>2171</v>
      </c>
      <c r="G950" s="832" t="s">
        <v>2898</v>
      </c>
      <c r="H950" s="832" t="s">
        <v>604</v>
      </c>
      <c r="I950" s="832" t="s">
        <v>1845</v>
      </c>
      <c r="J950" s="832" t="s">
        <v>1115</v>
      </c>
      <c r="K950" s="832" t="s">
        <v>1846</v>
      </c>
      <c r="L950" s="835">
        <v>154.36000000000001</v>
      </c>
      <c r="M950" s="835">
        <v>154.36000000000001</v>
      </c>
      <c r="N950" s="832">
        <v>1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2</v>
      </c>
      <c r="B951" s="832" t="s">
        <v>2170</v>
      </c>
      <c r="C951" s="832" t="s">
        <v>2177</v>
      </c>
      <c r="D951" s="833" t="s">
        <v>4516</v>
      </c>
      <c r="E951" s="834" t="s">
        <v>2359</v>
      </c>
      <c r="F951" s="832" t="s">
        <v>2171</v>
      </c>
      <c r="G951" s="832" t="s">
        <v>2364</v>
      </c>
      <c r="H951" s="832" t="s">
        <v>562</v>
      </c>
      <c r="I951" s="832" t="s">
        <v>2365</v>
      </c>
      <c r="J951" s="832" t="s">
        <v>1055</v>
      </c>
      <c r="K951" s="832" t="s">
        <v>2366</v>
      </c>
      <c r="L951" s="835">
        <v>385.3</v>
      </c>
      <c r="M951" s="835">
        <v>3082.4</v>
      </c>
      <c r="N951" s="832">
        <v>8</v>
      </c>
      <c r="O951" s="836">
        <v>1</v>
      </c>
      <c r="P951" s="835">
        <v>1155.9000000000001</v>
      </c>
      <c r="Q951" s="837">
        <v>0.375</v>
      </c>
      <c r="R951" s="832">
        <v>3</v>
      </c>
      <c r="S951" s="837">
        <v>0.375</v>
      </c>
      <c r="T951" s="836">
        <v>0.5</v>
      </c>
      <c r="U951" s="838">
        <v>0.5</v>
      </c>
    </row>
    <row r="952" spans="1:21" ht="14.4" customHeight="1" x14ac:dyDescent="0.3">
      <c r="A952" s="831">
        <v>2</v>
      </c>
      <c r="B952" s="832" t="s">
        <v>2170</v>
      </c>
      <c r="C952" s="832" t="s">
        <v>2177</v>
      </c>
      <c r="D952" s="833" t="s">
        <v>4516</v>
      </c>
      <c r="E952" s="834" t="s">
        <v>2359</v>
      </c>
      <c r="F952" s="832" t="s">
        <v>2171</v>
      </c>
      <c r="G952" s="832" t="s">
        <v>2368</v>
      </c>
      <c r="H952" s="832" t="s">
        <v>562</v>
      </c>
      <c r="I952" s="832" t="s">
        <v>2369</v>
      </c>
      <c r="J952" s="832" t="s">
        <v>2370</v>
      </c>
      <c r="K952" s="832" t="s">
        <v>622</v>
      </c>
      <c r="L952" s="835">
        <v>72.55</v>
      </c>
      <c r="M952" s="835">
        <v>72.55</v>
      </c>
      <c r="N952" s="832">
        <v>1</v>
      </c>
      <c r="O952" s="836">
        <v>0.5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2</v>
      </c>
      <c r="B953" s="832" t="s">
        <v>2170</v>
      </c>
      <c r="C953" s="832" t="s">
        <v>2177</v>
      </c>
      <c r="D953" s="833" t="s">
        <v>4516</v>
      </c>
      <c r="E953" s="834" t="s">
        <v>2359</v>
      </c>
      <c r="F953" s="832" t="s">
        <v>2171</v>
      </c>
      <c r="G953" s="832" t="s">
        <v>2368</v>
      </c>
      <c r="H953" s="832" t="s">
        <v>604</v>
      </c>
      <c r="I953" s="832" t="s">
        <v>1905</v>
      </c>
      <c r="J953" s="832" t="s">
        <v>620</v>
      </c>
      <c r="K953" s="832" t="s">
        <v>622</v>
      </c>
      <c r="L953" s="835">
        <v>72.55</v>
      </c>
      <c r="M953" s="835">
        <v>72.55</v>
      </c>
      <c r="N953" s="832">
        <v>1</v>
      </c>
      <c r="O953" s="836">
        <v>0.5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2</v>
      </c>
      <c r="B954" s="832" t="s">
        <v>2170</v>
      </c>
      <c r="C954" s="832" t="s">
        <v>2177</v>
      </c>
      <c r="D954" s="833" t="s">
        <v>4516</v>
      </c>
      <c r="E954" s="834" t="s">
        <v>2359</v>
      </c>
      <c r="F954" s="832" t="s">
        <v>2171</v>
      </c>
      <c r="G954" s="832" t="s">
        <v>2373</v>
      </c>
      <c r="H954" s="832" t="s">
        <v>604</v>
      </c>
      <c r="I954" s="832" t="s">
        <v>1941</v>
      </c>
      <c r="J954" s="832" t="s">
        <v>1942</v>
      </c>
      <c r="K954" s="832" t="s">
        <v>1943</v>
      </c>
      <c r="L954" s="835">
        <v>4.7</v>
      </c>
      <c r="M954" s="835">
        <v>4.7</v>
      </c>
      <c r="N954" s="832">
        <v>1</v>
      </c>
      <c r="O954" s="836">
        <v>1</v>
      </c>
      <c r="P954" s="835">
        <v>4.7</v>
      </c>
      <c r="Q954" s="837">
        <v>1</v>
      </c>
      <c r="R954" s="832">
        <v>1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2</v>
      </c>
      <c r="B955" s="832" t="s">
        <v>2170</v>
      </c>
      <c r="C955" s="832" t="s">
        <v>2177</v>
      </c>
      <c r="D955" s="833" t="s">
        <v>4516</v>
      </c>
      <c r="E955" s="834" t="s">
        <v>2359</v>
      </c>
      <c r="F955" s="832" t="s">
        <v>2171</v>
      </c>
      <c r="G955" s="832" t="s">
        <v>3676</v>
      </c>
      <c r="H955" s="832" t="s">
        <v>604</v>
      </c>
      <c r="I955" s="832" t="s">
        <v>3677</v>
      </c>
      <c r="J955" s="832" t="s">
        <v>3678</v>
      </c>
      <c r="K955" s="832" t="s">
        <v>3679</v>
      </c>
      <c r="L955" s="835">
        <v>23.77</v>
      </c>
      <c r="M955" s="835">
        <v>23.77</v>
      </c>
      <c r="N955" s="832">
        <v>1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2</v>
      </c>
      <c r="B956" s="832" t="s">
        <v>2170</v>
      </c>
      <c r="C956" s="832" t="s">
        <v>2177</v>
      </c>
      <c r="D956" s="833" t="s">
        <v>4516</v>
      </c>
      <c r="E956" s="834" t="s">
        <v>2359</v>
      </c>
      <c r="F956" s="832" t="s">
        <v>2171</v>
      </c>
      <c r="G956" s="832" t="s">
        <v>2378</v>
      </c>
      <c r="H956" s="832" t="s">
        <v>562</v>
      </c>
      <c r="I956" s="832" t="s">
        <v>3680</v>
      </c>
      <c r="J956" s="832" t="s">
        <v>3681</v>
      </c>
      <c r="K956" s="832" t="s">
        <v>3682</v>
      </c>
      <c r="L956" s="835">
        <v>103.64</v>
      </c>
      <c r="M956" s="835">
        <v>103.64</v>
      </c>
      <c r="N956" s="832">
        <v>1</v>
      </c>
      <c r="O956" s="836">
        <v>0.5</v>
      </c>
      <c r="P956" s="835">
        <v>103.64</v>
      </c>
      <c r="Q956" s="837">
        <v>1</v>
      </c>
      <c r="R956" s="832">
        <v>1</v>
      </c>
      <c r="S956" s="837">
        <v>1</v>
      </c>
      <c r="T956" s="836">
        <v>0.5</v>
      </c>
      <c r="U956" s="838">
        <v>1</v>
      </c>
    </row>
    <row r="957" spans="1:21" ht="14.4" customHeight="1" x14ac:dyDescent="0.3">
      <c r="A957" s="831">
        <v>2</v>
      </c>
      <c r="B957" s="832" t="s">
        <v>2170</v>
      </c>
      <c r="C957" s="832" t="s">
        <v>2177</v>
      </c>
      <c r="D957" s="833" t="s">
        <v>4516</v>
      </c>
      <c r="E957" s="834" t="s">
        <v>2359</v>
      </c>
      <c r="F957" s="832" t="s">
        <v>2171</v>
      </c>
      <c r="G957" s="832" t="s">
        <v>2381</v>
      </c>
      <c r="H957" s="832" t="s">
        <v>562</v>
      </c>
      <c r="I957" s="832" t="s">
        <v>2382</v>
      </c>
      <c r="J957" s="832" t="s">
        <v>2383</v>
      </c>
      <c r="K957" s="832" t="s">
        <v>2384</v>
      </c>
      <c r="L957" s="835">
        <v>61.44</v>
      </c>
      <c r="M957" s="835">
        <v>61.44</v>
      </c>
      <c r="N957" s="832">
        <v>1</v>
      </c>
      <c r="O957" s="836">
        <v>0.5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2</v>
      </c>
      <c r="B958" s="832" t="s">
        <v>2170</v>
      </c>
      <c r="C958" s="832" t="s">
        <v>2177</v>
      </c>
      <c r="D958" s="833" t="s">
        <v>4516</v>
      </c>
      <c r="E958" s="834" t="s">
        <v>2359</v>
      </c>
      <c r="F958" s="832" t="s">
        <v>2171</v>
      </c>
      <c r="G958" s="832" t="s">
        <v>2388</v>
      </c>
      <c r="H958" s="832" t="s">
        <v>604</v>
      </c>
      <c r="I958" s="832" t="s">
        <v>1817</v>
      </c>
      <c r="J958" s="832" t="s">
        <v>1815</v>
      </c>
      <c r="K958" s="832" t="s">
        <v>1818</v>
      </c>
      <c r="L958" s="835">
        <v>279.52999999999997</v>
      </c>
      <c r="M958" s="835">
        <v>279.52999999999997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2</v>
      </c>
      <c r="B959" s="832" t="s">
        <v>2170</v>
      </c>
      <c r="C959" s="832" t="s">
        <v>2177</v>
      </c>
      <c r="D959" s="833" t="s">
        <v>4516</v>
      </c>
      <c r="E959" s="834" t="s">
        <v>2359</v>
      </c>
      <c r="F959" s="832" t="s">
        <v>2171</v>
      </c>
      <c r="G959" s="832" t="s">
        <v>2388</v>
      </c>
      <c r="H959" s="832" t="s">
        <v>562</v>
      </c>
      <c r="I959" s="832" t="s">
        <v>2390</v>
      </c>
      <c r="J959" s="832" t="s">
        <v>2391</v>
      </c>
      <c r="K959" s="832" t="s">
        <v>1751</v>
      </c>
      <c r="L959" s="835">
        <v>196.2</v>
      </c>
      <c r="M959" s="835">
        <v>196.2</v>
      </c>
      <c r="N959" s="832">
        <v>1</v>
      </c>
      <c r="O959" s="836">
        <v>0.5</v>
      </c>
      <c r="P959" s="835">
        <v>196.2</v>
      </c>
      <c r="Q959" s="837">
        <v>1</v>
      </c>
      <c r="R959" s="832">
        <v>1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2</v>
      </c>
      <c r="B960" s="832" t="s">
        <v>2170</v>
      </c>
      <c r="C960" s="832" t="s">
        <v>2177</v>
      </c>
      <c r="D960" s="833" t="s">
        <v>4516</v>
      </c>
      <c r="E960" s="834" t="s">
        <v>2359</v>
      </c>
      <c r="F960" s="832" t="s">
        <v>2171</v>
      </c>
      <c r="G960" s="832" t="s">
        <v>2396</v>
      </c>
      <c r="H960" s="832" t="s">
        <v>562</v>
      </c>
      <c r="I960" s="832" t="s">
        <v>3683</v>
      </c>
      <c r="J960" s="832" t="s">
        <v>3684</v>
      </c>
      <c r="K960" s="832" t="s">
        <v>1653</v>
      </c>
      <c r="L960" s="835">
        <v>318.16000000000003</v>
      </c>
      <c r="M960" s="835">
        <v>318.16000000000003</v>
      </c>
      <c r="N960" s="832">
        <v>1</v>
      </c>
      <c r="O960" s="836">
        <v>0.5</v>
      </c>
      <c r="P960" s="835">
        <v>318.16000000000003</v>
      </c>
      <c r="Q960" s="837">
        <v>1</v>
      </c>
      <c r="R960" s="832">
        <v>1</v>
      </c>
      <c r="S960" s="837">
        <v>1</v>
      </c>
      <c r="T960" s="836">
        <v>0.5</v>
      </c>
      <c r="U960" s="838">
        <v>1</v>
      </c>
    </row>
    <row r="961" spans="1:21" ht="14.4" customHeight="1" x14ac:dyDescent="0.3">
      <c r="A961" s="831">
        <v>2</v>
      </c>
      <c r="B961" s="832" t="s">
        <v>2170</v>
      </c>
      <c r="C961" s="832" t="s">
        <v>2177</v>
      </c>
      <c r="D961" s="833" t="s">
        <v>4516</v>
      </c>
      <c r="E961" s="834" t="s">
        <v>2359</v>
      </c>
      <c r="F961" s="832" t="s">
        <v>2171</v>
      </c>
      <c r="G961" s="832" t="s">
        <v>2396</v>
      </c>
      <c r="H961" s="832" t="s">
        <v>604</v>
      </c>
      <c r="I961" s="832" t="s">
        <v>2397</v>
      </c>
      <c r="J961" s="832" t="s">
        <v>2398</v>
      </c>
      <c r="K961" s="832" t="s">
        <v>1653</v>
      </c>
      <c r="L961" s="835">
        <v>318.16000000000003</v>
      </c>
      <c r="M961" s="835">
        <v>954.48</v>
      </c>
      <c r="N961" s="832">
        <v>3</v>
      </c>
      <c r="O961" s="836">
        <v>0.5</v>
      </c>
      <c r="P961" s="835">
        <v>954.48</v>
      </c>
      <c r="Q961" s="837">
        <v>1</v>
      </c>
      <c r="R961" s="832">
        <v>3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2</v>
      </c>
      <c r="B962" s="832" t="s">
        <v>2170</v>
      </c>
      <c r="C962" s="832" t="s">
        <v>2177</v>
      </c>
      <c r="D962" s="833" t="s">
        <v>4516</v>
      </c>
      <c r="E962" s="834" t="s">
        <v>2359</v>
      </c>
      <c r="F962" s="832" t="s">
        <v>2171</v>
      </c>
      <c r="G962" s="832" t="s">
        <v>2401</v>
      </c>
      <c r="H962" s="832" t="s">
        <v>562</v>
      </c>
      <c r="I962" s="832" t="s">
        <v>3473</v>
      </c>
      <c r="J962" s="832" t="s">
        <v>3474</v>
      </c>
      <c r="K962" s="832" t="s">
        <v>1975</v>
      </c>
      <c r="L962" s="835">
        <v>103.8</v>
      </c>
      <c r="M962" s="835">
        <v>207.6</v>
      </c>
      <c r="N962" s="832">
        <v>2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2</v>
      </c>
      <c r="B963" s="832" t="s">
        <v>2170</v>
      </c>
      <c r="C963" s="832" t="s">
        <v>2177</v>
      </c>
      <c r="D963" s="833" t="s">
        <v>4516</v>
      </c>
      <c r="E963" s="834" t="s">
        <v>2359</v>
      </c>
      <c r="F963" s="832" t="s">
        <v>2171</v>
      </c>
      <c r="G963" s="832" t="s">
        <v>2406</v>
      </c>
      <c r="H963" s="832" t="s">
        <v>562</v>
      </c>
      <c r="I963" s="832" t="s">
        <v>3685</v>
      </c>
      <c r="J963" s="832" t="s">
        <v>3686</v>
      </c>
      <c r="K963" s="832" t="s">
        <v>2393</v>
      </c>
      <c r="L963" s="835">
        <v>234.07</v>
      </c>
      <c r="M963" s="835">
        <v>234.07</v>
      </c>
      <c r="N963" s="832">
        <v>1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2</v>
      </c>
      <c r="B964" s="832" t="s">
        <v>2170</v>
      </c>
      <c r="C964" s="832" t="s">
        <v>2177</v>
      </c>
      <c r="D964" s="833" t="s">
        <v>4516</v>
      </c>
      <c r="E964" s="834" t="s">
        <v>2359</v>
      </c>
      <c r="F964" s="832" t="s">
        <v>2171</v>
      </c>
      <c r="G964" s="832" t="s">
        <v>2411</v>
      </c>
      <c r="H964" s="832" t="s">
        <v>562</v>
      </c>
      <c r="I964" s="832" t="s">
        <v>2960</v>
      </c>
      <c r="J964" s="832" t="s">
        <v>2961</v>
      </c>
      <c r="K964" s="832" t="s">
        <v>2962</v>
      </c>
      <c r="L964" s="835">
        <v>105.32</v>
      </c>
      <c r="M964" s="835">
        <v>105.32</v>
      </c>
      <c r="N964" s="832">
        <v>1</v>
      </c>
      <c r="O964" s="836">
        <v>1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2</v>
      </c>
      <c r="B965" s="832" t="s">
        <v>2170</v>
      </c>
      <c r="C965" s="832" t="s">
        <v>2177</v>
      </c>
      <c r="D965" s="833" t="s">
        <v>4516</v>
      </c>
      <c r="E965" s="834" t="s">
        <v>2359</v>
      </c>
      <c r="F965" s="832" t="s">
        <v>2171</v>
      </c>
      <c r="G965" s="832" t="s">
        <v>2411</v>
      </c>
      <c r="H965" s="832" t="s">
        <v>604</v>
      </c>
      <c r="I965" s="832" t="s">
        <v>1748</v>
      </c>
      <c r="J965" s="832" t="s">
        <v>1746</v>
      </c>
      <c r="K965" s="832" t="s">
        <v>1749</v>
      </c>
      <c r="L965" s="835">
        <v>117.03</v>
      </c>
      <c r="M965" s="835">
        <v>117.03</v>
      </c>
      <c r="N965" s="832">
        <v>1</v>
      </c>
      <c r="O965" s="836">
        <v>1</v>
      </c>
      <c r="P965" s="835">
        <v>117.03</v>
      </c>
      <c r="Q965" s="837">
        <v>1</v>
      </c>
      <c r="R965" s="832">
        <v>1</v>
      </c>
      <c r="S965" s="837">
        <v>1</v>
      </c>
      <c r="T965" s="836">
        <v>1</v>
      </c>
      <c r="U965" s="838">
        <v>1</v>
      </c>
    </row>
    <row r="966" spans="1:21" ht="14.4" customHeight="1" x14ac:dyDescent="0.3">
      <c r="A966" s="831">
        <v>2</v>
      </c>
      <c r="B966" s="832" t="s">
        <v>2170</v>
      </c>
      <c r="C966" s="832" t="s">
        <v>2177</v>
      </c>
      <c r="D966" s="833" t="s">
        <v>4516</v>
      </c>
      <c r="E966" s="834" t="s">
        <v>2359</v>
      </c>
      <c r="F966" s="832" t="s">
        <v>2171</v>
      </c>
      <c r="G966" s="832" t="s">
        <v>2411</v>
      </c>
      <c r="H966" s="832" t="s">
        <v>604</v>
      </c>
      <c r="I966" s="832" t="s">
        <v>2036</v>
      </c>
      <c r="J966" s="832" t="s">
        <v>1746</v>
      </c>
      <c r="K966" s="832" t="s">
        <v>1894</v>
      </c>
      <c r="L966" s="835">
        <v>17.559999999999999</v>
      </c>
      <c r="M966" s="835">
        <v>17.559999999999999</v>
      </c>
      <c r="N966" s="832">
        <v>1</v>
      </c>
      <c r="O966" s="836">
        <v>0.5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2</v>
      </c>
      <c r="B967" s="832" t="s">
        <v>2170</v>
      </c>
      <c r="C967" s="832" t="s">
        <v>2177</v>
      </c>
      <c r="D967" s="833" t="s">
        <v>4516</v>
      </c>
      <c r="E967" s="834" t="s">
        <v>2359</v>
      </c>
      <c r="F967" s="832" t="s">
        <v>2171</v>
      </c>
      <c r="G967" s="832" t="s">
        <v>3114</v>
      </c>
      <c r="H967" s="832" t="s">
        <v>562</v>
      </c>
      <c r="I967" s="832" t="s">
        <v>3687</v>
      </c>
      <c r="J967" s="832" t="s">
        <v>906</v>
      </c>
      <c r="K967" s="832" t="s">
        <v>907</v>
      </c>
      <c r="L967" s="835">
        <v>0</v>
      </c>
      <c r="M967" s="835">
        <v>0</v>
      </c>
      <c r="N967" s="832">
        <v>1</v>
      </c>
      <c r="O967" s="836">
        <v>0.5</v>
      </c>
      <c r="P967" s="835">
        <v>0</v>
      </c>
      <c r="Q967" s="837"/>
      <c r="R967" s="832">
        <v>1</v>
      </c>
      <c r="S967" s="837">
        <v>1</v>
      </c>
      <c r="T967" s="836">
        <v>0.5</v>
      </c>
      <c r="U967" s="838">
        <v>1</v>
      </c>
    </row>
    <row r="968" spans="1:21" ht="14.4" customHeight="1" x14ac:dyDescent="0.3">
      <c r="A968" s="831">
        <v>2</v>
      </c>
      <c r="B968" s="832" t="s">
        <v>2170</v>
      </c>
      <c r="C968" s="832" t="s">
        <v>2177</v>
      </c>
      <c r="D968" s="833" t="s">
        <v>4516</v>
      </c>
      <c r="E968" s="834" t="s">
        <v>2359</v>
      </c>
      <c r="F968" s="832" t="s">
        <v>2171</v>
      </c>
      <c r="G968" s="832" t="s">
        <v>2416</v>
      </c>
      <c r="H968" s="832" t="s">
        <v>562</v>
      </c>
      <c r="I968" s="832" t="s">
        <v>3688</v>
      </c>
      <c r="J968" s="832" t="s">
        <v>2966</v>
      </c>
      <c r="K968" s="832" t="s">
        <v>3689</v>
      </c>
      <c r="L968" s="835">
        <v>2494.73</v>
      </c>
      <c r="M968" s="835">
        <v>7484.1900000000005</v>
      </c>
      <c r="N968" s="832">
        <v>3</v>
      </c>
      <c r="O968" s="836">
        <v>1.5</v>
      </c>
      <c r="P968" s="835">
        <v>7484.1900000000005</v>
      </c>
      <c r="Q968" s="837">
        <v>1</v>
      </c>
      <c r="R968" s="832">
        <v>3</v>
      </c>
      <c r="S968" s="837">
        <v>1</v>
      </c>
      <c r="T968" s="836">
        <v>1.5</v>
      </c>
      <c r="U968" s="838">
        <v>1</v>
      </c>
    </row>
    <row r="969" spans="1:21" ht="14.4" customHeight="1" x14ac:dyDescent="0.3">
      <c r="A969" s="831">
        <v>2</v>
      </c>
      <c r="B969" s="832" t="s">
        <v>2170</v>
      </c>
      <c r="C969" s="832" t="s">
        <v>2177</v>
      </c>
      <c r="D969" s="833" t="s">
        <v>4516</v>
      </c>
      <c r="E969" s="834" t="s">
        <v>2359</v>
      </c>
      <c r="F969" s="832" t="s">
        <v>2171</v>
      </c>
      <c r="G969" s="832" t="s">
        <v>2416</v>
      </c>
      <c r="H969" s="832" t="s">
        <v>562</v>
      </c>
      <c r="I969" s="832" t="s">
        <v>2417</v>
      </c>
      <c r="J969" s="832" t="s">
        <v>2418</v>
      </c>
      <c r="K969" s="832" t="s">
        <v>2419</v>
      </c>
      <c r="L969" s="835">
        <v>2494.73</v>
      </c>
      <c r="M969" s="835">
        <v>7484.1900000000005</v>
      </c>
      <c r="N969" s="832">
        <v>3</v>
      </c>
      <c r="O969" s="836">
        <v>1.5</v>
      </c>
      <c r="P969" s="835">
        <v>7484.1900000000005</v>
      </c>
      <c r="Q969" s="837">
        <v>1</v>
      </c>
      <c r="R969" s="832">
        <v>3</v>
      </c>
      <c r="S969" s="837">
        <v>1</v>
      </c>
      <c r="T969" s="836">
        <v>1.5</v>
      </c>
      <c r="U969" s="838">
        <v>1</v>
      </c>
    </row>
    <row r="970" spans="1:21" ht="14.4" customHeight="1" x14ac:dyDescent="0.3">
      <c r="A970" s="831">
        <v>2</v>
      </c>
      <c r="B970" s="832" t="s">
        <v>2170</v>
      </c>
      <c r="C970" s="832" t="s">
        <v>2177</v>
      </c>
      <c r="D970" s="833" t="s">
        <v>4516</v>
      </c>
      <c r="E970" s="834" t="s">
        <v>2359</v>
      </c>
      <c r="F970" s="832" t="s">
        <v>2171</v>
      </c>
      <c r="G970" s="832" t="s">
        <v>2423</v>
      </c>
      <c r="H970" s="832" t="s">
        <v>562</v>
      </c>
      <c r="I970" s="832" t="s">
        <v>2968</v>
      </c>
      <c r="J970" s="832" t="s">
        <v>2425</v>
      </c>
      <c r="K970" s="832" t="s">
        <v>2969</v>
      </c>
      <c r="L970" s="835">
        <v>78.33</v>
      </c>
      <c r="M970" s="835">
        <v>313.32</v>
      </c>
      <c r="N970" s="832">
        <v>4</v>
      </c>
      <c r="O970" s="836">
        <v>2</v>
      </c>
      <c r="P970" s="835">
        <v>313.32</v>
      </c>
      <c r="Q970" s="837">
        <v>1</v>
      </c>
      <c r="R970" s="832">
        <v>4</v>
      </c>
      <c r="S970" s="837">
        <v>1</v>
      </c>
      <c r="T970" s="836">
        <v>2</v>
      </c>
      <c r="U970" s="838">
        <v>1</v>
      </c>
    </row>
    <row r="971" spans="1:21" ht="14.4" customHeight="1" x14ac:dyDescent="0.3">
      <c r="A971" s="831">
        <v>2</v>
      </c>
      <c r="B971" s="832" t="s">
        <v>2170</v>
      </c>
      <c r="C971" s="832" t="s">
        <v>2177</v>
      </c>
      <c r="D971" s="833" t="s">
        <v>4516</v>
      </c>
      <c r="E971" s="834" t="s">
        <v>2359</v>
      </c>
      <c r="F971" s="832" t="s">
        <v>2171</v>
      </c>
      <c r="G971" s="832" t="s">
        <v>2427</v>
      </c>
      <c r="H971" s="832" t="s">
        <v>604</v>
      </c>
      <c r="I971" s="832" t="s">
        <v>1954</v>
      </c>
      <c r="J971" s="832" t="s">
        <v>690</v>
      </c>
      <c r="K971" s="832" t="s">
        <v>1955</v>
      </c>
      <c r="L971" s="835">
        <v>65.989999999999995</v>
      </c>
      <c r="M971" s="835">
        <v>395.93999999999994</v>
      </c>
      <c r="N971" s="832">
        <v>6</v>
      </c>
      <c r="O971" s="836">
        <v>1.5</v>
      </c>
      <c r="P971" s="835">
        <v>395.93999999999994</v>
      </c>
      <c r="Q971" s="837">
        <v>1</v>
      </c>
      <c r="R971" s="832">
        <v>6</v>
      </c>
      <c r="S971" s="837">
        <v>1</v>
      </c>
      <c r="T971" s="836">
        <v>1.5</v>
      </c>
      <c r="U971" s="838">
        <v>1</v>
      </c>
    </row>
    <row r="972" spans="1:21" ht="14.4" customHeight="1" x14ac:dyDescent="0.3">
      <c r="A972" s="831">
        <v>2</v>
      </c>
      <c r="B972" s="832" t="s">
        <v>2170</v>
      </c>
      <c r="C972" s="832" t="s">
        <v>2177</v>
      </c>
      <c r="D972" s="833" t="s">
        <v>4516</v>
      </c>
      <c r="E972" s="834" t="s">
        <v>2359</v>
      </c>
      <c r="F972" s="832" t="s">
        <v>2171</v>
      </c>
      <c r="G972" s="832" t="s">
        <v>2433</v>
      </c>
      <c r="H972" s="832" t="s">
        <v>562</v>
      </c>
      <c r="I972" s="832" t="s">
        <v>2437</v>
      </c>
      <c r="J972" s="832" t="s">
        <v>2435</v>
      </c>
      <c r="K972" s="832" t="s">
        <v>2438</v>
      </c>
      <c r="L972" s="835">
        <v>1544.99</v>
      </c>
      <c r="M972" s="835">
        <v>3089.98</v>
      </c>
      <c r="N972" s="832">
        <v>2</v>
      </c>
      <c r="O972" s="836">
        <v>1</v>
      </c>
      <c r="P972" s="835">
        <v>3089.98</v>
      </c>
      <c r="Q972" s="837">
        <v>1</v>
      </c>
      <c r="R972" s="832">
        <v>2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2</v>
      </c>
      <c r="B973" s="832" t="s">
        <v>2170</v>
      </c>
      <c r="C973" s="832" t="s">
        <v>2177</v>
      </c>
      <c r="D973" s="833" t="s">
        <v>4516</v>
      </c>
      <c r="E973" s="834" t="s">
        <v>2359</v>
      </c>
      <c r="F973" s="832" t="s">
        <v>2171</v>
      </c>
      <c r="G973" s="832" t="s">
        <v>2433</v>
      </c>
      <c r="H973" s="832" t="s">
        <v>562</v>
      </c>
      <c r="I973" s="832" t="s">
        <v>3690</v>
      </c>
      <c r="J973" s="832" t="s">
        <v>2435</v>
      </c>
      <c r="K973" s="832" t="s">
        <v>3691</v>
      </c>
      <c r="L973" s="835">
        <v>257.5</v>
      </c>
      <c r="M973" s="835">
        <v>257.5</v>
      </c>
      <c r="N973" s="832">
        <v>1</v>
      </c>
      <c r="O973" s="836">
        <v>1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2</v>
      </c>
      <c r="B974" s="832" t="s">
        <v>2170</v>
      </c>
      <c r="C974" s="832" t="s">
        <v>2177</v>
      </c>
      <c r="D974" s="833" t="s">
        <v>4516</v>
      </c>
      <c r="E974" s="834" t="s">
        <v>2359</v>
      </c>
      <c r="F974" s="832" t="s">
        <v>2171</v>
      </c>
      <c r="G974" s="832" t="s">
        <v>2442</v>
      </c>
      <c r="H974" s="832" t="s">
        <v>562</v>
      </c>
      <c r="I974" s="832" t="s">
        <v>2977</v>
      </c>
      <c r="J974" s="832" t="s">
        <v>711</v>
      </c>
      <c r="K974" s="832" t="s">
        <v>2978</v>
      </c>
      <c r="L974" s="835">
        <v>45.56</v>
      </c>
      <c r="M974" s="835">
        <v>45.56</v>
      </c>
      <c r="N974" s="832">
        <v>1</v>
      </c>
      <c r="O974" s="836">
        <v>1</v>
      </c>
      <c r="P974" s="835">
        <v>45.56</v>
      </c>
      <c r="Q974" s="837">
        <v>1</v>
      </c>
      <c r="R974" s="832">
        <v>1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2</v>
      </c>
      <c r="B975" s="832" t="s">
        <v>2170</v>
      </c>
      <c r="C975" s="832" t="s">
        <v>2177</v>
      </c>
      <c r="D975" s="833" t="s">
        <v>4516</v>
      </c>
      <c r="E975" s="834" t="s">
        <v>2359</v>
      </c>
      <c r="F975" s="832" t="s">
        <v>2171</v>
      </c>
      <c r="G975" s="832" t="s">
        <v>2442</v>
      </c>
      <c r="H975" s="832" t="s">
        <v>562</v>
      </c>
      <c r="I975" s="832" t="s">
        <v>2443</v>
      </c>
      <c r="J975" s="832" t="s">
        <v>711</v>
      </c>
      <c r="K975" s="832" t="s">
        <v>2444</v>
      </c>
      <c r="L975" s="835">
        <v>91.11</v>
      </c>
      <c r="M975" s="835">
        <v>182.22</v>
      </c>
      <c r="N975" s="832">
        <v>2</v>
      </c>
      <c r="O975" s="836">
        <v>1</v>
      </c>
      <c r="P975" s="835">
        <v>182.22</v>
      </c>
      <c r="Q975" s="837">
        <v>1</v>
      </c>
      <c r="R975" s="832">
        <v>2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2</v>
      </c>
      <c r="B976" s="832" t="s">
        <v>2170</v>
      </c>
      <c r="C976" s="832" t="s">
        <v>2177</v>
      </c>
      <c r="D976" s="833" t="s">
        <v>4516</v>
      </c>
      <c r="E976" s="834" t="s">
        <v>2359</v>
      </c>
      <c r="F976" s="832" t="s">
        <v>2171</v>
      </c>
      <c r="G976" s="832" t="s">
        <v>2442</v>
      </c>
      <c r="H976" s="832" t="s">
        <v>562</v>
      </c>
      <c r="I976" s="832" t="s">
        <v>2979</v>
      </c>
      <c r="J976" s="832" t="s">
        <v>711</v>
      </c>
      <c r="K976" s="832" t="s">
        <v>2444</v>
      </c>
      <c r="L976" s="835">
        <v>91.11</v>
      </c>
      <c r="M976" s="835">
        <v>273.33</v>
      </c>
      <c r="N976" s="832">
        <v>3</v>
      </c>
      <c r="O976" s="836">
        <v>1.5</v>
      </c>
      <c r="P976" s="835">
        <v>273.33</v>
      </c>
      <c r="Q976" s="837">
        <v>1</v>
      </c>
      <c r="R976" s="832">
        <v>3</v>
      </c>
      <c r="S976" s="837">
        <v>1</v>
      </c>
      <c r="T976" s="836">
        <v>1.5</v>
      </c>
      <c r="U976" s="838">
        <v>1</v>
      </c>
    </row>
    <row r="977" spans="1:21" ht="14.4" customHeight="1" x14ac:dyDescent="0.3">
      <c r="A977" s="831">
        <v>2</v>
      </c>
      <c r="B977" s="832" t="s">
        <v>2170</v>
      </c>
      <c r="C977" s="832" t="s">
        <v>2177</v>
      </c>
      <c r="D977" s="833" t="s">
        <v>4516</v>
      </c>
      <c r="E977" s="834" t="s">
        <v>2359</v>
      </c>
      <c r="F977" s="832" t="s">
        <v>2171</v>
      </c>
      <c r="G977" s="832" t="s">
        <v>2442</v>
      </c>
      <c r="H977" s="832" t="s">
        <v>562</v>
      </c>
      <c r="I977" s="832" t="s">
        <v>2445</v>
      </c>
      <c r="J977" s="832" t="s">
        <v>711</v>
      </c>
      <c r="K977" s="832" t="s">
        <v>2446</v>
      </c>
      <c r="L977" s="835">
        <v>182.22</v>
      </c>
      <c r="M977" s="835">
        <v>182.22</v>
      </c>
      <c r="N977" s="832">
        <v>1</v>
      </c>
      <c r="O977" s="836">
        <v>0.5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2</v>
      </c>
      <c r="B978" s="832" t="s">
        <v>2170</v>
      </c>
      <c r="C978" s="832" t="s">
        <v>2177</v>
      </c>
      <c r="D978" s="833" t="s">
        <v>4516</v>
      </c>
      <c r="E978" s="834" t="s">
        <v>2359</v>
      </c>
      <c r="F978" s="832" t="s">
        <v>2171</v>
      </c>
      <c r="G978" s="832" t="s">
        <v>2447</v>
      </c>
      <c r="H978" s="832" t="s">
        <v>562</v>
      </c>
      <c r="I978" s="832" t="s">
        <v>2448</v>
      </c>
      <c r="J978" s="832" t="s">
        <v>2449</v>
      </c>
      <c r="K978" s="832" t="s">
        <v>2450</v>
      </c>
      <c r="L978" s="835">
        <v>37.520000000000003</v>
      </c>
      <c r="M978" s="835">
        <v>112.56</v>
      </c>
      <c r="N978" s="832">
        <v>3</v>
      </c>
      <c r="O978" s="836">
        <v>1</v>
      </c>
      <c r="P978" s="835">
        <v>112.56</v>
      </c>
      <c r="Q978" s="837">
        <v>1</v>
      </c>
      <c r="R978" s="832">
        <v>3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2</v>
      </c>
      <c r="B979" s="832" t="s">
        <v>2170</v>
      </c>
      <c r="C979" s="832" t="s">
        <v>2177</v>
      </c>
      <c r="D979" s="833" t="s">
        <v>4516</v>
      </c>
      <c r="E979" s="834" t="s">
        <v>2359</v>
      </c>
      <c r="F979" s="832" t="s">
        <v>2171</v>
      </c>
      <c r="G979" s="832" t="s">
        <v>2455</v>
      </c>
      <c r="H979" s="832" t="s">
        <v>562</v>
      </c>
      <c r="I979" s="832" t="s">
        <v>3692</v>
      </c>
      <c r="J979" s="832" t="s">
        <v>1959</v>
      </c>
      <c r="K979" s="832" t="s">
        <v>2114</v>
      </c>
      <c r="L979" s="835">
        <v>395.98</v>
      </c>
      <c r="M979" s="835">
        <v>395.98</v>
      </c>
      <c r="N979" s="832">
        <v>1</v>
      </c>
      <c r="O979" s="836">
        <v>0.5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2</v>
      </c>
      <c r="B980" s="832" t="s">
        <v>2170</v>
      </c>
      <c r="C980" s="832" t="s">
        <v>2177</v>
      </c>
      <c r="D980" s="833" t="s">
        <v>4516</v>
      </c>
      <c r="E980" s="834" t="s">
        <v>2359</v>
      </c>
      <c r="F980" s="832" t="s">
        <v>2171</v>
      </c>
      <c r="G980" s="832" t="s">
        <v>2461</v>
      </c>
      <c r="H980" s="832" t="s">
        <v>562</v>
      </c>
      <c r="I980" s="832" t="s">
        <v>2462</v>
      </c>
      <c r="J980" s="832" t="s">
        <v>2057</v>
      </c>
      <c r="K980" s="832" t="s">
        <v>2463</v>
      </c>
      <c r="L980" s="835">
        <v>3480.65</v>
      </c>
      <c r="M980" s="835">
        <v>3480.65</v>
      </c>
      <c r="N980" s="832">
        <v>1</v>
      </c>
      <c r="O980" s="836">
        <v>0.5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2</v>
      </c>
      <c r="B981" s="832" t="s">
        <v>2170</v>
      </c>
      <c r="C981" s="832" t="s">
        <v>2177</v>
      </c>
      <c r="D981" s="833" t="s">
        <v>4516</v>
      </c>
      <c r="E981" s="834" t="s">
        <v>2359</v>
      </c>
      <c r="F981" s="832" t="s">
        <v>2171</v>
      </c>
      <c r="G981" s="832" t="s">
        <v>3185</v>
      </c>
      <c r="H981" s="832" t="s">
        <v>562</v>
      </c>
      <c r="I981" s="832" t="s">
        <v>3186</v>
      </c>
      <c r="J981" s="832" t="s">
        <v>3187</v>
      </c>
      <c r="K981" s="832" t="s">
        <v>3188</v>
      </c>
      <c r="L981" s="835">
        <v>277.5</v>
      </c>
      <c r="M981" s="835">
        <v>277.5</v>
      </c>
      <c r="N981" s="832">
        <v>1</v>
      </c>
      <c r="O981" s="836">
        <v>0.5</v>
      </c>
      <c r="P981" s="835">
        <v>277.5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2</v>
      </c>
      <c r="B982" s="832" t="s">
        <v>2170</v>
      </c>
      <c r="C982" s="832" t="s">
        <v>2177</v>
      </c>
      <c r="D982" s="833" t="s">
        <v>4516</v>
      </c>
      <c r="E982" s="834" t="s">
        <v>2359</v>
      </c>
      <c r="F982" s="832" t="s">
        <v>2171</v>
      </c>
      <c r="G982" s="832" t="s">
        <v>2468</v>
      </c>
      <c r="H982" s="832" t="s">
        <v>604</v>
      </c>
      <c r="I982" s="832" t="s">
        <v>2469</v>
      </c>
      <c r="J982" s="832" t="s">
        <v>908</v>
      </c>
      <c r="K982" s="832" t="s">
        <v>2470</v>
      </c>
      <c r="L982" s="835">
        <v>556.04</v>
      </c>
      <c r="M982" s="835">
        <v>556.04</v>
      </c>
      <c r="N982" s="832">
        <v>1</v>
      </c>
      <c r="O982" s="836">
        <v>1</v>
      </c>
      <c r="P982" s="835">
        <v>556.04</v>
      </c>
      <c r="Q982" s="837">
        <v>1</v>
      </c>
      <c r="R982" s="832">
        <v>1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2</v>
      </c>
      <c r="B983" s="832" t="s">
        <v>2170</v>
      </c>
      <c r="C983" s="832" t="s">
        <v>2177</v>
      </c>
      <c r="D983" s="833" t="s">
        <v>4516</v>
      </c>
      <c r="E983" s="834" t="s">
        <v>2359</v>
      </c>
      <c r="F983" s="832" t="s">
        <v>2171</v>
      </c>
      <c r="G983" s="832" t="s">
        <v>2474</v>
      </c>
      <c r="H983" s="832" t="s">
        <v>562</v>
      </c>
      <c r="I983" s="832" t="s">
        <v>3693</v>
      </c>
      <c r="J983" s="832" t="s">
        <v>3694</v>
      </c>
      <c r="K983" s="832" t="s">
        <v>3695</v>
      </c>
      <c r="L983" s="835">
        <v>211.61</v>
      </c>
      <c r="M983" s="835">
        <v>634.83000000000004</v>
      </c>
      <c r="N983" s="832">
        <v>3</v>
      </c>
      <c r="O983" s="836">
        <v>1.5</v>
      </c>
      <c r="P983" s="835">
        <v>634.83000000000004</v>
      </c>
      <c r="Q983" s="837">
        <v>1</v>
      </c>
      <c r="R983" s="832">
        <v>3</v>
      </c>
      <c r="S983" s="837">
        <v>1</v>
      </c>
      <c r="T983" s="836">
        <v>1.5</v>
      </c>
      <c r="U983" s="838">
        <v>1</v>
      </c>
    </row>
    <row r="984" spans="1:21" ht="14.4" customHeight="1" x14ac:dyDescent="0.3">
      <c r="A984" s="831">
        <v>2</v>
      </c>
      <c r="B984" s="832" t="s">
        <v>2170</v>
      </c>
      <c r="C984" s="832" t="s">
        <v>2177</v>
      </c>
      <c r="D984" s="833" t="s">
        <v>4516</v>
      </c>
      <c r="E984" s="834" t="s">
        <v>2359</v>
      </c>
      <c r="F984" s="832" t="s">
        <v>2171</v>
      </c>
      <c r="G984" s="832" t="s">
        <v>2475</v>
      </c>
      <c r="H984" s="832" t="s">
        <v>604</v>
      </c>
      <c r="I984" s="832" t="s">
        <v>2476</v>
      </c>
      <c r="J984" s="832" t="s">
        <v>800</v>
      </c>
      <c r="K984" s="832" t="s">
        <v>1722</v>
      </c>
      <c r="L984" s="835">
        <v>42.51</v>
      </c>
      <c r="M984" s="835">
        <v>42.51</v>
      </c>
      <c r="N984" s="832">
        <v>1</v>
      </c>
      <c r="O984" s="836">
        <v>0.5</v>
      </c>
      <c r="P984" s="835">
        <v>42.51</v>
      </c>
      <c r="Q984" s="837">
        <v>1</v>
      </c>
      <c r="R984" s="832">
        <v>1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2</v>
      </c>
      <c r="B985" s="832" t="s">
        <v>2170</v>
      </c>
      <c r="C985" s="832" t="s">
        <v>2177</v>
      </c>
      <c r="D985" s="833" t="s">
        <v>4516</v>
      </c>
      <c r="E985" s="834" t="s">
        <v>2359</v>
      </c>
      <c r="F985" s="832" t="s">
        <v>2171</v>
      </c>
      <c r="G985" s="832" t="s">
        <v>2475</v>
      </c>
      <c r="H985" s="832" t="s">
        <v>604</v>
      </c>
      <c r="I985" s="832" t="s">
        <v>1715</v>
      </c>
      <c r="J985" s="832" t="s">
        <v>800</v>
      </c>
      <c r="K985" s="832" t="s">
        <v>1716</v>
      </c>
      <c r="L985" s="835">
        <v>85.02</v>
      </c>
      <c r="M985" s="835">
        <v>85.02</v>
      </c>
      <c r="N985" s="832">
        <v>1</v>
      </c>
      <c r="O985" s="836">
        <v>0.5</v>
      </c>
      <c r="P985" s="835">
        <v>85.02</v>
      </c>
      <c r="Q985" s="837">
        <v>1</v>
      </c>
      <c r="R985" s="832">
        <v>1</v>
      </c>
      <c r="S985" s="837">
        <v>1</v>
      </c>
      <c r="T985" s="836">
        <v>0.5</v>
      </c>
      <c r="U985" s="838">
        <v>1</v>
      </c>
    </row>
    <row r="986" spans="1:21" ht="14.4" customHeight="1" x14ac:dyDescent="0.3">
      <c r="A986" s="831">
        <v>2</v>
      </c>
      <c r="B986" s="832" t="s">
        <v>2170</v>
      </c>
      <c r="C986" s="832" t="s">
        <v>2177</v>
      </c>
      <c r="D986" s="833" t="s">
        <v>4516</v>
      </c>
      <c r="E986" s="834" t="s">
        <v>2359</v>
      </c>
      <c r="F986" s="832" t="s">
        <v>2171</v>
      </c>
      <c r="G986" s="832" t="s">
        <v>2475</v>
      </c>
      <c r="H986" s="832" t="s">
        <v>604</v>
      </c>
      <c r="I986" s="832" t="s">
        <v>2024</v>
      </c>
      <c r="J986" s="832" t="s">
        <v>1296</v>
      </c>
      <c r="K986" s="832" t="s">
        <v>2025</v>
      </c>
      <c r="L986" s="835">
        <v>98.29</v>
      </c>
      <c r="M986" s="835">
        <v>98.29</v>
      </c>
      <c r="N986" s="832">
        <v>1</v>
      </c>
      <c r="O986" s="836">
        <v>1</v>
      </c>
      <c r="P986" s="835">
        <v>98.29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2</v>
      </c>
      <c r="B987" s="832" t="s">
        <v>2170</v>
      </c>
      <c r="C987" s="832" t="s">
        <v>2177</v>
      </c>
      <c r="D987" s="833" t="s">
        <v>4516</v>
      </c>
      <c r="E987" s="834" t="s">
        <v>2359</v>
      </c>
      <c r="F987" s="832" t="s">
        <v>2171</v>
      </c>
      <c r="G987" s="832" t="s">
        <v>2475</v>
      </c>
      <c r="H987" s="832" t="s">
        <v>562</v>
      </c>
      <c r="I987" s="832" t="s">
        <v>1721</v>
      </c>
      <c r="J987" s="832" t="s">
        <v>795</v>
      </c>
      <c r="K987" s="832" t="s">
        <v>1722</v>
      </c>
      <c r="L987" s="835">
        <v>42.51</v>
      </c>
      <c r="M987" s="835">
        <v>42.51</v>
      </c>
      <c r="N987" s="832">
        <v>1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2</v>
      </c>
      <c r="B988" s="832" t="s">
        <v>2170</v>
      </c>
      <c r="C988" s="832" t="s">
        <v>2177</v>
      </c>
      <c r="D988" s="833" t="s">
        <v>4516</v>
      </c>
      <c r="E988" s="834" t="s">
        <v>2359</v>
      </c>
      <c r="F988" s="832" t="s">
        <v>2171</v>
      </c>
      <c r="G988" s="832" t="s">
        <v>2479</v>
      </c>
      <c r="H988" s="832" t="s">
        <v>562</v>
      </c>
      <c r="I988" s="832" t="s">
        <v>2480</v>
      </c>
      <c r="J988" s="832" t="s">
        <v>873</v>
      </c>
      <c r="K988" s="832" t="s">
        <v>2481</v>
      </c>
      <c r="L988" s="835">
        <v>105.63</v>
      </c>
      <c r="M988" s="835">
        <v>1690.08</v>
      </c>
      <c r="N988" s="832">
        <v>16</v>
      </c>
      <c r="O988" s="836">
        <v>3.5</v>
      </c>
      <c r="P988" s="835">
        <v>1267.56</v>
      </c>
      <c r="Q988" s="837">
        <v>0.75</v>
      </c>
      <c r="R988" s="832">
        <v>12</v>
      </c>
      <c r="S988" s="837">
        <v>0.75</v>
      </c>
      <c r="T988" s="836">
        <v>2</v>
      </c>
      <c r="U988" s="838">
        <v>0.5714285714285714</v>
      </c>
    </row>
    <row r="989" spans="1:21" ht="14.4" customHeight="1" x14ac:dyDescent="0.3">
      <c r="A989" s="831">
        <v>2</v>
      </c>
      <c r="B989" s="832" t="s">
        <v>2170</v>
      </c>
      <c r="C989" s="832" t="s">
        <v>2177</v>
      </c>
      <c r="D989" s="833" t="s">
        <v>4516</v>
      </c>
      <c r="E989" s="834" t="s">
        <v>2359</v>
      </c>
      <c r="F989" s="832" t="s">
        <v>2171</v>
      </c>
      <c r="G989" s="832" t="s">
        <v>2488</v>
      </c>
      <c r="H989" s="832" t="s">
        <v>562</v>
      </c>
      <c r="I989" s="832" t="s">
        <v>2489</v>
      </c>
      <c r="J989" s="832" t="s">
        <v>2490</v>
      </c>
      <c r="K989" s="832" t="s">
        <v>2491</v>
      </c>
      <c r="L989" s="835">
        <v>107.27</v>
      </c>
      <c r="M989" s="835">
        <v>321.81</v>
      </c>
      <c r="N989" s="832">
        <v>3</v>
      </c>
      <c r="O989" s="836">
        <v>1</v>
      </c>
      <c r="P989" s="835">
        <v>321.81</v>
      </c>
      <c r="Q989" s="837">
        <v>1</v>
      </c>
      <c r="R989" s="832">
        <v>3</v>
      </c>
      <c r="S989" s="837">
        <v>1</v>
      </c>
      <c r="T989" s="836">
        <v>1</v>
      </c>
      <c r="U989" s="838">
        <v>1</v>
      </c>
    </row>
    <row r="990" spans="1:21" ht="14.4" customHeight="1" x14ac:dyDescent="0.3">
      <c r="A990" s="831">
        <v>2</v>
      </c>
      <c r="B990" s="832" t="s">
        <v>2170</v>
      </c>
      <c r="C990" s="832" t="s">
        <v>2177</v>
      </c>
      <c r="D990" s="833" t="s">
        <v>4516</v>
      </c>
      <c r="E990" s="834" t="s">
        <v>2359</v>
      </c>
      <c r="F990" s="832" t="s">
        <v>2171</v>
      </c>
      <c r="G990" s="832" t="s">
        <v>2488</v>
      </c>
      <c r="H990" s="832" t="s">
        <v>562</v>
      </c>
      <c r="I990" s="832" t="s">
        <v>3507</v>
      </c>
      <c r="J990" s="832" t="s">
        <v>2490</v>
      </c>
      <c r="K990" s="832" t="s">
        <v>2491</v>
      </c>
      <c r="L990" s="835">
        <v>107.27</v>
      </c>
      <c r="M990" s="835">
        <v>321.81</v>
      </c>
      <c r="N990" s="832">
        <v>3</v>
      </c>
      <c r="O990" s="836">
        <v>1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2</v>
      </c>
      <c r="B991" s="832" t="s">
        <v>2170</v>
      </c>
      <c r="C991" s="832" t="s">
        <v>2177</v>
      </c>
      <c r="D991" s="833" t="s">
        <v>4516</v>
      </c>
      <c r="E991" s="834" t="s">
        <v>2359</v>
      </c>
      <c r="F991" s="832" t="s">
        <v>2171</v>
      </c>
      <c r="G991" s="832" t="s">
        <v>2499</v>
      </c>
      <c r="H991" s="832" t="s">
        <v>562</v>
      </c>
      <c r="I991" s="832" t="s">
        <v>2500</v>
      </c>
      <c r="J991" s="832" t="s">
        <v>867</v>
      </c>
      <c r="K991" s="832" t="s">
        <v>2501</v>
      </c>
      <c r="L991" s="835">
        <v>75.05</v>
      </c>
      <c r="M991" s="835">
        <v>375.25</v>
      </c>
      <c r="N991" s="832">
        <v>5</v>
      </c>
      <c r="O991" s="836">
        <v>2.5</v>
      </c>
      <c r="P991" s="835">
        <v>225.14999999999998</v>
      </c>
      <c r="Q991" s="837">
        <v>0.6</v>
      </c>
      <c r="R991" s="832">
        <v>3</v>
      </c>
      <c r="S991" s="837">
        <v>0.6</v>
      </c>
      <c r="T991" s="836">
        <v>1.5</v>
      </c>
      <c r="U991" s="838">
        <v>0.6</v>
      </c>
    </row>
    <row r="992" spans="1:21" ht="14.4" customHeight="1" x14ac:dyDescent="0.3">
      <c r="A992" s="831">
        <v>2</v>
      </c>
      <c r="B992" s="832" t="s">
        <v>2170</v>
      </c>
      <c r="C992" s="832" t="s">
        <v>2177</v>
      </c>
      <c r="D992" s="833" t="s">
        <v>4516</v>
      </c>
      <c r="E992" s="834" t="s">
        <v>2359</v>
      </c>
      <c r="F992" s="832" t="s">
        <v>2171</v>
      </c>
      <c r="G992" s="832" t="s">
        <v>2499</v>
      </c>
      <c r="H992" s="832" t="s">
        <v>562</v>
      </c>
      <c r="I992" s="832" t="s">
        <v>3696</v>
      </c>
      <c r="J992" s="832" t="s">
        <v>3697</v>
      </c>
      <c r="K992" s="832" t="s">
        <v>3698</v>
      </c>
      <c r="L992" s="835">
        <v>12.88</v>
      </c>
      <c r="M992" s="835">
        <v>25.76</v>
      </c>
      <c r="N992" s="832">
        <v>2</v>
      </c>
      <c r="O992" s="836">
        <v>1</v>
      </c>
      <c r="P992" s="835">
        <v>25.76</v>
      </c>
      <c r="Q992" s="837">
        <v>1</v>
      </c>
      <c r="R992" s="832">
        <v>2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2</v>
      </c>
      <c r="B993" s="832" t="s">
        <v>2170</v>
      </c>
      <c r="C993" s="832" t="s">
        <v>2177</v>
      </c>
      <c r="D993" s="833" t="s">
        <v>4516</v>
      </c>
      <c r="E993" s="834" t="s">
        <v>2359</v>
      </c>
      <c r="F993" s="832" t="s">
        <v>2171</v>
      </c>
      <c r="G993" s="832" t="s">
        <v>3261</v>
      </c>
      <c r="H993" s="832" t="s">
        <v>562</v>
      </c>
      <c r="I993" s="832" t="s">
        <v>3699</v>
      </c>
      <c r="J993" s="832" t="s">
        <v>1087</v>
      </c>
      <c r="K993" s="832" t="s">
        <v>3263</v>
      </c>
      <c r="L993" s="835">
        <v>34.15</v>
      </c>
      <c r="M993" s="835">
        <v>34.15</v>
      </c>
      <c r="N993" s="832">
        <v>1</v>
      </c>
      <c r="O993" s="836">
        <v>0.5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2</v>
      </c>
      <c r="B994" s="832" t="s">
        <v>2170</v>
      </c>
      <c r="C994" s="832" t="s">
        <v>2177</v>
      </c>
      <c r="D994" s="833" t="s">
        <v>4516</v>
      </c>
      <c r="E994" s="834" t="s">
        <v>2359</v>
      </c>
      <c r="F994" s="832" t="s">
        <v>2171</v>
      </c>
      <c r="G994" s="832" t="s">
        <v>2987</v>
      </c>
      <c r="H994" s="832" t="s">
        <v>562</v>
      </c>
      <c r="I994" s="832" t="s">
        <v>3356</v>
      </c>
      <c r="J994" s="832" t="s">
        <v>2989</v>
      </c>
      <c r="K994" s="832" t="s">
        <v>3357</v>
      </c>
      <c r="L994" s="835">
        <v>60.9</v>
      </c>
      <c r="M994" s="835">
        <v>60.9</v>
      </c>
      <c r="N994" s="832">
        <v>1</v>
      </c>
      <c r="O994" s="836">
        <v>0.5</v>
      </c>
      <c r="P994" s="835">
        <v>60.9</v>
      </c>
      <c r="Q994" s="837">
        <v>1</v>
      </c>
      <c r="R994" s="832">
        <v>1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2</v>
      </c>
      <c r="B995" s="832" t="s">
        <v>2170</v>
      </c>
      <c r="C995" s="832" t="s">
        <v>2177</v>
      </c>
      <c r="D995" s="833" t="s">
        <v>4516</v>
      </c>
      <c r="E995" s="834" t="s">
        <v>2359</v>
      </c>
      <c r="F995" s="832" t="s">
        <v>2171</v>
      </c>
      <c r="G995" s="832" t="s">
        <v>2516</v>
      </c>
      <c r="H995" s="832" t="s">
        <v>562</v>
      </c>
      <c r="I995" s="832" t="s">
        <v>2517</v>
      </c>
      <c r="J995" s="832" t="s">
        <v>2518</v>
      </c>
      <c r="K995" s="832" t="s">
        <v>2519</v>
      </c>
      <c r="L995" s="835">
        <v>129.1</v>
      </c>
      <c r="M995" s="835">
        <v>129.1</v>
      </c>
      <c r="N995" s="832">
        <v>1</v>
      </c>
      <c r="O995" s="836">
        <v>0.5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2</v>
      </c>
      <c r="B996" s="832" t="s">
        <v>2170</v>
      </c>
      <c r="C996" s="832" t="s">
        <v>2177</v>
      </c>
      <c r="D996" s="833" t="s">
        <v>4516</v>
      </c>
      <c r="E996" s="834" t="s">
        <v>2359</v>
      </c>
      <c r="F996" s="832" t="s">
        <v>2171</v>
      </c>
      <c r="G996" s="832" t="s">
        <v>2991</v>
      </c>
      <c r="H996" s="832" t="s">
        <v>562</v>
      </c>
      <c r="I996" s="832" t="s">
        <v>2992</v>
      </c>
      <c r="J996" s="832" t="s">
        <v>1139</v>
      </c>
      <c r="K996" s="832" t="s">
        <v>2993</v>
      </c>
      <c r="L996" s="835">
        <v>48.09</v>
      </c>
      <c r="M996" s="835">
        <v>96.18</v>
      </c>
      <c r="N996" s="832">
        <v>2</v>
      </c>
      <c r="O996" s="836">
        <v>1.5</v>
      </c>
      <c r="P996" s="835">
        <v>96.18</v>
      </c>
      <c r="Q996" s="837">
        <v>1</v>
      </c>
      <c r="R996" s="832">
        <v>2</v>
      </c>
      <c r="S996" s="837">
        <v>1</v>
      </c>
      <c r="T996" s="836">
        <v>1.5</v>
      </c>
      <c r="U996" s="838">
        <v>1</v>
      </c>
    </row>
    <row r="997" spans="1:21" ht="14.4" customHeight="1" x14ac:dyDescent="0.3">
      <c r="A997" s="831">
        <v>2</v>
      </c>
      <c r="B997" s="832" t="s">
        <v>2170</v>
      </c>
      <c r="C997" s="832" t="s">
        <v>2177</v>
      </c>
      <c r="D997" s="833" t="s">
        <v>4516</v>
      </c>
      <c r="E997" s="834" t="s">
        <v>2359</v>
      </c>
      <c r="F997" s="832" t="s">
        <v>2171</v>
      </c>
      <c r="G997" s="832" t="s">
        <v>2991</v>
      </c>
      <c r="H997" s="832" t="s">
        <v>562</v>
      </c>
      <c r="I997" s="832" t="s">
        <v>3700</v>
      </c>
      <c r="J997" s="832" t="s">
        <v>3701</v>
      </c>
      <c r="K997" s="832" t="s">
        <v>3702</v>
      </c>
      <c r="L997" s="835">
        <v>89.91</v>
      </c>
      <c r="M997" s="835">
        <v>179.82</v>
      </c>
      <c r="N997" s="832">
        <v>2</v>
      </c>
      <c r="O997" s="836">
        <v>2</v>
      </c>
      <c r="P997" s="835">
        <v>89.91</v>
      </c>
      <c r="Q997" s="837">
        <v>0.5</v>
      </c>
      <c r="R997" s="832">
        <v>1</v>
      </c>
      <c r="S997" s="837">
        <v>0.5</v>
      </c>
      <c r="T997" s="836">
        <v>1</v>
      </c>
      <c r="U997" s="838">
        <v>0.5</v>
      </c>
    </row>
    <row r="998" spans="1:21" ht="14.4" customHeight="1" x14ac:dyDescent="0.3">
      <c r="A998" s="831">
        <v>2</v>
      </c>
      <c r="B998" s="832" t="s">
        <v>2170</v>
      </c>
      <c r="C998" s="832" t="s">
        <v>2177</v>
      </c>
      <c r="D998" s="833" t="s">
        <v>4516</v>
      </c>
      <c r="E998" s="834" t="s">
        <v>2359</v>
      </c>
      <c r="F998" s="832" t="s">
        <v>2171</v>
      </c>
      <c r="G998" s="832" t="s">
        <v>2534</v>
      </c>
      <c r="H998" s="832" t="s">
        <v>604</v>
      </c>
      <c r="I998" s="832" t="s">
        <v>1755</v>
      </c>
      <c r="J998" s="832" t="s">
        <v>681</v>
      </c>
      <c r="K998" s="832" t="s">
        <v>1756</v>
      </c>
      <c r="L998" s="835">
        <v>29.27</v>
      </c>
      <c r="M998" s="835">
        <v>146.35</v>
      </c>
      <c r="N998" s="832">
        <v>5</v>
      </c>
      <c r="O998" s="836">
        <v>2.5</v>
      </c>
      <c r="P998" s="835">
        <v>87.81</v>
      </c>
      <c r="Q998" s="837">
        <v>0.60000000000000009</v>
      </c>
      <c r="R998" s="832">
        <v>3</v>
      </c>
      <c r="S998" s="837">
        <v>0.6</v>
      </c>
      <c r="T998" s="836">
        <v>1.5</v>
      </c>
      <c r="U998" s="838">
        <v>0.6</v>
      </c>
    </row>
    <row r="999" spans="1:21" ht="14.4" customHeight="1" x14ac:dyDescent="0.3">
      <c r="A999" s="831">
        <v>2</v>
      </c>
      <c r="B999" s="832" t="s">
        <v>2170</v>
      </c>
      <c r="C999" s="832" t="s">
        <v>2177</v>
      </c>
      <c r="D999" s="833" t="s">
        <v>4516</v>
      </c>
      <c r="E999" s="834" t="s">
        <v>2359</v>
      </c>
      <c r="F999" s="832" t="s">
        <v>2171</v>
      </c>
      <c r="G999" s="832" t="s">
        <v>2540</v>
      </c>
      <c r="H999" s="832" t="s">
        <v>562</v>
      </c>
      <c r="I999" s="832" t="s">
        <v>2541</v>
      </c>
      <c r="J999" s="832" t="s">
        <v>1151</v>
      </c>
      <c r="K999" s="832" t="s">
        <v>2542</v>
      </c>
      <c r="L999" s="835">
        <v>98.75</v>
      </c>
      <c r="M999" s="835">
        <v>493.75</v>
      </c>
      <c r="N999" s="832">
        <v>5</v>
      </c>
      <c r="O999" s="836">
        <v>3.5</v>
      </c>
      <c r="P999" s="835">
        <v>296.25</v>
      </c>
      <c r="Q999" s="837">
        <v>0.6</v>
      </c>
      <c r="R999" s="832">
        <v>3</v>
      </c>
      <c r="S999" s="837">
        <v>0.6</v>
      </c>
      <c r="T999" s="836">
        <v>2.5</v>
      </c>
      <c r="U999" s="838">
        <v>0.7142857142857143</v>
      </c>
    </row>
    <row r="1000" spans="1:21" ht="14.4" customHeight="1" x14ac:dyDescent="0.3">
      <c r="A1000" s="831">
        <v>2</v>
      </c>
      <c r="B1000" s="832" t="s">
        <v>2170</v>
      </c>
      <c r="C1000" s="832" t="s">
        <v>2177</v>
      </c>
      <c r="D1000" s="833" t="s">
        <v>4516</v>
      </c>
      <c r="E1000" s="834" t="s">
        <v>2359</v>
      </c>
      <c r="F1000" s="832" t="s">
        <v>2171</v>
      </c>
      <c r="G1000" s="832" t="s">
        <v>2540</v>
      </c>
      <c r="H1000" s="832" t="s">
        <v>562</v>
      </c>
      <c r="I1000" s="832" t="s">
        <v>2544</v>
      </c>
      <c r="J1000" s="832" t="s">
        <v>2545</v>
      </c>
      <c r="K1000" s="832" t="s">
        <v>2542</v>
      </c>
      <c r="L1000" s="835">
        <v>98.75</v>
      </c>
      <c r="M1000" s="835">
        <v>197.5</v>
      </c>
      <c r="N1000" s="832">
        <v>2</v>
      </c>
      <c r="O1000" s="836">
        <v>1.5</v>
      </c>
      <c r="P1000" s="835">
        <v>98.75</v>
      </c>
      <c r="Q1000" s="837">
        <v>0.5</v>
      </c>
      <c r="R1000" s="832">
        <v>1</v>
      </c>
      <c r="S1000" s="837">
        <v>0.5</v>
      </c>
      <c r="T1000" s="836">
        <v>0.5</v>
      </c>
      <c r="U1000" s="838">
        <v>0.33333333333333331</v>
      </c>
    </row>
    <row r="1001" spans="1:21" ht="14.4" customHeight="1" x14ac:dyDescent="0.3">
      <c r="A1001" s="831">
        <v>2</v>
      </c>
      <c r="B1001" s="832" t="s">
        <v>2170</v>
      </c>
      <c r="C1001" s="832" t="s">
        <v>2177</v>
      </c>
      <c r="D1001" s="833" t="s">
        <v>4516</v>
      </c>
      <c r="E1001" s="834" t="s">
        <v>2359</v>
      </c>
      <c r="F1001" s="832" t="s">
        <v>2171</v>
      </c>
      <c r="G1001" s="832" t="s">
        <v>2552</v>
      </c>
      <c r="H1001" s="832" t="s">
        <v>562</v>
      </c>
      <c r="I1001" s="832" t="s">
        <v>3004</v>
      </c>
      <c r="J1001" s="832" t="s">
        <v>3005</v>
      </c>
      <c r="K1001" s="832" t="s">
        <v>622</v>
      </c>
      <c r="L1001" s="835">
        <v>58.62</v>
      </c>
      <c r="M1001" s="835">
        <v>58.62</v>
      </c>
      <c r="N1001" s="832">
        <v>1</v>
      </c>
      <c r="O1001" s="836">
        <v>0.5</v>
      </c>
      <c r="P1001" s="835">
        <v>58.62</v>
      </c>
      <c r="Q1001" s="837">
        <v>1</v>
      </c>
      <c r="R1001" s="832">
        <v>1</v>
      </c>
      <c r="S1001" s="837">
        <v>1</v>
      </c>
      <c r="T1001" s="836">
        <v>0.5</v>
      </c>
      <c r="U1001" s="838">
        <v>1</v>
      </c>
    </row>
    <row r="1002" spans="1:21" ht="14.4" customHeight="1" x14ac:dyDescent="0.3">
      <c r="A1002" s="831">
        <v>2</v>
      </c>
      <c r="B1002" s="832" t="s">
        <v>2170</v>
      </c>
      <c r="C1002" s="832" t="s">
        <v>2177</v>
      </c>
      <c r="D1002" s="833" t="s">
        <v>4516</v>
      </c>
      <c r="E1002" s="834" t="s">
        <v>2359</v>
      </c>
      <c r="F1002" s="832" t="s">
        <v>2171</v>
      </c>
      <c r="G1002" s="832" t="s">
        <v>2572</v>
      </c>
      <c r="H1002" s="832" t="s">
        <v>562</v>
      </c>
      <c r="I1002" s="832" t="s">
        <v>2573</v>
      </c>
      <c r="J1002" s="832" t="s">
        <v>1070</v>
      </c>
      <c r="K1002" s="832" t="s">
        <v>2574</v>
      </c>
      <c r="L1002" s="835">
        <v>760.22</v>
      </c>
      <c r="M1002" s="835">
        <v>40291.660000000003</v>
      </c>
      <c r="N1002" s="832">
        <v>53</v>
      </c>
      <c r="O1002" s="836">
        <v>21.5</v>
      </c>
      <c r="P1002" s="835">
        <v>18245.28</v>
      </c>
      <c r="Q1002" s="837">
        <v>0.45283018867924524</v>
      </c>
      <c r="R1002" s="832">
        <v>24</v>
      </c>
      <c r="S1002" s="837">
        <v>0.45283018867924529</v>
      </c>
      <c r="T1002" s="836">
        <v>11</v>
      </c>
      <c r="U1002" s="838">
        <v>0.51162790697674421</v>
      </c>
    </row>
    <row r="1003" spans="1:21" ht="14.4" customHeight="1" x14ac:dyDescent="0.3">
      <c r="A1003" s="831">
        <v>2</v>
      </c>
      <c r="B1003" s="832" t="s">
        <v>2170</v>
      </c>
      <c r="C1003" s="832" t="s">
        <v>2177</v>
      </c>
      <c r="D1003" s="833" t="s">
        <v>4516</v>
      </c>
      <c r="E1003" s="834" t="s">
        <v>2359</v>
      </c>
      <c r="F1003" s="832" t="s">
        <v>2171</v>
      </c>
      <c r="G1003" s="832" t="s">
        <v>2572</v>
      </c>
      <c r="H1003" s="832" t="s">
        <v>562</v>
      </c>
      <c r="I1003" s="832" t="s">
        <v>2575</v>
      </c>
      <c r="J1003" s="832" t="s">
        <v>2576</v>
      </c>
      <c r="K1003" s="832" t="s">
        <v>2574</v>
      </c>
      <c r="L1003" s="835">
        <v>760.22</v>
      </c>
      <c r="M1003" s="835">
        <v>2280.66</v>
      </c>
      <c r="N1003" s="832">
        <v>3</v>
      </c>
      <c r="O1003" s="836">
        <v>1.5</v>
      </c>
      <c r="P1003" s="835">
        <v>760.22</v>
      </c>
      <c r="Q1003" s="837">
        <v>0.33333333333333337</v>
      </c>
      <c r="R1003" s="832">
        <v>1</v>
      </c>
      <c r="S1003" s="837">
        <v>0.33333333333333331</v>
      </c>
      <c r="T1003" s="836">
        <v>1</v>
      </c>
      <c r="U1003" s="838">
        <v>0.66666666666666663</v>
      </c>
    </row>
    <row r="1004" spans="1:21" ht="14.4" customHeight="1" x14ac:dyDescent="0.3">
      <c r="A1004" s="831">
        <v>2</v>
      </c>
      <c r="B1004" s="832" t="s">
        <v>2170</v>
      </c>
      <c r="C1004" s="832" t="s">
        <v>2177</v>
      </c>
      <c r="D1004" s="833" t="s">
        <v>4516</v>
      </c>
      <c r="E1004" s="834" t="s">
        <v>2359</v>
      </c>
      <c r="F1004" s="832" t="s">
        <v>2171</v>
      </c>
      <c r="G1004" s="832" t="s">
        <v>2578</v>
      </c>
      <c r="H1004" s="832" t="s">
        <v>562</v>
      </c>
      <c r="I1004" s="832" t="s">
        <v>2579</v>
      </c>
      <c r="J1004" s="832" t="s">
        <v>2580</v>
      </c>
      <c r="K1004" s="832" t="s">
        <v>2581</v>
      </c>
      <c r="L1004" s="835">
        <v>3191.25</v>
      </c>
      <c r="M1004" s="835">
        <v>9573.75</v>
      </c>
      <c r="N1004" s="832">
        <v>3</v>
      </c>
      <c r="O1004" s="836">
        <v>3</v>
      </c>
      <c r="P1004" s="835">
        <v>6382.5</v>
      </c>
      <c r="Q1004" s="837">
        <v>0.66666666666666663</v>
      </c>
      <c r="R1004" s="832">
        <v>2</v>
      </c>
      <c r="S1004" s="837">
        <v>0.66666666666666663</v>
      </c>
      <c r="T1004" s="836">
        <v>2</v>
      </c>
      <c r="U1004" s="838">
        <v>0.66666666666666663</v>
      </c>
    </row>
    <row r="1005" spans="1:21" ht="14.4" customHeight="1" x14ac:dyDescent="0.3">
      <c r="A1005" s="831">
        <v>2</v>
      </c>
      <c r="B1005" s="832" t="s">
        <v>2170</v>
      </c>
      <c r="C1005" s="832" t="s">
        <v>2177</v>
      </c>
      <c r="D1005" s="833" t="s">
        <v>4516</v>
      </c>
      <c r="E1005" s="834" t="s">
        <v>2359</v>
      </c>
      <c r="F1005" s="832" t="s">
        <v>2171</v>
      </c>
      <c r="G1005" s="832" t="s">
        <v>2582</v>
      </c>
      <c r="H1005" s="832" t="s">
        <v>604</v>
      </c>
      <c r="I1005" s="832" t="s">
        <v>2583</v>
      </c>
      <c r="J1005" s="832" t="s">
        <v>1340</v>
      </c>
      <c r="K1005" s="832" t="s">
        <v>2584</v>
      </c>
      <c r="L1005" s="835">
        <v>32.25</v>
      </c>
      <c r="M1005" s="835">
        <v>96.75</v>
      </c>
      <c r="N1005" s="832">
        <v>3</v>
      </c>
      <c r="O1005" s="836">
        <v>0.5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2</v>
      </c>
      <c r="B1006" s="832" t="s">
        <v>2170</v>
      </c>
      <c r="C1006" s="832" t="s">
        <v>2177</v>
      </c>
      <c r="D1006" s="833" t="s">
        <v>4516</v>
      </c>
      <c r="E1006" s="834" t="s">
        <v>2359</v>
      </c>
      <c r="F1006" s="832" t="s">
        <v>2171</v>
      </c>
      <c r="G1006" s="832" t="s">
        <v>2582</v>
      </c>
      <c r="H1006" s="832" t="s">
        <v>604</v>
      </c>
      <c r="I1006" s="832" t="s">
        <v>2004</v>
      </c>
      <c r="J1006" s="832" t="s">
        <v>1340</v>
      </c>
      <c r="K1006" s="832" t="s">
        <v>2005</v>
      </c>
      <c r="L1006" s="835">
        <v>64.5</v>
      </c>
      <c r="M1006" s="835">
        <v>258</v>
      </c>
      <c r="N1006" s="832">
        <v>4</v>
      </c>
      <c r="O1006" s="836">
        <v>1</v>
      </c>
      <c r="P1006" s="835">
        <v>193.5</v>
      </c>
      <c r="Q1006" s="837">
        <v>0.75</v>
      </c>
      <c r="R1006" s="832">
        <v>3</v>
      </c>
      <c r="S1006" s="837">
        <v>0.75</v>
      </c>
      <c r="T1006" s="836">
        <v>0.5</v>
      </c>
      <c r="U1006" s="838">
        <v>0.5</v>
      </c>
    </row>
    <row r="1007" spans="1:21" ht="14.4" customHeight="1" x14ac:dyDescent="0.3">
      <c r="A1007" s="831">
        <v>2</v>
      </c>
      <c r="B1007" s="832" t="s">
        <v>2170</v>
      </c>
      <c r="C1007" s="832" t="s">
        <v>2177</v>
      </c>
      <c r="D1007" s="833" t="s">
        <v>4516</v>
      </c>
      <c r="E1007" s="834" t="s">
        <v>2359</v>
      </c>
      <c r="F1007" s="832" t="s">
        <v>2171</v>
      </c>
      <c r="G1007" s="832" t="s">
        <v>2588</v>
      </c>
      <c r="H1007" s="832" t="s">
        <v>562</v>
      </c>
      <c r="I1007" s="832" t="s">
        <v>3703</v>
      </c>
      <c r="J1007" s="832" t="s">
        <v>3704</v>
      </c>
      <c r="K1007" s="832" t="s">
        <v>3705</v>
      </c>
      <c r="L1007" s="835">
        <v>97.96</v>
      </c>
      <c r="M1007" s="835">
        <v>97.96</v>
      </c>
      <c r="N1007" s="832">
        <v>1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2</v>
      </c>
      <c r="B1008" s="832" t="s">
        <v>2170</v>
      </c>
      <c r="C1008" s="832" t="s">
        <v>2177</v>
      </c>
      <c r="D1008" s="833" t="s">
        <v>4516</v>
      </c>
      <c r="E1008" s="834" t="s">
        <v>2359</v>
      </c>
      <c r="F1008" s="832" t="s">
        <v>2171</v>
      </c>
      <c r="G1008" s="832" t="s">
        <v>2589</v>
      </c>
      <c r="H1008" s="832" t="s">
        <v>562</v>
      </c>
      <c r="I1008" s="832" t="s">
        <v>3706</v>
      </c>
      <c r="J1008" s="832" t="s">
        <v>3707</v>
      </c>
      <c r="K1008" s="832" t="s">
        <v>1320</v>
      </c>
      <c r="L1008" s="835">
        <v>0</v>
      </c>
      <c r="M1008" s="835">
        <v>0</v>
      </c>
      <c r="N1008" s="832">
        <v>3</v>
      </c>
      <c r="O1008" s="836">
        <v>0.5</v>
      </c>
      <c r="P1008" s="835">
        <v>0</v>
      </c>
      <c r="Q1008" s="837"/>
      <c r="R1008" s="832">
        <v>3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2</v>
      </c>
      <c r="B1009" s="832" t="s">
        <v>2170</v>
      </c>
      <c r="C1009" s="832" t="s">
        <v>2177</v>
      </c>
      <c r="D1009" s="833" t="s">
        <v>4516</v>
      </c>
      <c r="E1009" s="834" t="s">
        <v>2359</v>
      </c>
      <c r="F1009" s="832" t="s">
        <v>2171</v>
      </c>
      <c r="G1009" s="832" t="s">
        <v>2592</v>
      </c>
      <c r="H1009" s="832" t="s">
        <v>604</v>
      </c>
      <c r="I1009" s="832" t="s">
        <v>1798</v>
      </c>
      <c r="J1009" s="832" t="s">
        <v>917</v>
      </c>
      <c r="K1009" s="832" t="s">
        <v>1799</v>
      </c>
      <c r="L1009" s="835">
        <v>118.65</v>
      </c>
      <c r="M1009" s="835">
        <v>118.65</v>
      </c>
      <c r="N1009" s="832">
        <v>1</v>
      </c>
      <c r="O1009" s="836">
        <v>0.5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2</v>
      </c>
      <c r="B1010" s="832" t="s">
        <v>2170</v>
      </c>
      <c r="C1010" s="832" t="s">
        <v>2177</v>
      </c>
      <c r="D1010" s="833" t="s">
        <v>4516</v>
      </c>
      <c r="E1010" s="834" t="s">
        <v>2359</v>
      </c>
      <c r="F1010" s="832" t="s">
        <v>2171</v>
      </c>
      <c r="G1010" s="832" t="s">
        <v>2604</v>
      </c>
      <c r="H1010" s="832" t="s">
        <v>562</v>
      </c>
      <c r="I1010" s="832" t="s">
        <v>2605</v>
      </c>
      <c r="J1010" s="832" t="s">
        <v>785</v>
      </c>
      <c r="K1010" s="832" t="s">
        <v>2606</v>
      </c>
      <c r="L1010" s="835">
        <v>248.55</v>
      </c>
      <c r="M1010" s="835">
        <v>1739.85</v>
      </c>
      <c r="N1010" s="832">
        <v>7</v>
      </c>
      <c r="O1010" s="836">
        <v>6.5</v>
      </c>
      <c r="P1010" s="835">
        <v>1491.3</v>
      </c>
      <c r="Q1010" s="837">
        <v>0.85714285714285721</v>
      </c>
      <c r="R1010" s="832">
        <v>6</v>
      </c>
      <c r="S1010" s="837">
        <v>0.8571428571428571</v>
      </c>
      <c r="T1010" s="836">
        <v>5.5</v>
      </c>
      <c r="U1010" s="838">
        <v>0.84615384615384615</v>
      </c>
    </row>
    <row r="1011" spans="1:21" ht="14.4" customHeight="1" x14ac:dyDescent="0.3">
      <c r="A1011" s="831">
        <v>2</v>
      </c>
      <c r="B1011" s="832" t="s">
        <v>2170</v>
      </c>
      <c r="C1011" s="832" t="s">
        <v>2177</v>
      </c>
      <c r="D1011" s="833" t="s">
        <v>4516</v>
      </c>
      <c r="E1011" s="834" t="s">
        <v>2359</v>
      </c>
      <c r="F1011" s="832" t="s">
        <v>2171</v>
      </c>
      <c r="G1011" s="832" t="s">
        <v>2611</v>
      </c>
      <c r="H1011" s="832" t="s">
        <v>562</v>
      </c>
      <c r="I1011" s="832" t="s">
        <v>3708</v>
      </c>
      <c r="J1011" s="832" t="s">
        <v>2613</v>
      </c>
      <c r="K1011" s="832" t="s">
        <v>2614</v>
      </c>
      <c r="L1011" s="835">
        <v>140.72</v>
      </c>
      <c r="M1011" s="835">
        <v>140.72</v>
      </c>
      <c r="N1011" s="832">
        <v>1</v>
      </c>
      <c r="O1011" s="836">
        <v>0.5</v>
      </c>
      <c r="P1011" s="835">
        <v>140.72</v>
      </c>
      <c r="Q1011" s="837">
        <v>1</v>
      </c>
      <c r="R1011" s="832">
        <v>1</v>
      </c>
      <c r="S1011" s="837">
        <v>1</v>
      </c>
      <c r="T1011" s="836">
        <v>0.5</v>
      </c>
      <c r="U1011" s="838">
        <v>1</v>
      </c>
    </row>
    <row r="1012" spans="1:21" ht="14.4" customHeight="1" x14ac:dyDescent="0.3">
      <c r="A1012" s="831">
        <v>2</v>
      </c>
      <c r="B1012" s="832" t="s">
        <v>2170</v>
      </c>
      <c r="C1012" s="832" t="s">
        <v>2177</v>
      </c>
      <c r="D1012" s="833" t="s">
        <v>4516</v>
      </c>
      <c r="E1012" s="834" t="s">
        <v>2359</v>
      </c>
      <c r="F1012" s="832" t="s">
        <v>2171</v>
      </c>
      <c r="G1012" s="832" t="s">
        <v>2615</v>
      </c>
      <c r="H1012" s="832" t="s">
        <v>562</v>
      </c>
      <c r="I1012" s="832" t="s">
        <v>3014</v>
      </c>
      <c r="J1012" s="832" t="s">
        <v>3015</v>
      </c>
      <c r="K1012" s="832" t="s">
        <v>3016</v>
      </c>
      <c r="L1012" s="835">
        <v>1088.92</v>
      </c>
      <c r="M1012" s="835">
        <v>2177.84</v>
      </c>
      <c r="N1012" s="832">
        <v>2</v>
      </c>
      <c r="O1012" s="836">
        <v>0.5</v>
      </c>
      <c r="P1012" s="835">
        <v>2177.84</v>
      </c>
      <c r="Q1012" s="837">
        <v>1</v>
      </c>
      <c r="R1012" s="832">
        <v>2</v>
      </c>
      <c r="S1012" s="837">
        <v>1</v>
      </c>
      <c r="T1012" s="836">
        <v>0.5</v>
      </c>
      <c r="U1012" s="838">
        <v>1</v>
      </c>
    </row>
    <row r="1013" spans="1:21" ht="14.4" customHeight="1" x14ac:dyDescent="0.3">
      <c r="A1013" s="831">
        <v>2</v>
      </c>
      <c r="B1013" s="832" t="s">
        <v>2170</v>
      </c>
      <c r="C1013" s="832" t="s">
        <v>2177</v>
      </c>
      <c r="D1013" s="833" t="s">
        <v>4516</v>
      </c>
      <c r="E1013" s="834" t="s">
        <v>2359</v>
      </c>
      <c r="F1013" s="832" t="s">
        <v>2171</v>
      </c>
      <c r="G1013" s="832" t="s">
        <v>2615</v>
      </c>
      <c r="H1013" s="832" t="s">
        <v>562</v>
      </c>
      <c r="I1013" s="832" t="s">
        <v>2616</v>
      </c>
      <c r="J1013" s="832" t="s">
        <v>1224</v>
      </c>
      <c r="K1013" s="832" t="s">
        <v>2617</v>
      </c>
      <c r="L1013" s="835">
        <v>634</v>
      </c>
      <c r="M1013" s="835">
        <v>1902</v>
      </c>
      <c r="N1013" s="832">
        <v>3</v>
      </c>
      <c r="O1013" s="836">
        <v>1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2</v>
      </c>
      <c r="B1014" s="832" t="s">
        <v>2170</v>
      </c>
      <c r="C1014" s="832" t="s">
        <v>2177</v>
      </c>
      <c r="D1014" s="833" t="s">
        <v>4516</v>
      </c>
      <c r="E1014" s="834" t="s">
        <v>2359</v>
      </c>
      <c r="F1014" s="832" t="s">
        <v>2171</v>
      </c>
      <c r="G1014" s="832" t="s">
        <v>2615</v>
      </c>
      <c r="H1014" s="832" t="s">
        <v>562</v>
      </c>
      <c r="I1014" s="832" t="s">
        <v>2618</v>
      </c>
      <c r="J1014" s="832" t="s">
        <v>2619</v>
      </c>
      <c r="K1014" s="832" t="s">
        <v>2620</v>
      </c>
      <c r="L1014" s="835">
        <v>882.24</v>
      </c>
      <c r="M1014" s="835">
        <v>2646.7200000000003</v>
      </c>
      <c r="N1014" s="832">
        <v>3</v>
      </c>
      <c r="O1014" s="836">
        <v>1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2</v>
      </c>
      <c r="B1015" s="832" t="s">
        <v>2170</v>
      </c>
      <c r="C1015" s="832" t="s">
        <v>2177</v>
      </c>
      <c r="D1015" s="833" t="s">
        <v>4516</v>
      </c>
      <c r="E1015" s="834" t="s">
        <v>2359</v>
      </c>
      <c r="F1015" s="832" t="s">
        <v>2171</v>
      </c>
      <c r="G1015" s="832" t="s">
        <v>2615</v>
      </c>
      <c r="H1015" s="832" t="s">
        <v>562</v>
      </c>
      <c r="I1015" s="832" t="s">
        <v>2621</v>
      </c>
      <c r="J1015" s="832" t="s">
        <v>2622</v>
      </c>
      <c r="K1015" s="832" t="s">
        <v>2501</v>
      </c>
      <c r="L1015" s="835">
        <v>729.38</v>
      </c>
      <c r="M1015" s="835">
        <v>1458.76</v>
      </c>
      <c r="N1015" s="832">
        <v>2</v>
      </c>
      <c r="O1015" s="836">
        <v>0.5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2</v>
      </c>
      <c r="B1016" s="832" t="s">
        <v>2170</v>
      </c>
      <c r="C1016" s="832" t="s">
        <v>2177</v>
      </c>
      <c r="D1016" s="833" t="s">
        <v>4516</v>
      </c>
      <c r="E1016" s="834" t="s">
        <v>2359</v>
      </c>
      <c r="F1016" s="832" t="s">
        <v>2171</v>
      </c>
      <c r="G1016" s="832" t="s">
        <v>2615</v>
      </c>
      <c r="H1016" s="832" t="s">
        <v>562</v>
      </c>
      <c r="I1016" s="832" t="s">
        <v>2625</v>
      </c>
      <c r="J1016" s="832" t="s">
        <v>2626</v>
      </c>
      <c r="K1016" s="832" t="s">
        <v>2627</v>
      </c>
      <c r="L1016" s="835">
        <v>729.38</v>
      </c>
      <c r="M1016" s="835">
        <v>2188.14</v>
      </c>
      <c r="N1016" s="832">
        <v>3</v>
      </c>
      <c r="O1016" s="836">
        <v>2.5</v>
      </c>
      <c r="P1016" s="835">
        <v>729.38</v>
      </c>
      <c r="Q1016" s="837">
        <v>0.33333333333333337</v>
      </c>
      <c r="R1016" s="832">
        <v>1</v>
      </c>
      <c r="S1016" s="837">
        <v>0.33333333333333331</v>
      </c>
      <c r="T1016" s="836">
        <v>0.5</v>
      </c>
      <c r="U1016" s="838">
        <v>0.2</v>
      </c>
    </row>
    <row r="1017" spans="1:21" ht="14.4" customHeight="1" x14ac:dyDescent="0.3">
      <c r="A1017" s="831">
        <v>2</v>
      </c>
      <c r="B1017" s="832" t="s">
        <v>2170</v>
      </c>
      <c r="C1017" s="832" t="s">
        <v>2177</v>
      </c>
      <c r="D1017" s="833" t="s">
        <v>4516</v>
      </c>
      <c r="E1017" s="834" t="s">
        <v>2359</v>
      </c>
      <c r="F1017" s="832" t="s">
        <v>2171</v>
      </c>
      <c r="G1017" s="832" t="s">
        <v>2615</v>
      </c>
      <c r="H1017" s="832" t="s">
        <v>562</v>
      </c>
      <c r="I1017" s="832" t="s">
        <v>2628</v>
      </c>
      <c r="J1017" s="832" t="s">
        <v>2629</v>
      </c>
      <c r="K1017" s="832" t="s">
        <v>2620</v>
      </c>
      <c r="L1017" s="835">
        <v>882.24</v>
      </c>
      <c r="M1017" s="835">
        <v>2646.7200000000003</v>
      </c>
      <c r="N1017" s="832">
        <v>3</v>
      </c>
      <c r="O1017" s="836">
        <v>0.5</v>
      </c>
      <c r="P1017" s="835">
        <v>2646.7200000000003</v>
      </c>
      <c r="Q1017" s="837">
        <v>1</v>
      </c>
      <c r="R1017" s="832">
        <v>3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2</v>
      </c>
      <c r="B1018" s="832" t="s">
        <v>2170</v>
      </c>
      <c r="C1018" s="832" t="s">
        <v>2177</v>
      </c>
      <c r="D1018" s="833" t="s">
        <v>4516</v>
      </c>
      <c r="E1018" s="834" t="s">
        <v>2359</v>
      </c>
      <c r="F1018" s="832" t="s">
        <v>2171</v>
      </c>
      <c r="G1018" s="832" t="s">
        <v>2639</v>
      </c>
      <c r="H1018" s="832" t="s">
        <v>604</v>
      </c>
      <c r="I1018" s="832" t="s">
        <v>2640</v>
      </c>
      <c r="J1018" s="832" t="s">
        <v>2641</v>
      </c>
      <c r="K1018" s="832" t="s">
        <v>2642</v>
      </c>
      <c r="L1018" s="835">
        <v>32.869999999999997</v>
      </c>
      <c r="M1018" s="835">
        <v>262.95999999999998</v>
      </c>
      <c r="N1018" s="832">
        <v>8</v>
      </c>
      <c r="O1018" s="836">
        <v>1.5</v>
      </c>
      <c r="P1018" s="835">
        <v>65.739999999999995</v>
      </c>
      <c r="Q1018" s="837">
        <v>0.25</v>
      </c>
      <c r="R1018" s="832">
        <v>2</v>
      </c>
      <c r="S1018" s="837">
        <v>0.25</v>
      </c>
      <c r="T1018" s="836">
        <v>0.5</v>
      </c>
      <c r="U1018" s="838">
        <v>0.33333333333333331</v>
      </c>
    </row>
    <row r="1019" spans="1:21" ht="14.4" customHeight="1" x14ac:dyDescent="0.3">
      <c r="A1019" s="831">
        <v>2</v>
      </c>
      <c r="B1019" s="832" t="s">
        <v>2170</v>
      </c>
      <c r="C1019" s="832" t="s">
        <v>2177</v>
      </c>
      <c r="D1019" s="833" t="s">
        <v>4516</v>
      </c>
      <c r="E1019" s="834" t="s">
        <v>2359</v>
      </c>
      <c r="F1019" s="832" t="s">
        <v>2171</v>
      </c>
      <c r="G1019" s="832" t="s">
        <v>2648</v>
      </c>
      <c r="H1019" s="832" t="s">
        <v>562</v>
      </c>
      <c r="I1019" s="832" t="s">
        <v>3709</v>
      </c>
      <c r="J1019" s="832" t="s">
        <v>3710</v>
      </c>
      <c r="K1019" s="832" t="s">
        <v>622</v>
      </c>
      <c r="L1019" s="835">
        <v>109.97</v>
      </c>
      <c r="M1019" s="835">
        <v>109.97</v>
      </c>
      <c r="N1019" s="832">
        <v>1</v>
      </c>
      <c r="O1019" s="836">
        <v>0.5</v>
      </c>
      <c r="P1019" s="835">
        <v>109.97</v>
      </c>
      <c r="Q1019" s="837">
        <v>1</v>
      </c>
      <c r="R1019" s="832">
        <v>1</v>
      </c>
      <c r="S1019" s="837">
        <v>1</v>
      </c>
      <c r="T1019" s="836">
        <v>0.5</v>
      </c>
      <c r="U1019" s="838">
        <v>1</v>
      </c>
    </row>
    <row r="1020" spans="1:21" ht="14.4" customHeight="1" x14ac:dyDescent="0.3">
      <c r="A1020" s="831">
        <v>2</v>
      </c>
      <c r="B1020" s="832" t="s">
        <v>2170</v>
      </c>
      <c r="C1020" s="832" t="s">
        <v>2177</v>
      </c>
      <c r="D1020" s="833" t="s">
        <v>4516</v>
      </c>
      <c r="E1020" s="834" t="s">
        <v>2359</v>
      </c>
      <c r="F1020" s="832" t="s">
        <v>2171</v>
      </c>
      <c r="G1020" s="832" t="s">
        <v>2648</v>
      </c>
      <c r="H1020" s="832" t="s">
        <v>604</v>
      </c>
      <c r="I1020" s="832" t="s">
        <v>2649</v>
      </c>
      <c r="J1020" s="832" t="s">
        <v>1420</v>
      </c>
      <c r="K1020" s="832" t="s">
        <v>2031</v>
      </c>
      <c r="L1020" s="835">
        <v>27.5</v>
      </c>
      <c r="M1020" s="835">
        <v>82.5</v>
      </c>
      <c r="N1020" s="832">
        <v>3</v>
      </c>
      <c r="O1020" s="836">
        <v>1.5</v>
      </c>
      <c r="P1020" s="835">
        <v>55</v>
      </c>
      <c r="Q1020" s="837">
        <v>0.66666666666666663</v>
      </c>
      <c r="R1020" s="832">
        <v>2</v>
      </c>
      <c r="S1020" s="837">
        <v>0.66666666666666663</v>
      </c>
      <c r="T1020" s="836">
        <v>0.5</v>
      </c>
      <c r="U1020" s="838">
        <v>0.33333333333333331</v>
      </c>
    </row>
    <row r="1021" spans="1:21" ht="14.4" customHeight="1" x14ac:dyDescent="0.3">
      <c r="A1021" s="831">
        <v>2</v>
      </c>
      <c r="B1021" s="832" t="s">
        <v>2170</v>
      </c>
      <c r="C1021" s="832" t="s">
        <v>2177</v>
      </c>
      <c r="D1021" s="833" t="s">
        <v>4516</v>
      </c>
      <c r="E1021" s="834" t="s">
        <v>2359</v>
      </c>
      <c r="F1021" s="832" t="s">
        <v>2171</v>
      </c>
      <c r="G1021" s="832" t="s">
        <v>2648</v>
      </c>
      <c r="H1021" s="832" t="s">
        <v>604</v>
      </c>
      <c r="I1021" s="832" t="s">
        <v>1729</v>
      </c>
      <c r="J1021" s="832" t="s">
        <v>1730</v>
      </c>
      <c r="K1021" s="832" t="s">
        <v>1731</v>
      </c>
      <c r="L1021" s="835">
        <v>38.04</v>
      </c>
      <c r="M1021" s="835">
        <v>38.04</v>
      </c>
      <c r="N1021" s="832">
        <v>1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2</v>
      </c>
      <c r="B1022" s="832" t="s">
        <v>2170</v>
      </c>
      <c r="C1022" s="832" t="s">
        <v>2177</v>
      </c>
      <c r="D1022" s="833" t="s">
        <v>4516</v>
      </c>
      <c r="E1022" s="834" t="s">
        <v>2359</v>
      </c>
      <c r="F1022" s="832" t="s">
        <v>2171</v>
      </c>
      <c r="G1022" s="832" t="s">
        <v>2648</v>
      </c>
      <c r="H1022" s="832" t="s">
        <v>604</v>
      </c>
      <c r="I1022" s="832" t="s">
        <v>3711</v>
      </c>
      <c r="J1022" s="832" t="s">
        <v>1418</v>
      </c>
      <c r="K1022" s="832" t="s">
        <v>2029</v>
      </c>
      <c r="L1022" s="835">
        <v>54.99</v>
      </c>
      <c r="M1022" s="835">
        <v>54.99</v>
      </c>
      <c r="N1022" s="832">
        <v>1</v>
      </c>
      <c r="O1022" s="836">
        <v>0.5</v>
      </c>
      <c r="P1022" s="835">
        <v>54.99</v>
      </c>
      <c r="Q1022" s="837">
        <v>1</v>
      </c>
      <c r="R1022" s="832">
        <v>1</v>
      </c>
      <c r="S1022" s="837">
        <v>1</v>
      </c>
      <c r="T1022" s="836">
        <v>0.5</v>
      </c>
      <c r="U1022" s="838">
        <v>1</v>
      </c>
    </row>
    <row r="1023" spans="1:21" ht="14.4" customHeight="1" x14ac:dyDescent="0.3">
      <c r="A1023" s="831">
        <v>2</v>
      </c>
      <c r="B1023" s="832" t="s">
        <v>2170</v>
      </c>
      <c r="C1023" s="832" t="s">
        <v>2177</v>
      </c>
      <c r="D1023" s="833" t="s">
        <v>4516</v>
      </c>
      <c r="E1023" s="834" t="s">
        <v>2359</v>
      </c>
      <c r="F1023" s="832" t="s">
        <v>2171</v>
      </c>
      <c r="G1023" s="832" t="s">
        <v>2656</v>
      </c>
      <c r="H1023" s="832" t="s">
        <v>562</v>
      </c>
      <c r="I1023" s="832" t="s">
        <v>2657</v>
      </c>
      <c r="J1023" s="832" t="s">
        <v>1137</v>
      </c>
      <c r="K1023" s="832" t="s">
        <v>2027</v>
      </c>
      <c r="L1023" s="835">
        <v>34.19</v>
      </c>
      <c r="M1023" s="835">
        <v>136.76</v>
      </c>
      <c r="N1023" s="832">
        <v>4</v>
      </c>
      <c r="O1023" s="836">
        <v>2.5</v>
      </c>
      <c r="P1023" s="835">
        <v>136.76</v>
      </c>
      <c r="Q1023" s="837">
        <v>1</v>
      </c>
      <c r="R1023" s="832">
        <v>4</v>
      </c>
      <c r="S1023" s="837">
        <v>1</v>
      </c>
      <c r="T1023" s="836">
        <v>2.5</v>
      </c>
      <c r="U1023" s="838">
        <v>1</v>
      </c>
    </row>
    <row r="1024" spans="1:21" ht="14.4" customHeight="1" x14ac:dyDescent="0.3">
      <c r="A1024" s="831">
        <v>2</v>
      </c>
      <c r="B1024" s="832" t="s">
        <v>2170</v>
      </c>
      <c r="C1024" s="832" t="s">
        <v>2177</v>
      </c>
      <c r="D1024" s="833" t="s">
        <v>4516</v>
      </c>
      <c r="E1024" s="834" t="s">
        <v>2359</v>
      </c>
      <c r="F1024" s="832" t="s">
        <v>2171</v>
      </c>
      <c r="G1024" s="832" t="s">
        <v>3712</v>
      </c>
      <c r="H1024" s="832" t="s">
        <v>604</v>
      </c>
      <c r="I1024" s="832" t="s">
        <v>3713</v>
      </c>
      <c r="J1024" s="832" t="s">
        <v>3714</v>
      </c>
      <c r="K1024" s="832" t="s">
        <v>3715</v>
      </c>
      <c r="L1024" s="835">
        <v>141.25</v>
      </c>
      <c r="M1024" s="835">
        <v>141.25</v>
      </c>
      <c r="N1024" s="832">
        <v>1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2</v>
      </c>
      <c r="B1025" s="832" t="s">
        <v>2170</v>
      </c>
      <c r="C1025" s="832" t="s">
        <v>2177</v>
      </c>
      <c r="D1025" s="833" t="s">
        <v>4516</v>
      </c>
      <c r="E1025" s="834" t="s">
        <v>2359</v>
      </c>
      <c r="F1025" s="832" t="s">
        <v>2171</v>
      </c>
      <c r="G1025" s="832" t="s">
        <v>2666</v>
      </c>
      <c r="H1025" s="832" t="s">
        <v>604</v>
      </c>
      <c r="I1025" s="832" t="s">
        <v>3192</v>
      </c>
      <c r="J1025" s="832" t="s">
        <v>1711</v>
      </c>
      <c r="K1025" s="832" t="s">
        <v>3193</v>
      </c>
      <c r="L1025" s="835">
        <v>468.68</v>
      </c>
      <c r="M1025" s="835">
        <v>937.36</v>
      </c>
      <c r="N1025" s="832">
        <v>2</v>
      </c>
      <c r="O1025" s="836">
        <v>0.5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2</v>
      </c>
      <c r="B1026" s="832" t="s">
        <v>2170</v>
      </c>
      <c r="C1026" s="832" t="s">
        <v>2177</v>
      </c>
      <c r="D1026" s="833" t="s">
        <v>4516</v>
      </c>
      <c r="E1026" s="834" t="s">
        <v>2359</v>
      </c>
      <c r="F1026" s="832" t="s">
        <v>2171</v>
      </c>
      <c r="G1026" s="832" t="s">
        <v>2667</v>
      </c>
      <c r="H1026" s="832" t="s">
        <v>604</v>
      </c>
      <c r="I1026" s="832" t="s">
        <v>2668</v>
      </c>
      <c r="J1026" s="832" t="s">
        <v>787</v>
      </c>
      <c r="K1026" s="832" t="s">
        <v>1688</v>
      </c>
      <c r="L1026" s="835">
        <v>490.89</v>
      </c>
      <c r="M1026" s="835">
        <v>981.78</v>
      </c>
      <c r="N1026" s="832">
        <v>2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2</v>
      </c>
      <c r="B1027" s="832" t="s">
        <v>2170</v>
      </c>
      <c r="C1027" s="832" t="s">
        <v>2177</v>
      </c>
      <c r="D1027" s="833" t="s">
        <v>4516</v>
      </c>
      <c r="E1027" s="834" t="s">
        <v>2359</v>
      </c>
      <c r="F1027" s="832" t="s">
        <v>2171</v>
      </c>
      <c r="G1027" s="832" t="s">
        <v>2667</v>
      </c>
      <c r="H1027" s="832" t="s">
        <v>604</v>
      </c>
      <c r="I1027" s="832" t="s">
        <v>2671</v>
      </c>
      <c r="J1027" s="832" t="s">
        <v>793</v>
      </c>
      <c r="K1027" s="832" t="s">
        <v>2672</v>
      </c>
      <c r="L1027" s="835">
        <v>1385.62</v>
      </c>
      <c r="M1027" s="835">
        <v>2771.24</v>
      </c>
      <c r="N1027" s="832">
        <v>2</v>
      </c>
      <c r="O1027" s="836">
        <v>0.5</v>
      </c>
      <c r="P1027" s="835">
        <v>2771.24</v>
      </c>
      <c r="Q1027" s="837">
        <v>1</v>
      </c>
      <c r="R1027" s="832">
        <v>2</v>
      </c>
      <c r="S1027" s="837">
        <v>1</v>
      </c>
      <c r="T1027" s="836">
        <v>0.5</v>
      </c>
      <c r="U1027" s="838">
        <v>1</v>
      </c>
    </row>
    <row r="1028" spans="1:21" ht="14.4" customHeight="1" x14ac:dyDescent="0.3">
      <c r="A1028" s="831">
        <v>2</v>
      </c>
      <c r="B1028" s="832" t="s">
        <v>2170</v>
      </c>
      <c r="C1028" s="832" t="s">
        <v>2177</v>
      </c>
      <c r="D1028" s="833" t="s">
        <v>4516</v>
      </c>
      <c r="E1028" s="834" t="s">
        <v>2359</v>
      </c>
      <c r="F1028" s="832" t="s">
        <v>2171</v>
      </c>
      <c r="G1028" s="832" t="s">
        <v>2667</v>
      </c>
      <c r="H1028" s="832" t="s">
        <v>604</v>
      </c>
      <c r="I1028" s="832" t="s">
        <v>3027</v>
      </c>
      <c r="J1028" s="832" t="s">
        <v>793</v>
      </c>
      <c r="K1028" s="832" t="s">
        <v>1678</v>
      </c>
      <c r="L1028" s="835">
        <v>1847.49</v>
      </c>
      <c r="M1028" s="835">
        <v>12932.43</v>
      </c>
      <c r="N1028" s="832">
        <v>7</v>
      </c>
      <c r="O1028" s="836">
        <v>3</v>
      </c>
      <c r="P1028" s="835">
        <v>12932.43</v>
      </c>
      <c r="Q1028" s="837">
        <v>1</v>
      </c>
      <c r="R1028" s="832">
        <v>7</v>
      </c>
      <c r="S1028" s="837">
        <v>1</v>
      </c>
      <c r="T1028" s="836">
        <v>3</v>
      </c>
      <c r="U1028" s="838">
        <v>1</v>
      </c>
    </row>
    <row r="1029" spans="1:21" ht="14.4" customHeight="1" x14ac:dyDescent="0.3">
      <c r="A1029" s="831">
        <v>2</v>
      </c>
      <c r="B1029" s="832" t="s">
        <v>2170</v>
      </c>
      <c r="C1029" s="832" t="s">
        <v>2177</v>
      </c>
      <c r="D1029" s="833" t="s">
        <v>4516</v>
      </c>
      <c r="E1029" s="834" t="s">
        <v>2359</v>
      </c>
      <c r="F1029" s="832" t="s">
        <v>2171</v>
      </c>
      <c r="G1029" s="832" t="s">
        <v>2667</v>
      </c>
      <c r="H1029" s="832" t="s">
        <v>604</v>
      </c>
      <c r="I1029" s="832" t="s">
        <v>1677</v>
      </c>
      <c r="J1029" s="832" t="s">
        <v>793</v>
      </c>
      <c r="K1029" s="832" t="s">
        <v>1678</v>
      </c>
      <c r="L1029" s="835">
        <v>1847.49</v>
      </c>
      <c r="M1029" s="835">
        <v>1847.49</v>
      </c>
      <c r="N1029" s="832">
        <v>1</v>
      </c>
      <c r="O1029" s="836">
        <v>1</v>
      </c>
      <c r="P1029" s="835">
        <v>1847.49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2</v>
      </c>
      <c r="B1030" s="832" t="s">
        <v>2170</v>
      </c>
      <c r="C1030" s="832" t="s">
        <v>2177</v>
      </c>
      <c r="D1030" s="833" t="s">
        <v>4516</v>
      </c>
      <c r="E1030" s="834" t="s">
        <v>2359</v>
      </c>
      <c r="F1030" s="832" t="s">
        <v>2171</v>
      </c>
      <c r="G1030" s="832" t="s">
        <v>3146</v>
      </c>
      <c r="H1030" s="832" t="s">
        <v>562</v>
      </c>
      <c r="I1030" s="832" t="s">
        <v>3147</v>
      </c>
      <c r="J1030" s="832" t="s">
        <v>756</v>
      </c>
      <c r="K1030" s="832" t="s">
        <v>1735</v>
      </c>
      <c r="L1030" s="835">
        <v>155.24</v>
      </c>
      <c r="M1030" s="835">
        <v>310.48</v>
      </c>
      <c r="N1030" s="832">
        <v>2</v>
      </c>
      <c r="O1030" s="836">
        <v>0.5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2</v>
      </c>
      <c r="B1031" s="832" t="s">
        <v>2170</v>
      </c>
      <c r="C1031" s="832" t="s">
        <v>2177</v>
      </c>
      <c r="D1031" s="833" t="s">
        <v>4516</v>
      </c>
      <c r="E1031" s="834" t="s">
        <v>2359</v>
      </c>
      <c r="F1031" s="832" t="s">
        <v>2171</v>
      </c>
      <c r="G1031" s="832" t="s">
        <v>2678</v>
      </c>
      <c r="H1031" s="832" t="s">
        <v>604</v>
      </c>
      <c r="I1031" s="832" t="s">
        <v>1902</v>
      </c>
      <c r="J1031" s="832" t="s">
        <v>644</v>
      </c>
      <c r="K1031" s="832" t="s">
        <v>621</v>
      </c>
      <c r="L1031" s="835">
        <v>48.42</v>
      </c>
      <c r="M1031" s="835">
        <v>145.26</v>
      </c>
      <c r="N1031" s="832">
        <v>3</v>
      </c>
      <c r="O1031" s="836">
        <v>1</v>
      </c>
      <c r="P1031" s="835">
        <v>48.42</v>
      </c>
      <c r="Q1031" s="837">
        <v>0.33333333333333337</v>
      </c>
      <c r="R1031" s="832">
        <v>1</v>
      </c>
      <c r="S1031" s="837">
        <v>0.33333333333333331</v>
      </c>
      <c r="T1031" s="836">
        <v>0.5</v>
      </c>
      <c r="U1031" s="838">
        <v>0.5</v>
      </c>
    </row>
    <row r="1032" spans="1:21" ht="14.4" customHeight="1" x14ac:dyDescent="0.3">
      <c r="A1032" s="831">
        <v>2</v>
      </c>
      <c r="B1032" s="832" t="s">
        <v>2170</v>
      </c>
      <c r="C1032" s="832" t="s">
        <v>2177</v>
      </c>
      <c r="D1032" s="833" t="s">
        <v>4516</v>
      </c>
      <c r="E1032" s="834" t="s">
        <v>2359</v>
      </c>
      <c r="F1032" s="832" t="s">
        <v>2171</v>
      </c>
      <c r="G1032" s="832" t="s">
        <v>3716</v>
      </c>
      <c r="H1032" s="832" t="s">
        <v>562</v>
      </c>
      <c r="I1032" s="832" t="s">
        <v>3717</v>
      </c>
      <c r="J1032" s="832" t="s">
        <v>3718</v>
      </c>
      <c r="K1032" s="832" t="s">
        <v>3719</v>
      </c>
      <c r="L1032" s="835">
        <v>75.739999999999995</v>
      </c>
      <c r="M1032" s="835">
        <v>151.47999999999999</v>
      </c>
      <c r="N1032" s="832">
        <v>2</v>
      </c>
      <c r="O1032" s="836">
        <v>0.5</v>
      </c>
      <c r="P1032" s="835">
        <v>151.47999999999999</v>
      </c>
      <c r="Q1032" s="837">
        <v>1</v>
      </c>
      <c r="R1032" s="832">
        <v>2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2</v>
      </c>
      <c r="B1033" s="832" t="s">
        <v>2170</v>
      </c>
      <c r="C1033" s="832" t="s">
        <v>2177</v>
      </c>
      <c r="D1033" s="833" t="s">
        <v>4516</v>
      </c>
      <c r="E1033" s="834" t="s">
        <v>2359</v>
      </c>
      <c r="F1033" s="832" t="s">
        <v>2171</v>
      </c>
      <c r="G1033" s="832" t="s">
        <v>3720</v>
      </c>
      <c r="H1033" s="832" t="s">
        <v>562</v>
      </c>
      <c r="I1033" s="832" t="s">
        <v>3721</v>
      </c>
      <c r="J1033" s="832" t="s">
        <v>3722</v>
      </c>
      <c r="K1033" s="832" t="s">
        <v>3723</v>
      </c>
      <c r="L1033" s="835">
        <v>112.6</v>
      </c>
      <c r="M1033" s="835">
        <v>112.6</v>
      </c>
      <c r="N1033" s="832">
        <v>1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2</v>
      </c>
      <c r="B1034" s="832" t="s">
        <v>2170</v>
      </c>
      <c r="C1034" s="832" t="s">
        <v>2177</v>
      </c>
      <c r="D1034" s="833" t="s">
        <v>4516</v>
      </c>
      <c r="E1034" s="834" t="s">
        <v>2359</v>
      </c>
      <c r="F1034" s="832" t="s">
        <v>2171</v>
      </c>
      <c r="G1034" s="832" t="s">
        <v>2688</v>
      </c>
      <c r="H1034" s="832" t="s">
        <v>562</v>
      </c>
      <c r="I1034" s="832" t="s">
        <v>2691</v>
      </c>
      <c r="J1034" s="832" t="s">
        <v>2692</v>
      </c>
      <c r="K1034" s="832" t="s">
        <v>2693</v>
      </c>
      <c r="L1034" s="835">
        <v>112.87</v>
      </c>
      <c r="M1034" s="835">
        <v>112.87</v>
      </c>
      <c r="N1034" s="832">
        <v>1</v>
      </c>
      <c r="O1034" s="836">
        <v>0.5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2</v>
      </c>
      <c r="B1035" s="832" t="s">
        <v>2170</v>
      </c>
      <c r="C1035" s="832" t="s">
        <v>2177</v>
      </c>
      <c r="D1035" s="833" t="s">
        <v>4516</v>
      </c>
      <c r="E1035" s="834" t="s">
        <v>2359</v>
      </c>
      <c r="F1035" s="832" t="s">
        <v>2171</v>
      </c>
      <c r="G1035" s="832" t="s">
        <v>2688</v>
      </c>
      <c r="H1035" s="832" t="s">
        <v>562</v>
      </c>
      <c r="I1035" s="832" t="s">
        <v>2694</v>
      </c>
      <c r="J1035" s="832" t="s">
        <v>2695</v>
      </c>
      <c r="K1035" s="832" t="s">
        <v>2696</v>
      </c>
      <c r="L1035" s="835">
        <v>115.18</v>
      </c>
      <c r="M1035" s="835">
        <v>115.18</v>
      </c>
      <c r="N1035" s="832">
        <v>1</v>
      </c>
      <c r="O1035" s="836">
        <v>0.5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2</v>
      </c>
      <c r="B1036" s="832" t="s">
        <v>2170</v>
      </c>
      <c r="C1036" s="832" t="s">
        <v>2177</v>
      </c>
      <c r="D1036" s="833" t="s">
        <v>4516</v>
      </c>
      <c r="E1036" s="834" t="s">
        <v>2359</v>
      </c>
      <c r="F1036" s="832" t="s">
        <v>2171</v>
      </c>
      <c r="G1036" s="832" t="s">
        <v>2688</v>
      </c>
      <c r="H1036" s="832" t="s">
        <v>562</v>
      </c>
      <c r="I1036" s="832" t="s">
        <v>3724</v>
      </c>
      <c r="J1036" s="832" t="s">
        <v>1310</v>
      </c>
      <c r="K1036" s="832" t="s">
        <v>3725</v>
      </c>
      <c r="L1036" s="835">
        <v>16.12</v>
      </c>
      <c r="M1036" s="835">
        <v>16.12</v>
      </c>
      <c r="N1036" s="832">
        <v>1</v>
      </c>
      <c r="O1036" s="836">
        <v>0.5</v>
      </c>
      <c r="P1036" s="835">
        <v>16.12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2</v>
      </c>
      <c r="B1037" s="832" t="s">
        <v>2170</v>
      </c>
      <c r="C1037" s="832" t="s">
        <v>2177</v>
      </c>
      <c r="D1037" s="833" t="s">
        <v>4516</v>
      </c>
      <c r="E1037" s="834" t="s">
        <v>2359</v>
      </c>
      <c r="F1037" s="832" t="s">
        <v>2171</v>
      </c>
      <c r="G1037" s="832" t="s">
        <v>2688</v>
      </c>
      <c r="H1037" s="832" t="s">
        <v>562</v>
      </c>
      <c r="I1037" s="832" t="s">
        <v>2697</v>
      </c>
      <c r="J1037" s="832" t="s">
        <v>1310</v>
      </c>
      <c r="K1037" s="832" t="s">
        <v>2690</v>
      </c>
      <c r="L1037" s="835">
        <v>103.67</v>
      </c>
      <c r="M1037" s="835">
        <v>1451.38</v>
      </c>
      <c r="N1037" s="832">
        <v>14</v>
      </c>
      <c r="O1037" s="836">
        <v>7</v>
      </c>
      <c r="P1037" s="835">
        <v>1140.3700000000001</v>
      </c>
      <c r="Q1037" s="837">
        <v>0.7857142857142857</v>
      </c>
      <c r="R1037" s="832">
        <v>11</v>
      </c>
      <c r="S1037" s="837">
        <v>0.7857142857142857</v>
      </c>
      <c r="T1037" s="836">
        <v>5.5</v>
      </c>
      <c r="U1037" s="838">
        <v>0.7857142857142857</v>
      </c>
    </row>
    <row r="1038" spans="1:21" ht="14.4" customHeight="1" x14ac:dyDescent="0.3">
      <c r="A1038" s="831">
        <v>2</v>
      </c>
      <c r="B1038" s="832" t="s">
        <v>2170</v>
      </c>
      <c r="C1038" s="832" t="s">
        <v>2177</v>
      </c>
      <c r="D1038" s="833" t="s">
        <v>4516</v>
      </c>
      <c r="E1038" s="834" t="s">
        <v>2359</v>
      </c>
      <c r="F1038" s="832" t="s">
        <v>2171</v>
      </c>
      <c r="G1038" s="832" t="s">
        <v>2688</v>
      </c>
      <c r="H1038" s="832" t="s">
        <v>562</v>
      </c>
      <c r="I1038" s="832" t="s">
        <v>3289</v>
      </c>
      <c r="J1038" s="832" t="s">
        <v>3290</v>
      </c>
      <c r="K1038" s="832" t="s">
        <v>2696</v>
      </c>
      <c r="L1038" s="835">
        <v>115.18</v>
      </c>
      <c r="M1038" s="835">
        <v>115.18</v>
      </c>
      <c r="N1038" s="832">
        <v>1</v>
      </c>
      <c r="O1038" s="836">
        <v>1</v>
      </c>
      <c r="P1038" s="835">
        <v>115.18</v>
      </c>
      <c r="Q1038" s="837">
        <v>1</v>
      </c>
      <c r="R1038" s="832">
        <v>1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2</v>
      </c>
      <c r="B1039" s="832" t="s">
        <v>2170</v>
      </c>
      <c r="C1039" s="832" t="s">
        <v>2177</v>
      </c>
      <c r="D1039" s="833" t="s">
        <v>4516</v>
      </c>
      <c r="E1039" s="834" t="s">
        <v>2359</v>
      </c>
      <c r="F1039" s="832" t="s">
        <v>2171</v>
      </c>
      <c r="G1039" s="832" t="s">
        <v>2688</v>
      </c>
      <c r="H1039" s="832" t="s">
        <v>562</v>
      </c>
      <c r="I1039" s="832" t="s">
        <v>3033</v>
      </c>
      <c r="J1039" s="832" t="s">
        <v>1310</v>
      </c>
      <c r="K1039" s="832" t="s">
        <v>2690</v>
      </c>
      <c r="L1039" s="835">
        <v>103.67</v>
      </c>
      <c r="M1039" s="835">
        <v>207.34</v>
      </c>
      <c r="N1039" s="832">
        <v>2</v>
      </c>
      <c r="O1039" s="836">
        <v>1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2</v>
      </c>
      <c r="B1040" s="832" t="s">
        <v>2170</v>
      </c>
      <c r="C1040" s="832" t="s">
        <v>2177</v>
      </c>
      <c r="D1040" s="833" t="s">
        <v>4516</v>
      </c>
      <c r="E1040" s="834" t="s">
        <v>2359</v>
      </c>
      <c r="F1040" s="832" t="s">
        <v>2171</v>
      </c>
      <c r="G1040" s="832" t="s">
        <v>3333</v>
      </c>
      <c r="H1040" s="832" t="s">
        <v>562</v>
      </c>
      <c r="I1040" s="832" t="s">
        <v>3726</v>
      </c>
      <c r="J1040" s="832" t="s">
        <v>828</v>
      </c>
      <c r="K1040" s="832" t="s">
        <v>3727</v>
      </c>
      <c r="L1040" s="835">
        <v>0</v>
      </c>
      <c r="M1040" s="835">
        <v>0</v>
      </c>
      <c r="N1040" s="832">
        <v>3</v>
      </c>
      <c r="O1040" s="836">
        <v>1.5</v>
      </c>
      <c r="P1040" s="835"/>
      <c r="Q1040" s="837"/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2</v>
      </c>
      <c r="B1041" s="832" t="s">
        <v>2170</v>
      </c>
      <c r="C1041" s="832" t="s">
        <v>2177</v>
      </c>
      <c r="D1041" s="833" t="s">
        <v>4516</v>
      </c>
      <c r="E1041" s="834" t="s">
        <v>2359</v>
      </c>
      <c r="F1041" s="832" t="s">
        <v>2171</v>
      </c>
      <c r="G1041" s="832" t="s">
        <v>2709</v>
      </c>
      <c r="H1041" s="832" t="s">
        <v>604</v>
      </c>
      <c r="I1041" s="832" t="s">
        <v>2714</v>
      </c>
      <c r="J1041" s="832" t="s">
        <v>1648</v>
      </c>
      <c r="K1041" s="832" t="s">
        <v>1649</v>
      </c>
      <c r="L1041" s="835">
        <v>57.6</v>
      </c>
      <c r="M1041" s="835">
        <v>1209.6000000000004</v>
      </c>
      <c r="N1041" s="832">
        <v>21</v>
      </c>
      <c r="O1041" s="836">
        <v>13.5</v>
      </c>
      <c r="P1041" s="835">
        <v>806.4000000000002</v>
      </c>
      <c r="Q1041" s="837">
        <v>0.66666666666666663</v>
      </c>
      <c r="R1041" s="832">
        <v>14</v>
      </c>
      <c r="S1041" s="837">
        <v>0.66666666666666663</v>
      </c>
      <c r="T1041" s="836">
        <v>8.5</v>
      </c>
      <c r="U1041" s="838">
        <v>0.62962962962962965</v>
      </c>
    </row>
    <row r="1042" spans="1:21" ht="14.4" customHeight="1" x14ac:dyDescent="0.3">
      <c r="A1042" s="831">
        <v>2</v>
      </c>
      <c r="B1042" s="832" t="s">
        <v>2170</v>
      </c>
      <c r="C1042" s="832" t="s">
        <v>2177</v>
      </c>
      <c r="D1042" s="833" t="s">
        <v>4516</v>
      </c>
      <c r="E1042" s="834" t="s">
        <v>2359</v>
      </c>
      <c r="F1042" s="832" t="s">
        <v>2171</v>
      </c>
      <c r="G1042" s="832" t="s">
        <v>2709</v>
      </c>
      <c r="H1042" s="832" t="s">
        <v>562</v>
      </c>
      <c r="I1042" s="832" t="s">
        <v>3044</v>
      </c>
      <c r="J1042" s="832" t="s">
        <v>1648</v>
      </c>
      <c r="K1042" s="832" t="s">
        <v>3045</v>
      </c>
      <c r="L1042" s="835">
        <v>51.84</v>
      </c>
      <c r="M1042" s="835">
        <v>103.68</v>
      </c>
      <c r="N1042" s="832">
        <v>2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2</v>
      </c>
      <c r="B1043" s="832" t="s">
        <v>2170</v>
      </c>
      <c r="C1043" s="832" t="s">
        <v>2177</v>
      </c>
      <c r="D1043" s="833" t="s">
        <v>4516</v>
      </c>
      <c r="E1043" s="834" t="s">
        <v>2359</v>
      </c>
      <c r="F1043" s="832" t="s">
        <v>2171</v>
      </c>
      <c r="G1043" s="832" t="s">
        <v>2709</v>
      </c>
      <c r="H1043" s="832" t="s">
        <v>604</v>
      </c>
      <c r="I1043" s="832" t="s">
        <v>1647</v>
      </c>
      <c r="J1043" s="832" t="s">
        <v>1648</v>
      </c>
      <c r="K1043" s="832" t="s">
        <v>1649</v>
      </c>
      <c r="L1043" s="835">
        <v>57.6</v>
      </c>
      <c r="M1043" s="835">
        <v>345.6</v>
      </c>
      <c r="N1043" s="832">
        <v>6</v>
      </c>
      <c r="O1043" s="836">
        <v>3.5</v>
      </c>
      <c r="P1043" s="835">
        <v>172.8</v>
      </c>
      <c r="Q1043" s="837">
        <v>0.5</v>
      </c>
      <c r="R1043" s="832">
        <v>3</v>
      </c>
      <c r="S1043" s="837">
        <v>0.5</v>
      </c>
      <c r="T1043" s="836">
        <v>2</v>
      </c>
      <c r="U1043" s="838">
        <v>0.5714285714285714</v>
      </c>
    </row>
    <row r="1044" spans="1:21" ht="14.4" customHeight="1" x14ac:dyDescent="0.3">
      <c r="A1044" s="831">
        <v>2</v>
      </c>
      <c r="B1044" s="832" t="s">
        <v>2170</v>
      </c>
      <c r="C1044" s="832" t="s">
        <v>2177</v>
      </c>
      <c r="D1044" s="833" t="s">
        <v>4516</v>
      </c>
      <c r="E1044" s="834" t="s">
        <v>2359</v>
      </c>
      <c r="F1044" s="832" t="s">
        <v>2171</v>
      </c>
      <c r="G1044" s="832" t="s">
        <v>3728</v>
      </c>
      <c r="H1044" s="832" t="s">
        <v>562</v>
      </c>
      <c r="I1044" s="832" t="s">
        <v>3729</v>
      </c>
      <c r="J1044" s="832" t="s">
        <v>3730</v>
      </c>
      <c r="K1044" s="832" t="s">
        <v>3731</v>
      </c>
      <c r="L1044" s="835">
        <v>6763.86</v>
      </c>
      <c r="M1044" s="835">
        <v>20291.579999999998</v>
      </c>
      <c r="N1044" s="832">
        <v>3</v>
      </c>
      <c r="O1044" s="836">
        <v>0.5</v>
      </c>
      <c r="P1044" s="835">
        <v>20291.579999999998</v>
      </c>
      <c r="Q1044" s="837">
        <v>1</v>
      </c>
      <c r="R1044" s="832">
        <v>3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2</v>
      </c>
      <c r="B1045" s="832" t="s">
        <v>2170</v>
      </c>
      <c r="C1045" s="832" t="s">
        <v>2177</v>
      </c>
      <c r="D1045" s="833" t="s">
        <v>4516</v>
      </c>
      <c r="E1045" s="834" t="s">
        <v>2359</v>
      </c>
      <c r="F1045" s="832" t="s">
        <v>2171</v>
      </c>
      <c r="G1045" s="832" t="s">
        <v>2728</v>
      </c>
      <c r="H1045" s="832" t="s">
        <v>562</v>
      </c>
      <c r="I1045" s="832" t="s">
        <v>2729</v>
      </c>
      <c r="J1045" s="832" t="s">
        <v>2730</v>
      </c>
      <c r="K1045" s="832" t="s">
        <v>2731</v>
      </c>
      <c r="L1045" s="835">
        <v>173.31</v>
      </c>
      <c r="M1045" s="835">
        <v>173.31</v>
      </c>
      <c r="N1045" s="832">
        <v>1</v>
      </c>
      <c r="O1045" s="836">
        <v>0.5</v>
      </c>
      <c r="P1045" s="835">
        <v>173.31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2</v>
      </c>
      <c r="B1046" s="832" t="s">
        <v>2170</v>
      </c>
      <c r="C1046" s="832" t="s">
        <v>2177</v>
      </c>
      <c r="D1046" s="833" t="s">
        <v>4516</v>
      </c>
      <c r="E1046" s="834" t="s">
        <v>2359</v>
      </c>
      <c r="F1046" s="832" t="s">
        <v>2171</v>
      </c>
      <c r="G1046" s="832" t="s">
        <v>2735</v>
      </c>
      <c r="H1046" s="832" t="s">
        <v>604</v>
      </c>
      <c r="I1046" s="832" t="s">
        <v>1770</v>
      </c>
      <c r="J1046" s="832" t="s">
        <v>987</v>
      </c>
      <c r="K1046" s="832" t="s">
        <v>1771</v>
      </c>
      <c r="L1046" s="835">
        <v>143.09</v>
      </c>
      <c r="M1046" s="835">
        <v>143.09</v>
      </c>
      <c r="N1046" s="832">
        <v>1</v>
      </c>
      <c r="O1046" s="836">
        <v>0.5</v>
      </c>
      <c r="P1046" s="835">
        <v>143.09</v>
      </c>
      <c r="Q1046" s="837">
        <v>1</v>
      </c>
      <c r="R1046" s="832">
        <v>1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2</v>
      </c>
      <c r="B1047" s="832" t="s">
        <v>2170</v>
      </c>
      <c r="C1047" s="832" t="s">
        <v>2177</v>
      </c>
      <c r="D1047" s="833" t="s">
        <v>4516</v>
      </c>
      <c r="E1047" s="834" t="s">
        <v>2359</v>
      </c>
      <c r="F1047" s="832" t="s">
        <v>2171</v>
      </c>
      <c r="G1047" s="832" t="s">
        <v>2735</v>
      </c>
      <c r="H1047" s="832" t="s">
        <v>562</v>
      </c>
      <c r="I1047" s="832" t="s">
        <v>3732</v>
      </c>
      <c r="J1047" s="832" t="s">
        <v>3733</v>
      </c>
      <c r="K1047" s="832" t="s">
        <v>2737</v>
      </c>
      <c r="L1047" s="835">
        <v>143.09</v>
      </c>
      <c r="M1047" s="835">
        <v>143.09</v>
      </c>
      <c r="N1047" s="832">
        <v>1</v>
      </c>
      <c r="O1047" s="836">
        <v>0.5</v>
      </c>
      <c r="P1047" s="835">
        <v>143.09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2</v>
      </c>
      <c r="B1048" s="832" t="s">
        <v>2170</v>
      </c>
      <c r="C1048" s="832" t="s">
        <v>2177</v>
      </c>
      <c r="D1048" s="833" t="s">
        <v>4516</v>
      </c>
      <c r="E1048" s="834" t="s">
        <v>2359</v>
      </c>
      <c r="F1048" s="832" t="s">
        <v>2171</v>
      </c>
      <c r="G1048" s="832" t="s">
        <v>2739</v>
      </c>
      <c r="H1048" s="832" t="s">
        <v>604</v>
      </c>
      <c r="I1048" s="832" t="s">
        <v>1787</v>
      </c>
      <c r="J1048" s="832" t="s">
        <v>1785</v>
      </c>
      <c r="K1048" s="832" t="s">
        <v>1788</v>
      </c>
      <c r="L1048" s="835">
        <v>218.62</v>
      </c>
      <c r="M1048" s="835">
        <v>218.62</v>
      </c>
      <c r="N1048" s="832">
        <v>1</v>
      </c>
      <c r="O1048" s="836">
        <v>1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2</v>
      </c>
      <c r="B1049" s="832" t="s">
        <v>2170</v>
      </c>
      <c r="C1049" s="832" t="s">
        <v>2177</v>
      </c>
      <c r="D1049" s="833" t="s">
        <v>4516</v>
      </c>
      <c r="E1049" s="834" t="s">
        <v>2359</v>
      </c>
      <c r="F1049" s="832" t="s">
        <v>2171</v>
      </c>
      <c r="G1049" s="832" t="s">
        <v>2742</v>
      </c>
      <c r="H1049" s="832" t="s">
        <v>562</v>
      </c>
      <c r="I1049" s="832" t="s">
        <v>3052</v>
      </c>
      <c r="J1049" s="832" t="s">
        <v>618</v>
      </c>
      <c r="K1049" s="832" t="s">
        <v>3053</v>
      </c>
      <c r="L1049" s="835">
        <v>52.61</v>
      </c>
      <c r="M1049" s="835">
        <v>368.27</v>
      </c>
      <c r="N1049" s="832">
        <v>7</v>
      </c>
      <c r="O1049" s="836">
        <v>4.5</v>
      </c>
      <c r="P1049" s="835">
        <v>52.61</v>
      </c>
      <c r="Q1049" s="837">
        <v>0.14285714285714285</v>
      </c>
      <c r="R1049" s="832">
        <v>1</v>
      </c>
      <c r="S1049" s="837">
        <v>0.14285714285714285</v>
      </c>
      <c r="T1049" s="836">
        <v>1</v>
      </c>
      <c r="U1049" s="838">
        <v>0.22222222222222221</v>
      </c>
    </row>
    <row r="1050" spans="1:21" ht="14.4" customHeight="1" x14ac:dyDescent="0.3">
      <c r="A1050" s="831">
        <v>2</v>
      </c>
      <c r="B1050" s="832" t="s">
        <v>2170</v>
      </c>
      <c r="C1050" s="832" t="s">
        <v>2177</v>
      </c>
      <c r="D1050" s="833" t="s">
        <v>4516</v>
      </c>
      <c r="E1050" s="834" t="s">
        <v>2359</v>
      </c>
      <c r="F1050" s="832" t="s">
        <v>2171</v>
      </c>
      <c r="G1050" s="832" t="s">
        <v>2747</v>
      </c>
      <c r="H1050" s="832" t="s">
        <v>562</v>
      </c>
      <c r="I1050" s="832" t="s">
        <v>2748</v>
      </c>
      <c r="J1050" s="832" t="s">
        <v>2749</v>
      </c>
      <c r="K1050" s="832" t="s">
        <v>2750</v>
      </c>
      <c r="L1050" s="835">
        <v>21.92</v>
      </c>
      <c r="M1050" s="835">
        <v>65.760000000000005</v>
      </c>
      <c r="N1050" s="832">
        <v>3</v>
      </c>
      <c r="O1050" s="836">
        <v>0.5</v>
      </c>
      <c r="P1050" s="835">
        <v>65.760000000000005</v>
      </c>
      <c r="Q1050" s="837">
        <v>1</v>
      </c>
      <c r="R1050" s="832">
        <v>3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2</v>
      </c>
      <c r="B1051" s="832" t="s">
        <v>2170</v>
      </c>
      <c r="C1051" s="832" t="s">
        <v>2177</v>
      </c>
      <c r="D1051" s="833" t="s">
        <v>4516</v>
      </c>
      <c r="E1051" s="834" t="s">
        <v>2359</v>
      </c>
      <c r="F1051" s="832" t="s">
        <v>2171</v>
      </c>
      <c r="G1051" s="832" t="s">
        <v>2747</v>
      </c>
      <c r="H1051" s="832" t="s">
        <v>562</v>
      </c>
      <c r="I1051" s="832" t="s">
        <v>2751</v>
      </c>
      <c r="J1051" s="832" t="s">
        <v>2752</v>
      </c>
      <c r="K1051" s="832" t="s">
        <v>2753</v>
      </c>
      <c r="L1051" s="835">
        <v>87.67</v>
      </c>
      <c r="M1051" s="835">
        <v>438.35</v>
      </c>
      <c r="N1051" s="832">
        <v>5</v>
      </c>
      <c r="O1051" s="836">
        <v>1</v>
      </c>
      <c r="P1051" s="835">
        <v>438.35</v>
      </c>
      <c r="Q1051" s="837">
        <v>1</v>
      </c>
      <c r="R1051" s="832">
        <v>5</v>
      </c>
      <c r="S1051" s="837">
        <v>1</v>
      </c>
      <c r="T1051" s="836">
        <v>1</v>
      </c>
      <c r="U1051" s="838">
        <v>1</v>
      </c>
    </row>
    <row r="1052" spans="1:21" ht="14.4" customHeight="1" x14ac:dyDescent="0.3">
      <c r="A1052" s="831">
        <v>2</v>
      </c>
      <c r="B1052" s="832" t="s">
        <v>2170</v>
      </c>
      <c r="C1052" s="832" t="s">
        <v>2177</v>
      </c>
      <c r="D1052" s="833" t="s">
        <v>4516</v>
      </c>
      <c r="E1052" s="834" t="s">
        <v>2359</v>
      </c>
      <c r="F1052" s="832" t="s">
        <v>2171</v>
      </c>
      <c r="G1052" s="832" t="s">
        <v>2760</v>
      </c>
      <c r="H1052" s="832" t="s">
        <v>562</v>
      </c>
      <c r="I1052" s="832" t="s">
        <v>3734</v>
      </c>
      <c r="J1052" s="832" t="s">
        <v>3735</v>
      </c>
      <c r="K1052" s="832" t="s">
        <v>1762</v>
      </c>
      <c r="L1052" s="835">
        <v>143.09</v>
      </c>
      <c r="M1052" s="835">
        <v>143.09</v>
      </c>
      <c r="N1052" s="832">
        <v>1</v>
      </c>
      <c r="O1052" s="836">
        <v>0.5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2</v>
      </c>
      <c r="B1053" s="832" t="s">
        <v>2170</v>
      </c>
      <c r="C1053" s="832" t="s">
        <v>2177</v>
      </c>
      <c r="D1053" s="833" t="s">
        <v>4516</v>
      </c>
      <c r="E1053" s="834" t="s">
        <v>2359</v>
      </c>
      <c r="F1053" s="832" t="s">
        <v>2171</v>
      </c>
      <c r="G1053" s="832" t="s">
        <v>3736</v>
      </c>
      <c r="H1053" s="832" t="s">
        <v>604</v>
      </c>
      <c r="I1053" s="832" t="s">
        <v>3737</v>
      </c>
      <c r="J1053" s="832" t="s">
        <v>3738</v>
      </c>
      <c r="K1053" s="832" t="s">
        <v>3739</v>
      </c>
      <c r="L1053" s="835">
        <v>41.63</v>
      </c>
      <c r="M1053" s="835">
        <v>41.63</v>
      </c>
      <c r="N1053" s="832">
        <v>1</v>
      </c>
      <c r="O1053" s="836">
        <v>0.5</v>
      </c>
      <c r="P1053" s="835">
        <v>41.63</v>
      </c>
      <c r="Q1053" s="837">
        <v>1</v>
      </c>
      <c r="R1053" s="832">
        <v>1</v>
      </c>
      <c r="S1053" s="837">
        <v>1</v>
      </c>
      <c r="T1053" s="836">
        <v>0.5</v>
      </c>
      <c r="U1053" s="838">
        <v>1</v>
      </c>
    </row>
    <row r="1054" spans="1:21" ht="14.4" customHeight="1" x14ac:dyDescent="0.3">
      <c r="A1054" s="831">
        <v>2</v>
      </c>
      <c r="B1054" s="832" t="s">
        <v>2170</v>
      </c>
      <c r="C1054" s="832" t="s">
        <v>2177</v>
      </c>
      <c r="D1054" s="833" t="s">
        <v>4516</v>
      </c>
      <c r="E1054" s="834" t="s">
        <v>2359</v>
      </c>
      <c r="F1054" s="832" t="s">
        <v>2171</v>
      </c>
      <c r="G1054" s="832" t="s">
        <v>2765</v>
      </c>
      <c r="H1054" s="832" t="s">
        <v>604</v>
      </c>
      <c r="I1054" s="832" t="s">
        <v>2766</v>
      </c>
      <c r="J1054" s="832" t="s">
        <v>2767</v>
      </c>
      <c r="K1054" s="832" t="s">
        <v>2768</v>
      </c>
      <c r="L1054" s="835">
        <v>5569.61</v>
      </c>
      <c r="M1054" s="835">
        <v>5569.61</v>
      </c>
      <c r="N1054" s="832">
        <v>1</v>
      </c>
      <c r="O1054" s="836">
        <v>0.5</v>
      </c>
      <c r="P1054" s="835">
        <v>5569.61</v>
      </c>
      <c r="Q1054" s="837">
        <v>1</v>
      </c>
      <c r="R1054" s="832">
        <v>1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2</v>
      </c>
      <c r="B1055" s="832" t="s">
        <v>2170</v>
      </c>
      <c r="C1055" s="832" t="s">
        <v>2177</v>
      </c>
      <c r="D1055" s="833" t="s">
        <v>4516</v>
      </c>
      <c r="E1055" s="834" t="s">
        <v>2359</v>
      </c>
      <c r="F1055" s="832" t="s">
        <v>2171</v>
      </c>
      <c r="G1055" s="832" t="s">
        <v>2769</v>
      </c>
      <c r="H1055" s="832" t="s">
        <v>562</v>
      </c>
      <c r="I1055" s="832" t="s">
        <v>2770</v>
      </c>
      <c r="J1055" s="832" t="s">
        <v>1159</v>
      </c>
      <c r="K1055" s="832" t="s">
        <v>2771</v>
      </c>
      <c r="L1055" s="835">
        <v>453.79</v>
      </c>
      <c r="M1055" s="835">
        <v>1815.16</v>
      </c>
      <c r="N1055" s="832">
        <v>4</v>
      </c>
      <c r="O1055" s="836">
        <v>1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2</v>
      </c>
      <c r="B1056" s="832" t="s">
        <v>2170</v>
      </c>
      <c r="C1056" s="832" t="s">
        <v>2177</v>
      </c>
      <c r="D1056" s="833" t="s">
        <v>4516</v>
      </c>
      <c r="E1056" s="834" t="s">
        <v>2359</v>
      </c>
      <c r="F1056" s="832" t="s">
        <v>2171</v>
      </c>
      <c r="G1056" s="832" t="s">
        <v>2769</v>
      </c>
      <c r="H1056" s="832" t="s">
        <v>562</v>
      </c>
      <c r="I1056" s="832" t="s">
        <v>2772</v>
      </c>
      <c r="J1056" s="832" t="s">
        <v>1159</v>
      </c>
      <c r="K1056" s="832" t="s">
        <v>2771</v>
      </c>
      <c r="L1056" s="835">
        <v>453.79</v>
      </c>
      <c r="M1056" s="835">
        <v>1815.16</v>
      </c>
      <c r="N1056" s="832">
        <v>4</v>
      </c>
      <c r="O1056" s="836">
        <v>2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2</v>
      </c>
      <c r="B1057" s="832" t="s">
        <v>2170</v>
      </c>
      <c r="C1057" s="832" t="s">
        <v>2177</v>
      </c>
      <c r="D1057" s="833" t="s">
        <v>4516</v>
      </c>
      <c r="E1057" s="834" t="s">
        <v>2359</v>
      </c>
      <c r="F1057" s="832" t="s">
        <v>2171</v>
      </c>
      <c r="G1057" s="832" t="s">
        <v>2773</v>
      </c>
      <c r="H1057" s="832" t="s">
        <v>562</v>
      </c>
      <c r="I1057" s="832" t="s">
        <v>2774</v>
      </c>
      <c r="J1057" s="832" t="s">
        <v>1033</v>
      </c>
      <c r="K1057" s="832" t="s">
        <v>2764</v>
      </c>
      <c r="L1057" s="835">
        <v>316.36</v>
      </c>
      <c r="M1057" s="835">
        <v>316.36</v>
      </c>
      <c r="N1057" s="832">
        <v>1</v>
      </c>
      <c r="O1057" s="836">
        <v>0.5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2</v>
      </c>
      <c r="B1058" s="832" t="s">
        <v>2170</v>
      </c>
      <c r="C1058" s="832" t="s">
        <v>2177</v>
      </c>
      <c r="D1058" s="833" t="s">
        <v>4516</v>
      </c>
      <c r="E1058" s="834" t="s">
        <v>2359</v>
      </c>
      <c r="F1058" s="832" t="s">
        <v>2171</v>
      </c>
      <c r="G1058" s="832" t="s">
        <v>2777</v>
      </c>
      <c r="H1058" s="832" t="s">
        <v>562</v>
      </c>
      <c r="I1058" s="832" t="s">
        <v>3403</v>
      </c>
      <c r="J1058" s="832" t="s">
        <v>2779</v>
      </c>
      <c r="K1058" s="832" t="s">
        <v>3404</v>
      </c>
      <c r="L1058" s="835">
        <v>1982.3</v>
      </c>
      <c r="M1058" s="835">
        <v>1982.3</v>
      </c>
      <c r="N1058" s="832">
        <v>1</v>
      </c>
      <c r="O1058" s="836">
        <v>0.5</v>
      </c>
      <c r="P1058" s="835">
        <v>1982.3</v>
      </c>
      <c r="Q1058" s="837">
        <v>1</v>
      </c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2</v>
      </c>
      <c r="B1059" s="832" t="s">
        <v>2170</v>
      </c>
      <c r="C1059" s="832" t="s">
        <v>2177</v>
      </c>
      <c r="D1059" s="833" t="s">
        <v>4516</v>
      </c>
      <c r="E1059" s="834" t="s">
        <v>2359</v>
      </c>
      <c r="F1059" s="832" t="s">
        <v>2171</v>
      </c>
      <c r="G1059" s="832" t="s">
        <v>2777</v>
      </c>
      <c r="H1059" s="832" t="s">
        <v>562</v>
      </c>
      <c r="I1059" s="832" t="s">
        <v>3609</v>
      </c>
      <c r="J1059" s="832" t="s">
        <v>2779</v>
      </c>
      <c r="K1059" s="832" t="s">
        <v>3610</v>
      </c>
      <c r="L1059" s="835">
        <v>6167.15</v>
      </c>
      <c r="M1059" s="835">
        <v>12334.3</v>
      </c>
      <c r="N1059" s="832">
        <v>2</v>
      </c>
      <c r="O1059" s="836">
        <v>1.5</v>
      </c>
      <c r="P1059" s="835">
        <v>12334.3</v>
      </c>
      <c r="Q1059" s="837">
        <v>1</v>
      </c>
      <c r="R1059" s="832">
        <v>2</v>
      </c>
      <c r="S1059" s="837">
        <v>1</v>
      </c>
      <c r="T1059" s="836">
        <v>1.5</v>
      </c>
      <c r="U1059" s="838">
        <v>1</v>
      </c>
    </row>
    <row r="1060" spans="1:21" ht="14.4" customHeight="1" x14ac:dyDescent="0.3">
      <c r="A1060" s="831">
        <v>2</v>
      </c>
      <c r="B1060" s="832" t="s">
        <v>2170</v>
      </c>
      <c r="C1060" s="832" t="s">
        <v>2177</v>
      </c>
      <c r="D1060" s="833" t="s">
        <v>4516</v>
      </c>
      <c r="E1060" s="834" t="s">
        <v>2359</v>
      </c>
      <c r="F1060" s="832" t="s">
        <v>2171</v>
      </c>
      <c r="G1060" s="832" t="s">
        <v>2777</v>
      </c>
      <c r="H1060" s="832" t="s">
        <v>562</v>
      </c>
      <c r="I1060" s="832" t="s">
        <v>2778</v>
      </c>
      <c r="J1060" s="832" t="s">
        <v>2779</v>
      </c>
      <c r="K1060" s="832" t="s">
        <v>2780</v>
      </c>
      <c r="L1060" s="835">
        <v>0</v>
      </c>
      <c r="M1060" s="835">
        <v>0</v>
      </c>
      <c r="N1060" s="832">
        <v>2</v>
      </c>
      <c r="O1060" s="836">
        <v>2</v>
      </c>
      <c r="P1060" s="835">
        <v>0</v>
      </c>
      <c r="Q1060" s="837"/>
      <c r="R1060" s="832">
        <v>1</v>
      </c>
      <c r="S1060" s="837">
        <v>0.5</v>
      </c>
      <c r="T1060" s="836">
        <v>1</v>
      </c>
      <c r="U1060" s="838">
        <v>0.5</v>
      </c>
    </row>
    <row r="1061" spans="1:21" ht="14.4" customHeight="1" x14ac:dyDescent="0.3">
      <c r="A1061" s="831">
        <v>2</v>
      </c>
      <c r="B1061" s="832" t="s">
        <v>2170</v>
      </c>
      <c r="C1061" s="832" t="s">
        <v>2177</v>
      </c>
      <c r="D1061" s="833" t="s">
        <v>4516</v>
      </c>
      <c r="E1061" s="834" t="s">
        <v>2359</v>
      </c>
      <c r="F1061" s="832" t="s">
        <v>2171</v>
      </c>
      <c r="G1061" s="832" t="s">
        <v>2781</v>
      </c>
      <c r="H1061" s="832" t="s">
        <v>562</v>
      </c>
      <c r="I1061" s="832" t="s">
        <v>3613</v>
      </c>
      <c r="J1061" s="832" t="s">
        <v>3614</v>
      </c>
      <c r="K1061" s="832" t="s">
        <v>2114</v>
      </c>
      <c r="L1061" s="835">
        <v>279.52999999999997</v>
      </c>
      <c r="M1061" s="835">
        <v>279.52999999999997</v>
      </c>
      <c r="N1061" s="832">
        <v>1</v>
      </c>
      <c r="O1061" s="836">
        <v>1</v>
      </c>
      <c r="P1061" s="835">
        <v>279.52999999999997</v>
      </c>
      <c r="Q1061" s="837">
        <v>1</v>
      </c>
      <c r="R1061" s="832">
        <v>1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2</v>
      </c>
      <c r="B1062" s="832" t="s">
        <v>2170</v>
      </c>
      <c r="C1062" s="832" t="s">
        <v>2177</v>
      </c>
      <c r="D1062" s="833" t="s">
        <v>4516</v>
      </c>
      <c r="E1062" s="834" t="s">
        <v>2359</v>
      </c>
      <c r="F1062" s="832" t="s">
        <v>2171</v>
      </c>
      <c r="G1062" s="832" t="s">
        <v>2803</v>
      </c>
      <c r="H1062" s="832" t="s">
        <v>562</v>
      </c>
      <c r="I1062" s="832" t="s">
        <v>3740</v>
      </c>
      <c r="J1062" s="832" t="s">
        <v>758</v>
      </c>
      <c r="K1062" s="832" t="s">
        <v>3741</v>
      </c>
      <c r="L1062" s="835">
        <v>0</v>
      </c>
      <c r="M1062" s="835">
        <v>0</v>
      </c>
      <c r="N1062" s="832">
        <v>1</v>
      </c>
      <c r="O1062" s="836">
        <v>0.5</v>
      </c>
      <c r="P1062" s="835"/>
      <c r="Q1062" s="837"/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2</v>
      </c>
      <c r="B1063" s="832" t="s">
        <v>2170</v>
      </c>
      <c r="C1063" s="832" t="s">
        <v>2177</v>
      </c>
      <c r="D1063" s="833" t="s">
        <v>4516</v>
      </c>
      <c r="E1063" s="834" t="s">
        <v>2359</v>
      </c>
      <c r="F1063" s="832" t="s">
        <v>2171</v>
      </c>
      <c r="G1063" s="832" t="s">
        <v>2803</v>
      </c>
      <c r="H1063" s="832" t="s">
        <v>562</v>
      </c>
      <c r="I1063" s="832" t="s">
        <v>3742</v>
      </c>
      <c r="J1063" s="832" t="s">
        <v>758</v>
      </c>
      <c r="K1063" s="832" t="s">
        <v>3743</v>
      </c>
      <c r="L1063" s="835">
        <v>0</v>
      </c>
      <c r="M1063" s="835">
        <v>0</v>
      </c>
      <c r="N1063" s="832">
        <v>7</v>
      </c>
      <c r="O1063" s="836">
        <v>2</v>
      </c>
      <c r="P1063" s="835">
        <v>0</v>
      </c>
      <c r="Q1063" s="837"/>
      <c r="R1063" s="832">
        <v>3</v>
      </c>
      <c r="S1063" s="837">
        <v>0.42857142857142855</v>
      </c>
      <c r="T1063" s="836">
        <v>0.5</v>
      </c>
      <c r="U1063" s="838">
        <v>0.25</v>
      </c>
    </row>
    <row r="1064" spans="1:21" ht="14.4" customHeight="1" x14ac:dyDescent="0.3">
      <c r="A1064" s="831">
        <v>2</v>
      </c>
      <c r="B1064" s="832" t="s">
        <v>2170</v>
      </c>
      <c r="C1064" s="832" t="s">
        <v>2177</v>
      </c>
      <c r="D1064" s="833" t="s">
        <v>4516</v>
      </c>
      <c r="E1064" s="834" t="s">
        <v>2359</v>
      </c>
      <c r="F1064" s="832" t="s">
        <v>2171</v>
      </c>
      <c r="G1064" s="832" t="s">
        <v>3620</v>
      </c>
      <c r="H1064" s="832" t="s">
        <v>604</v>
      </c>
      <c r="I1064" s="832" t="s">
        <v>3621</v>
      </c>
      <c r="J1064" s="832" t="s">
        <v>3622</v>
      </c>
      <c r="K1064" s="832" t="s">
        <v>3623</v>
      </c>
      <c r="L1064" s="835">
        <v>63.75</v>
      </c>
      <c r="M1064" s="835">
        <v>63.75</v>
      </c>
      <c r="N1064" s="832">
        <v>1</v>
      </c>
      <c r="O1064" s="836">
        <v>0.5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2</v>
      </c>
      <c r="B1065" s="832" t="s">
        <v>2170</v>
      </c>
      <c r="C1065" s="832" t="s">
        <v>2177</v>
      </c>
      <c r="D1065" s="833" t="s">
        <v>4516</v>
      </c>
      <c r="E1065" s="834" t="s">
        <v>2359</v>
      </c>
      <c r="F1065" s="832" t="s">
        <v>2171</v>
      </c>
      <c r="G1065" s="832" t="s">
        <v>2808</v>
      </c>
      <c r="H1065" s="832" t="s">
        <v>562</v>
      </c>
      <c r="I1065" s="832" t="s">
        <v>3626</v>
      </c>
      <c r="J1065" s="832" t="s">
        <v>888</v>
      </c>
      <c r="K1065" s="832" t="s">
        <v>637</v>
      </c>
      <c r="L1065" s="835">
        <v>0</v>
      </c>
      <c r="M1065" s="835">
        <v>0</v>
      </c>
      <c r="N1065" s="832">
        <v>2</v>
      </c>
      <c r="O1065" s="836">
        <v>2</v>
      </c>
      <c r="P1065" s="835">
        <v>0</v>
      </c>
      <c r="Q1065" s="837"/>
      <c r="R1065" s="832">
        <v>1</v>
      </c>
      <c r="S1065" s="837">
        <v>0.5</v>
      </c>
      <c r="T1065" s="836">
        <v>1</v>
      </c>
      <c r="U1065" s="838">
        <v>0.5</v>
      </c>
    </row>
    <row r="1066" spans="1:21" ht="14.4" customHeight="1" x14ac:dyDescent="0.3">
      <c r="A1066" s="831">
        <v>2</v>
      </c>
      <c r="B1066" s="832" t="s">
        <v>2170</v>
      </c>
      <c r="C1066" s="832" t="s">
        <v>2177</v>
      </c>
      <c r="D1066" s="833" t="s">
        <v>4516</v>
      </c>
      <c r="E1066" s="834" t="s">
        <v>2359</v>
      </c>
      <c r="F1066" s="832" t="s">
        <v>2171</v>
      </c>
      <c r="G1066" s="832" t="s">
        <v>2808</v>
      </c>
      <c r="H1066" s="832" t="s">
        <v>562</v>
      </c>
      <c r="I1066" s="832" t="s">
        <v>2812</v>
      </c>
      <c r="J1066" s="832" t="s">
        <v>888</v>
      </c>
      <c r="K1066" s="832" t="s">
        <v>2813</v>
      </c>
      <c r="L1066" s="835">
        <v>0</v>
      </c>
      <c r="M1066" s="835">
        <v>0</v>
      </c>
      <c r="N1066" s="832">
        <v>21</v>
      </c>
      <c r="O1066" s="836">
        <v>9.5</v>
      </c>
      <c r="P1066" s="835">
        <v>0</v>
      </c>
      <c r="Q1066" s="837"/>
      <c r="R1066" s="832">
        <v>9</v>
      </c>
      <c r="S1066" s="837">
        <v>0.42857142857142855</v>
      </c>
      <c r="T1066" s="836">
        <v>5</v>
      </c>
      <c r="U1066" s="838">
        <v>0.52631578947368418</v>
      </c>
    </row>
    <row r="1067" spans="1:21" ht="14.4" customHeight="1" x14ac:dyDescent="0.3">
      <c r="A1067" s="831">
        <v>2</v>
      </c>
      <c r="B1067" s="832" t="s">
        <v>2170</v>
      </c>
      <c r="C1067" s="832" t="s">
        <v>2177</v>
      </c>
      <c r="D1067" s="833" t="s">
        <v>4516</v>
      </c>
      <c r="E1067" s="834" t="s">
        <v>2359</v>
      </c>
      <c r="F1067" s="832" t="s">
        <v>2171</v>
      </c>
      <c r="G1067" s="832" t="s">
        <v>2821</v>
      </c>
      <c r="H1067" s="832" t="s">
        <v>604</v>
      </c>
      <c r="I1067" s="832" t="s">
        <v>1914</v>
      </c>
      <c r="J1067" s="832" t="s">
        <v>1915</v>
      </c>
      <c r="K1067" s="832" t="s">
        <v>1916</v>
      </c>
      <c r="L1067" s="835">
        <v>0</v>
      </c>
      <c r="M1067" s="835">
        <v>0</v>
      </c>
      <c r="N1067" s="832">
        <v>3</v>
      </c>
      <c r="O1067" s="836">
        <v>1.5</v>
      </c>
      <c r="P1067" s="835">
        <v>0</v>
      </c>
      <c r="Q1067" s="837"/>
      <c r="R1067" s="832">
        <v>3</v>
      </c>
      <c r="S1067" s="837">
        <v>1</v>
      </c>
      <c r="T1067" s="836">
        <v>1.5</v>
      </c>
      <c r="U1067" s="838">
        <v>1</v>
      </c>
    </row>
    <row r="1068" spans="1:21" ht="14.4" customHeight="1" x14ac:dyDescent="0.3">
      <c r="A1068" s="831">
        <v>2</v>
      </c>
      <c r="B1068" s="832" t="s">
        <v>2170</v>
      </c>
      <c r="C1068" s="832" t="s">
        <v>2177</v>
      </c>
      <c r="D1068" s="833" t="s">
        <v>4516</v>
      </c>
      <c r="E1068" s="834" t="s">
        <v>2359</v>
      </c>
      <c r="F1068" s="832" t="s">
        <v>2171</v>
      </c>
      <c r="G1068" s="832" t="s">
        <v>2825</v>
      </c>
      <c r="H1068" s="832" t="s">
        <v>562</v>
      </c>
      <c r="I1068" s="832" t="s">
        <v>2826</v>
      </c>
      <c r="J1068" s="832" t="s">
        <v>1079</v>
      </c>
      <c r="K1068" s="832" t="s">
        <v>1758</v>
      </c>
      <c r="L1068" s="835">
        <v>210.38</v>
      </c>
      <c r="M1068" s="835">
        <v>841.52</v>
      </c>
      <c r="N1068" s="832">
        <v>4</v>
      </c>
      <c r="O1068" s="836">
        <v>2</v>
      </c>
      <c r="P1068" s="835">
        <v>420.76</v>
      </c>
      <c r="Q1068" s="837">
        <v>0.5</v>
      </c>
      <c r="R1068" s="832">
        <v>2</v>
      </c>
      <c r="S1068" s="837">
        <v>0.5</v>
      </c>
      <c r="T1068" s="836">
        <v>1</v>
      </c>
      <c r="U1068" s="838">
        <v>0.5</v>
      </c>
    </row>
    <row r="1069" spans="1:21" ht="14.4" customHeight="1" x14ac:dyDescent="0.3">
      <c r="A1069" s="831">
        <v>2</v>
      </c>
      <c r="B1069" s="832" t="s">
        <v>2170</v>
      </c>
      <c r="C1069" s="832" t="s">
        <v>2177</v>
      </c>
      <c r="D1069" s="833" t="s">
        <v>4516</v>
      </c>
      <c r="E1069" s="834" t="s">
        <v>2359</v>
      </c>
      <c r="F1069" s="832" t="s">
        <v>2171</v>
      </c>
      <c r="G1069" s="832" t="s">
        <v>3744</v>
      </c>
      <c r="H1069" s="832" t="s">
        <v>604</v>
      </c>
      <c r="I1069" s="832" t="s">
        <v>3745</v>
      </c>
      <c r="J1069" s="832" t="s">
        <v>3746</v>
      </c>
      <c r="K1069" s="832" t="s">
        <v>3747</v>
      </c>
      <c r="L1069" s="835">
        <v>145.15</v>
      </c>
      <c r="M1069" s="835">
        <v>145.15</v>
      </c>
      <c r="N1069" s="832">
        <v>1</v>
      </c>
      <c r="O1069" s="836">
        <v>1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2</v>
      </c>
      <c r="B1070" s="832" t="s">
        <v>2170</v>
      </c>
      <c r="C1070" s="832" t="s">
        <v>2177</v>
      </c>
      <c r="D1070" s="833" t="s">
        <v>4516</v>
      </c>
      <c r="E1070" s="834" t="s">
        <v>2359</v>
      </c>
      <c r="F1070" s="832" t="s">
        <v>2171</v>
      </c>
      <c r="G1070" s="832" t="s">
        <v>3392</v>
      </c>
      <c r="H1070" s="832" t="s">
        <v>604</v>
      </c>
      <c r="I1070" s="832" t="s">
        <v>3393</v>
      </c>
      <c r="J1070" s="832" t="s">
        <v>812</v>
      </c>
      <c r="K1070" s="832" t="s">
        <v>813</v>
      </c>
      <c r="L1070" s="835">
        <v>44.52</v>
      </c>
      <c r="M1070" s="835">
        <v>133.56</v>
      </c>
      <c r="N1070" s="832">
        <v>3</v>
      </c>
      <c r="O1070" s="836">
        <v>0.5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2</v>
      </c>
      <c r="B1071" s="832" t="s">
        <v>2170</v>
      </c>
      <c r="C1071" s="832" t="s">
        <v>2177</v>
      </c>
      <c r="D1071" s="833" t="s">
        <v>4516</v>
      </c>
      <c r="E1071" s="834" t="s">
        <v>2359</v>
      </c>
      <c r="F1071" s="832" t="s">
        <v>2171</v>
      </c>
      <c r="G1071" s="832" t="s">
        <v>3748</v>
      </c>
      <c r="H1071" s="832" t="s">
        <v>562</v>
      </c>
      <c r="I1071" s="832" t="s">
        <v>3749</v>
      </c>
      <c r="J1071" s="832" t="s">
        <v>3750</v>
      </c>
      <c r="K1071" s="832" t="s">
        <v>3751</v>
      </c>
      <c r="L1071" s="835">
        <v>25.12</v>
      </c>
      <c r="M1071" s="835">
        <v>75.36</v>
      </c>
      <c r="N1071" s="832">
        <v>3</v>
      </c>
      <c r="O1071" s="836">
        <v>0.5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2</v>
      </c>
      <c r="B1072" s="832" t="s">
        <v>2170</v>
      </c>
      <c r="C1072" s="832" t="s">
        <v>2177</v>
      </c>
      <c r="D1072" s="833" t="s">
        <v>4516</v>
      </c>
      <c r="E1072" s="834" t="s">
        <v>2359</v>
      </c>
      <c r="F1072" s="832" t="s">
        <v>2171</v>
      </c>
      <c r="G1072" s="832" t="s">
        <v>2843</v>
      </c>
      <c r="H1072" s="832" t="s">
        <v>604</v>
      </c>
      <c r="I1072" s="832" t="s">
        <v>1702</v>
      </c>
      <c r="J1072" s="832" t="s">
        <v>1703</v>
      </c>
      <c r="K1072" s="832" t="s">
        <v>1704</v>
      </c>
      <c r="L1072" s="835">
        <v>131.32</v>
      </c>
      <c r="M1072" s="835">
        <v>393.96</v>
      </c>
      <c r="N1072" s="832">
        <v>3</v>
      </c>
      <c r="O1072" s="836">
        <v>0.5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2</v>
      </c>
      <c r="B1073" s="832" t="s">
        <v>2170</v>
      </c>
      <c r="C1073" s="832" t="s">
        <v>2177</v>
      </c>
      <c r="D1073" s="833" t="s">
        <v>4516</v>
      </c>
      <c r="E1073" s="834" t="s">
        <v>2359</v>
      </c>
      <c r="F1073" s="832" t="s">
        <v>2171</v>
      </c>
      <c r="G1073" s="832" t="s">
        <v>2850</v>
      </c>
      <c r="H1073" s="832" t="s">
        <v>562</v>
      </c>
      <c r="I1073" s="832" t="s">
        <v>2854</v>
      </c>
      <c r="J1073" s="832" t="s">
        <v>2855</v>
      </c>
      <c r="K1073" s="832" t="s">
        <v>2856</v>
      </c>
      <c r="L1073" s="835">
        <v>296.55</v>
      </c>
      <c r="M1073" s="835">
        <v>593.1</v>
      </c>
      <c r="N1073" s="832">
        <v>2</v>
      </c>
      <c r="O1073" s="836">
        <v>0.5</v>
      </c>
      <c r="P1073" s="835">
        <v>593.1</v>
      </c>
      <c r="Q1073" s="837">
        <v>1</v>
      </c>
      <c r="R1073" s="832">
        <v>2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2</v>
      </c>
      <c r="B1074" s="832" t="s">
        <v>2170</v>
      </c>
      <c r="C1074" s="832" t="s">
        <v>2177</v>
      </c>
      <c r="D1074" s="833" t="s">
        <v>4516</v>
      </c>
      <c r="E1074" s="834" t="s">
        <v>2359</v>
      </c>
      <c r="F1074" s="832" t="s">
        <v>2171</v>
      </c>
      <c r="G1074" s="832" t="s">
        <v>2866</v>
      </c>
      <c r="H1074" s="832" t="s">
        <v>604</v>
      </c>
      <c r="I1074" s="832" t="s">
        <v>1949</v>
      </c>
      <c r="J1074" s="832" t="s">
        <v>1099</v>
      </c>
      <c r="K1074" s="832" t="s">
        <v>1950</v>
      </c>
      <c r="L1074" s="835">
        <v>0</v>
      </c>
      <c r="M1074" s="835">
        <v>0</v>
      </c>
      <c r="N1074" s="832">
        <v>6</v>
      </c>
      <c r="O1074" s="836">
        <v>3</v>
      </c>
      <c r="P1074" s="835">
        <v>0</v>
      </c>
      <c r="Q1074" s="837"/>
      <c r="R1074" s="832">
        <v>2</v>
      </c>
      <c r="S1074" s="837">
        <v>0.33333333333333331</v>
      </c>
      <c r="T1074" s="836">
        <v>1</v>
      </c>
      <c r="U1074" s="838">
        <v>0.33333333333333331</v>
      </c>
    </row>
    <row r="1075" spans="1:21" ht="14.4" customHeight="1" x14ac:dyDescent="0.3">
      <c r="A1075" s="831">
        <v>2</v>
      </c>
      <c r="B1075" s="832" t="s">
        <v>2170</v>
      </c>
      <c r="C1075" s="832" t="s">
        <v>2177</v>
      </c>
      <c r="D1075" s="833" t="s">
        <v>4516</v>
      </c>
      <c r="E1075" s="834" t="s">
        <v>2359</v>
      </c>
      <c r="F1075" s="832" t="s">
        <v>2171</v>
      </c>
      <c r="G1075" s="832" t="s">
        <v>2866</v>
      </c>
      <c r="H1075" s="832" t="s">
        <v>604</v>
      </c>
      <c r="I1075" s="832" t="s">
        <v>1951</v>
      </c>
      <c r="J1075" s="832" t="s">
        <v>1099</v>
      </c>
      <c r="K1075" s="832" t="s">
        <v>1952</v>
      </c>
      <c r="L1075" s="835">
        <v>0</v>
      </c>
      <c r="M1075" s="835">
        <v>0</v>
      </c>
      <c r="N1075" s="832">
        <v>4</v>
      </c>
      <c r="O1075" s="836">
        <v>1.5</v>
      </c>
      <c r="P1075" s="835"/>
      <c r="Q1075" s="837"/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2</v>
      </c>
      <c r="B1076" s="832" t="s">
        <v>2170</v>
      </c>
      <c r="C1076" s="832" t="s">
        <v>2177</v>
      </c>
      <c r="D1076" s="833" t="s">
        <v>4516</v>
      </c>
      <c r="E1076" s="834" t="s">
        <v>2359</v>
      </c>
      <c r="F1076" s="832" t="s">
        <v>2171</v>
      </c>
      <c r="G1076" s="832" t="s">
        <v>2866</v>
      </c>
      <c r="H1076" s="832" t="s">
        <v>562</v>
      </c>
      <c r="I1076" s="832" t="s">
        <v>3752</v>
      </c>
      <c r="J1076" s="832" t="s">
        <v>2868</v>
      </c>
      <c r="K1076" s="832" t="s">
        <v>1950</v>
      </c>
      <c r="L1076" s="835">
        <v>0</v>
      </c>
      <c r="M1076" s="835">
        <v>0</v>
      </c>
      <c r="N1076" s="832">
        <v>1</v>
      </c>
      <c r="O1076" s="836">
        <v>0.5</v>
      </c>
      <c r="P1076" s="835">
        <v>0</v>
      </c>
      <c r="Q1076" s="837"/>
      <c r="R1076" s="832">
        <v>1</v>
      </c>
      <c r="S1076" s="837">
        <v>1</v>
      </c>
      <c r="T1076" s="836">
        <v>0.5</v>
      </c>
      <c r="U1076" s="838">
        <v>1</v>
      </c>
    </row>
    <row r="1077" spans="1:21" ht="14.4" customHeight="1" x14ac:dyDescent="0.3">
      <c r="A1077" s="831">
        <v>2</v>
      </c>
      <c r="B1077" s="832" t="s">
        <v>2170</v>
      </c>
      <c r="C1077" s="832" t="s">
        <v>2177</v>
      </c>
      <c r="D1077" s="833" t="s">
        <v>4516</v>
      </c>
      <c r="E1077" s="834" t="s">
        <v>2359</v>
      </c>
      <c r="F1077" s="832" t="s">
        <v>2171</v>
      </c>
      <c r="G1077" s="832" t="s">
        <v>2885</v>
      </c>
      <c r="H1077" s="832" t="s">
        <v>604</v>
      </c>
      <c r="I1077" s="832" t="s">
        <v>2886</v>
      </c>
      <c r="J1077" s="832" t="s">
        <v>1795</v>
      </c>
      <c r="K1077" s="832" t="s">
        <v>2887</v>
      </c>
      <c r="L1077" s="835">
        <v>327.49</v>
      </c>
      <c r="M1077" s="835">
        <v>327.49</v>
      </c>
      <c r="N1077" s="832">
        <v>1</v>
      </c>
      <c r="O1077" s="836">
        <v>0.5</v>
      </c>
      <c r="P1077" s="835">
        <v>327.49</v>
      </c>
      <c r="Q1077" s="837">
        <v>1</v>
      </c>
      <c r="R1077" s="832">
        <v>1</v>
      </c>
      <c r="S1077" s="837">
        <v>1</v>
      </c>
      <c r="T1077" s="836">
        <v>0.5</v>
      </c>
      <c r="U1077" s="838">
        <v>1</v>
      </c>
    </row>
    <row r="1078" spans="1:21" ht="14.4" customHeight="1" x14ac:dyDescent="0.3">
      <c r="A1078" s="831">
        <v>2</v>
      </c>
      <c r="B1078" s="832" t="s">
        <v>2170</v>
      </c>
      <c r="C1078" s="832" t="s">
        <v>2177</v>
      </c>
      <c r="D1078" s="833" t="s">
        <v>4516</v>
      </c>
      <c r="E1078" s="834" t="s">
        <v>2359</v>
      </c>
      <c r="F1078" s="832" t="s">
        <v>2171</v>
      </c>
      <c r="G1078" s="832" t="s">
        <v>2888</v>
      </c>
      <c r="H1078" s="832" t="s">
        <v>604</v>
      </c>
      <c r="I1078" s="832" t="s">
        <v>1651</v>
      </c>
      <c r="J1078" s="832" t="s">
        <v>1652</v>
      </c>
      <c r="K1078" s="832" t="s">
        <v>1653</v>
      </c>
      <c r="L1078" s="835">
        <v>414.07</v>
      </c>
      <c r="M1078" s="835">
        <v>6211.0500000000011</v>
      </c>
      <c r="N1078" s="832">
        <v>15</v>
      </c>
      <c r="O1078" s="836">
        <v>9</v>
      </c>
      <c r="P1078" s="835">
        <v>3312.5600000000004</v>
      </c>
      <c r="Q1078" s="837">
        <v>0.53333333333333333</v>
      </c>
      <c r="R1078" s="832">
        <v>8</v>
      </c>
      <c r="S1078" s="837">
        <v>0.53333333333333333</v>
      </c>
      <c r="T1078" s="836">
        <v>5</v>
      </c>
      <c r="U1078" s="838">
        <v>0.55555555555555558</v>
      </c>
    </row>
    <row r="1079" spans="1:21" ht="14.4" customHeight="1" x14ac:dyDescent="0.3">
      <c r="A1079" s="831">
        <v>2</v>
      </c>
      <c r="B1079" s="832" t="s">
        <v>2170</v>
      </c>
      <c r="C1079" s="832" t="s">
        <v>2177</v>
      </c>
      <c r="D1079" s="833" t="s">
        <v>4516</v>
      </c>
      <c r="E1079" s="834" t="s">
        <v>2359</v>
      </c>
      <c r="F1079" s="832" t="s">
        <v>2171</v>
      </c>
      <c r="G1079" s="832" t="s">
        <v>2888</v>
      </c>
      <c r="H1079" s="832" t="s">
        <v>562</v>
      </c>
      <c r="I1079" s="832" t="s">
        <v>2889</v>
      </c>
      <c r="J1079" s="832" t="s">
        <v>2890</v>
      </c>
      <c r="K1079" s="832" t="s">
        <v>2891</v>
      </c>
      <c r="L1079" s="835">
        <v>414.07</v>
      </c>
      <c r="M1079" s="835">
        <v>414.07</v>
      </c>
      <c r="N1079" s="832">
        <v>1</v>
      </c>
      <c r="O1079" s="836">
        <v>1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2</v>
      </c>
      <c r="B1080" s="832" t="s">
        <v>2170</v>
      </c>
      <c r="C1080" s="832" t="s">
        <v>2177</v>
      </c>
      <c r="D1080" s="833" t="s">
        <v>4516</v>
      </c>
      <c r="E1080" s="834" t="s">
        <v>2359</v>
      </c>
      <c r="F1080" s="832" t="s">
        <v>2171</v>
      </c>
      <c r="G1080" s="832" t="s">
        <v>3753</v>
      </c>
      <c r="H1080" s="832" t="s">
        <v>562</v>
      </c>
      <c r="I1080" s="832" t="s">
        <v>3754</v>
      </c>
      <c r="J1080" s="832" t="s">
        <v>3755</v>
      </c>
      <c r="K1080" s="832" t="s">
        <v>3756</v>
      </c>
      <c r="L1080" s="835">
        <v>395.57</v>
      </c>
      <c r="M1080" s="835">
        <v>1186.71</v>
      </c>
      <c r="N1080" s="832">
        <v>3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2</v>
      </c>
      <c r="B1081" s="832" t="s">
        <v>2170</v>
      </c>
      <c r="C1081" s="832" t="s">
        <v>2177</v>
      </c>
      <c r="D1081" s="833" t="s">
        <v>4516</v>
      </c>
      <c r="E1081" s="834" t="s">
        <v>2359</v>
      </c>
      <c r="F1081" s="832" t="s">
        <v>2171</v>
      </c>
      <c r="G1081" s="832" t="s">
        <v>3757</v>
      </c>
      <c r="H1081" s="832" t="s">
        <v>604</v>
      </c>
      <c r="I1081" s="832" t="s">
        <v>3758</v>
      </c>
      <c r="J1081" s="832" t="s">
        <v>3759</v>
      </c>
      <c r="K1081" s="832" t="s">
        <v>3760</v>
      </c>
      <c r="L1081" s="835">
        <v>1030.97</v>
      </c>
      <c r="M1081" s="835">
        <v>1030.97</v>
      </c>
      <c r="N1081" s="832">
        <v>1</v>
      </c>
      <c r="O1081" s="836">
        <v>1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2</v>
      </c>
      <c r="B1082" s="832" t="s">
        <v>2170</v>
      </c>
      <c r="C1082" s="832" t="s">
        <v>2177</v>
      </c>
      <c r="D1082" s="833" t="s">
        <v>4516</v>
      </c>
      <c r="E1082" s="834" t="s">
        <v>2359</v>
      </c>
      <c r="F1082" s="832" t="s">
        <v>2171</v>
      </c>
      <c r="G1082" s="832" t="s">
        <v>2898</v>
      </c>
      <c r="H1082" s="832" t="s">
        <v>604</v>
      </c>
      <c r="I1082" s="832" t="s">
        <v>1845</v>
      </c>
      <c r="J1082" s="832" t="s">
        <v>1115</v>
      </c>
      <c r="K1082" s="832" t="s">
        <v>1846</v>
      </c>
      <c r="L1082" s="835">
        <v>154.36000000000001</v>
      </c>
      <c r="M1082" s="835">
        <v>308.72000000000003</v>
      </c>
      <c r="N1082" s="832">
        <v>2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2</v>
      </c>
      <c r="B1083" s="832" t="s">
        <v>2170</v>
      </c>
      <c r="C1083" s="832" t="s">
        <v>2177</v>
      </c>
      <c r="D1083" s="833" t="s">
        <v>4516</v>
      </c>
      <c r="E1083" s="834" t="s">
        <v>2359</v>
      </c>
      <c r="F1083" s="832" t="s">
        <v>2171</v>
      </c>
      <c r="G1083" s="832" t="s">
        <v>2898</v>
      </c>
      <c r="H1083" s="832" t="s">
        <v>562</v>
      </c>
      <c r="I1083" s="832" t="s">
        <v>3761</v>
      </c>
      <c r="J1083" s="832" t="s">
        <v>1115</v>
      </c>
      <c r="K1083" s="832" t="s">
        <v>1846</v>
      </c>
      <c r="L1083" s="835">
        <v>154.36000000000001</v>
      </c>
      <c r="M1083" s="835">
        <v>1080.52</v>
      </c>
      <c r="N1083" s="832">
        <v>7</v>
      </c>
      <c r="O1083" s="836">
        <v>4</v>
      </c>
      <c r="P1083" s="835">
        <v>617.44000000000005</v>
      </c>
      <c r="Q1083" s="837">
        <v>0.57142857142857151</v>
      </c>
      <c r="R1083" s="832">
        <v>4</v>
      </c>
      <c r="S1083" s="837">
        <v>0.5714285714285714</v>
      </c>
      <c r="T1083" s="836">
        <v>2</v>
      </c>
      <c r="U1083" s="838">
        <v>0.5</v>
      </c>
    </row>
    <row r="1084" spans="1:21" ht="14.4" customHeight="1" x14ac:dyDescent="0.3">
      <c r="A1084" s="831">
        <v>2</v>
      </c>
      <c r="B1084" s="832" t="s">
        <v>2170</v>
      </c>
      <c r="C1084" s="832" t="s">
        <v>2177</v>
      </c>
      <c r="D1084" s="833" t="s">
        <v>4516</v>
      </c>
      <c r="E1084" s="834" t="s">
        <v>2359</v>
      </c>
      <c r="F1084" s="832" t="s">
        <v>2171</v>
      </c>
      <c r="G1084" s="832" t="s">
        <v>2899</v>
      </c>
      <c r="H1084" s="832" t="s">
        <v>562</v>
      </c>
      <c r="I1084" s="832" t="s">
        <v>2900</v>
      </c>
      <c r="J1084" s="832" t="s">
        <v>2901</v>
      </c>
      <c r="K1084" s="832" t="s">
        <v>2902</v>
      </c>
      <c r="L1084" s="835">
        <v>240.7</v>
      </c>
      <c r="M1084" s="835">
        <v>240.7</v>
      </c>
      <c r="N1084" s="832">
        <v>1</v>
      </c>
      <c r="O1084" s="836">
        <v>0.5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2</v>
      </c>
      <c r="B1085" s="832" t="s">
        <v>2170</v>
      </c>
      <c r="C1085" s="832" t="s">
        <v>2177</v>
      </c>
      <c r="D1085" s="833" t="s">
        <v>4516</v>
      </c>
      <c r="E1085" s="834" t="s">
        <v>2359</v>
      </c>
      <c r="F1085" s="832" t="s">
        <v>2171</v>
      </c>
      <c r="G1085" s="832" t="s">
        <v>2899</v>
      </c>
      <c r="H1085" s="832" t="s">
        <v>562</v>
      </c>
      <c r="I1085" s="832" t="s">
        <v>2905</v>
      </c>
      <c r="J1085" s="832" t="s">
        <v>886</v>
      </c>
      <c r="K1085" s="832" t="s">
        <v>2906</v>
      </c>
      <c r="L1085" s="835">
        <v>374.79</v>
      </c>
      <c r="M1085" s="835">
        <v>8620.17</v>
      </c>
      <c r="N1085" s="832">
        <v>23</v>
      </c>
      <c r="O1085" s="836">
        <v>4</v>
      </c>
      <c r="P1085" s="835">
        <v>2623.53</v>
      </c>
      <c r="Q1085" s="837">
        <v>0.30434782608695654</v>
      </c>
      <c r="R1085" s="832">
        <v>7</v>
      </c>
      <c r="S1085" s="837">
        <v>0.30434782608695654</v>
      </c>
      <c r="T1085" s="836">
        <v>1.5</v>
      </c>
      <c r="U1085" s="838">
        <v>0.375</v>
      </c>
    </row>
    <row r="1086" spans="1:21" ht="14.4" customHeight="1" x14ac:dyDescent="0.3">
      <c r="A1086" s="831">
        <v>2</v>
      </c>
      <c r="B1086" s="832" t="s">
        <v>2170</v>
      </c>
      <c r="C1086" s="832" t="s">
        <v>2177</v>
      </c>
      <c r="D1086" s="833" t="s">
        <v>4516</v>
      </c>
      <c r="E1086" s="834" t="s">
        <v>2359</v>
      </c>
      <c r="F1086" s="832" t="s">
        <v>2171</v>
      </c>
      <c r="G1086" s="832" t="s">
        <v>2899</v>
      </c>
      <c r="H1086" s="832" t="s">
        <v>562</v>
      </c>
      <c r="I1086" s="832" t="s">
        <v>2907</v>
      </c>
      <c r="J1086" s="832" t="s">
        <v>886</v>
      </c>
      <c r="K1086" s="832" t="s">
        <v>2906</v>
      </c>
      <c r="L1086" s="835">
        <v>374.79</v>
      </c>
      <c r="M1086" s="835">
        <v>22112.61</v>
      </c>
      <c r="N1086" s="832">
        <v>59</v>
      </c>
      <c r="O1086" s="836">
        <v>9</v>
      </c>
      <c r="P1086" s="835">
        <v>15741.180000000002</v>
      </c>
      <c r="Q1086" s="837">
        <v>0.71186440677966112</v>
      </c>
      <c r="R1086" s="832">
        <v>42</v>
      </c>
      <c r="S1086" s="837">
        <v>0.71186440677966101</v>
      </c>
      <c r="T1086" s="836">
        <v>6</v>
      </c>
      <c r="U1086" s="838">
        <v>0.66666666666666663</v>
      </c>
    </row>
    <row r="1087" spans="1:21" ht="14.4" customHeight="1" x14ac:dyDescent="0.3">
      <c r="A1087" s="831">
        <v>2</v>
      </c>
      <c r="B1087" s="832" t="s">
        <v>2170</v>
      </c>
      <c r="C1087" s="832" t="s">
        <v>2177</v>
      </c>
      <c r="D1087" s="833" t="s">
        <v>4516</v>
      </c>
      <c r="E1087" s="834" t="s">
        <v>2359</v>
      </c>
      <c r="F1087" s="832" t="s">
        <v>2171</v>
      </c>
      <c r="G1087" s="832" t="s">
        <v>2914</v>
      </c>
      <c r="H1087" s="832" t="s">
        <v>604</v>
      </c>
      <c r="I1087" s="832" t="s">
        <v>2915</v>
      </c>
      <c r="J1087" s="832" t="s">
        <v>739</v>
      </c>
      <c r="K1087" s="832" t="s">
        <v>2916</v>
      </c>
      <c r="L1087" s="835">
        <v>0</v>
      </c>
      <c r="M1087" s="835">
        <v>0</v>
      </c>
      <c r="N1087" s="832">
        <v>2</v>
      </c>
      <c r="O1087" s="836">
        <v>1.5</v>
      </c>
      <c r="P1087" s="835"/>
      <c r="Q1087" s="837"/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2</v>
      </c>
      <c r="B1088" s="832" t="s">
        <v>2170</v>
      </c>
      <c r="C1088" s="832" t="s">
        <v>2177</v>
      </c>
      <c r="D1088" s="833" t="s">
        <v>4516</v>
      </c>
      <c r="E1088" s="834" t="s">
        <v>2359</v>
      </c>
      <c r="F1088" s="832" t="s">
        <v>2171</v>
      </c>
      <c r="G1088" s="832" t="s">
        <v>2924</v>
      </c>
      <c r="H1088" s="832" t="s">
        <v>562</v>
      </c>
      <c r="I1088" s="832" t="s">
        <v>2925</v>
      </c>
      <c r="J1088" s="832" t="s">
        <v>2926</v>
      </c>
      <c r="K1088" s="832" t="s">
        <v>2927</v>
      </c>
      <c r="L1088" s="835">
        <v>248.55</v>
      </c>
      <c r="M1088" s="835">
        <v>745.65000000000009</v>
      </c>
      <c r="N1088" s="832">
        <v>3</v>
      </c>
      <c r="O1088" s="836">
        <v>3</v>
      </c>
      <c r="P1088" s="835">
        <v>248.55</v>
      </c>
      <c r="Q1088" s="837">
        <v>0.33333333333333331</v>
      </c>
      <c r="R1088" s="832">
        <v>1</v>
      </c>
      <c r="S1088" s="837">
        <v>0.33333333333333331</v>
      </c>
      <c r="T1088" s="836">
        <v>1</v>
      </c>
      <c r="U1088" s="838">
        <v>0.33333333333333331</v>
      </c>
    </row>
    <row r="1089" spans="1:21" ht="14.4" customHeight="1" x14ac:dyDescent="0.3">
      <c r="A1089" s="831">
        <v>2</v>
      </c>
      <c r="B1089" s="832" t="s">
        <v>2170</v>
      </c>
      <c r="C1089" s="832" t="s">
        <v>2177</v>
      </c>
      <c r="D1089" s="833" t="s">
        <v>4516</v>
      </c>
      <c r="E1089" s="834" t="s">
        <v>2359</v>
      </c>
      <c r="F1089" s="832" t="s">
        <v>2171</v>
      </c>
      <c r="G1089" s="832" t="s">
        <v>3762</v>
      </c>
      <c r="H1089" s="832" t="s">
        <v>562</v>
      </c>
      <c r="I1089" s="832" t="s">
        <v>3763</v>
      </c>
      <c r="J1089" s="832" t="s">
        <v>3764</v>
      </c>
      <c r="K1089" s="832" t="s">
        <v>3765</v>
      </c>
      <c r="L1089" s="835">
        <v>672.95</v>
      </c>
      <c r="M1089" s="835">
        <v>672.95</v>
      </c>
      <c r="N1089" s="832">
        <v>1</v>
      </c>
      <c r="O1089" s="836">
        <v>1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2</v>
      </c>
      <c r="B1090" s="832" t="s">
        <v>2170</v>
      </c>
      <c r="C1090" s="832" t="s">
        <v>2177</v>
      </c>
      <c r="D1090" s="833" t="s">
        <v>4516</v>
      </c>
      <c r="E1090" s="834" t="s">
        <v>2359</v>
      </c>
      <c r="F1090" s="832" t="s">
        <v>2172</v>
      </c>
      <c r="G1090" s="832" t="s">
        <v>2932</v>
      </c>
      <c r="H1090" s="832" t="s">
        <v>562</v>
      </c>
      <c r="I1090" s="832" t="s">
        <v>3766</v>
      </c>
      <c r="J1090" s="832" t="s">
        <v>2248</v>
      </c>
      <c r="K1090" s="832"/>
      <c r="L1090" s="835">
        <v>0</v>
      </c>
      <c r="M1090" s="835">
        <v>0</v>
      </c>
      <c r="N1090" s="832">
        <v>1</v>
      </c>
      <c r="O1090" s="836">
        <v>1</v>
      </c>
      <c r="P1090" s="835"/>
      <c r="Q1090" s="837"/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2</v>
      </c>
      <c r="B1091" s="832" t="s">
        <v>2170</v>
      </c>
      <c r="C1091" s="832" t="s">
        <v>2177</v>
      </c>
      <c r="D1091" s="833" t="s">
        <v>4516</v>
      </c>
      <c r="E1091" s="834" t="s">
        <v>2359</v>
      </c>
      <c r="F1091" s="832" t="s">
        <v>2172</v>
      </c>
      <c r="G1091" s="832" t="s">
        <v>2932</v>
      </c>
      <c r="H1091" s="832" t="s">
        <v>562</v>
      </c>
      <c r="I1091" s="832" t="s">
        <v>2936</v>
      </c>
      <c r="J1091" s="832" t="s">
        <v>2248</v>
      </c>
      <c r="K1091" s="832"/>
      <c r="L1091" s="835">
        <v>0</v>
      </c>
      <c r="M1091" s="835">
        <v>0</v>
      </c>
      <c r="N1091" s="832">
        <v>2</v>
      </c>
      <c r="O1091" s="836">
        <v>2</v>
      </c>
      <c r="P1091" s="835">
        <v>0</v>
      </c>
      <c r="Q1091" s="837"/>
      <c r="R1091" s="832">
        <v>2</v>
      </c>
      <c r="S1091" s="837">
        <v>1</v>
      </c>
      <c r="T1091" s="836">
        <v>2</v>
      </c>
      <c r="U1091" s="838">
        <v>1</v>
      </c>
    </row>
    <row r="1092" spans="1:21" ht="14.4" customHeight="1" x14ac:dyDescent="0.3">
      <c r="A1092" s="831">
        <v>2</v>
      </c>
      <c r="B1092" s="832" t="s">
        <v>2170</v>
      </c>
      <c r="C1092" s="832" t="s">
        <v>2177</v>
      </c>
      <c r="D1092" s="833" t="s">
        <v>4516</v>
      </c>
      <c r="E1092" s="834" t="s">
        <v>2362</v>
      </c>
      <c r="F1092" s="832" t="s">
        <v>2171</v>
      </c>
      <c r="G1092" s="832" t="s">
        <v>3462</v>
      </c>
      <c r="H1092" s="832" t="s">
        <v>604</v>
      </c>
      <c r="I1092" s="832" t="s">
        <v>3463</v>
      </c>
      <c r="J1092" s="832" t="s">
        <v>3464</v>
      </c>
      <c r="K1092" s="832" t="s">
        <v>3465</v>
      </c>
      <c r="L1092" s="835">
        <v>0</v>
      </c>
      <c r="M1092" s="835">
        <v>0</v>
      </c>
      <c r="N1092" s="832">
        <v>1</v>
      </c>
      <c r="O1092" s="836">
        <v>1</v>
      </c>
      <c r="P1092" s="835"/>
      <c r="Q1092" s="837"/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2</v>
      </c>
      <c r="B1093" s="832" t="s">
        <v>2170</v>
      </c>
      <c r="C1093" s="832" t="s">
        <v>2177</v>
      </c>
      <c r="D1093" s="833" t="s">
        <v>4516</v>
      </c>
      <c r="E1093" s="834" t="s">
        <v>2362</v>
      </c>
      <c r="F1093" s="832" t="s">
        <v>2171</v>
      </c>
      <c r="G1093" s="832" t="s">
        <v>3116</v>
      </c>
      <c r="H1093" s="832" t="s">
        <v>562</v>
      </c>
      <c r="I1093" s="832" t="s">
        <v>3767</v>
      </c>
      <c r="J1093" s="832" t="s">
        <v>1264</v>
      </c>
      <c r="K1093" s="832" t="s">
        <v>3768</v>
      </c>
      <c r="L1093" s="835">
        <v>64.56</v>
      </c>
      <c r="M1093" s="835">
        <v>64.56</v>
      </c>
      <c r="N1093" s="832">
        <v>1</v>
      </c>
      <c r="O1093" s="836">
        <v>1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2</v>
      </c>
      <c r="B1094" s="832" t="s">
        <v>2170</v>
      </c>
      <c r="C1094" s="832" t="s">
        <v>2177</v>
      </c>
      <c r="D1094" s="833" t="s">
        <v>4516</v>
      </c>
      <c r="E1094" s="834" t="s">
        <v>2362</v>
      </c>
      <c r="F1094" s="832" t="s">
        <v>2171</v>
      </c>
      <c r="G1094" s="832" t="s">
        <v>3769</v>
      </c>
      <c r="H1094" s="832" t="s">
        <v>562</v>
      </c>
      <c r="I1094" s="832" t="s">
        <v>3770</v>
      </c>
      <c r="J1094" s="832" t="s">
        <v>3771</v>
      </c>
      <c r="K1094" s="832" t="s">
        <v>3772</v>
      </c>
      <c r="L1094" s="835">
        <v>550.39</v>
      </c>
      <c r="M1094" s="835">
        <v>550.39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2</v>
      </c>
      <c r="B1095" s="832" t="s">
        <v>2170</v>
      </c>
      <c r="C1095" s="832" t="s">
        <v>2177</v>
      </c>
      <c r="D1095" s="833" t="s">
        <v>4516</v>
      </c>
      <c r="E1095" s="834" t="s">
        <v>2362</v>
      </c>
      <c r="F1095" s="832" t="s">
        <v>2171</v>
      </c>
      <c r="G1095" s="832" t="s">
        <v>2742</v>
      </c>
      <c r="H1095" s="832" t="s">
        <v>562</v>
      </c>
      <c r="I1095" s="832" t="s">
        <v>2745</v>
      </c>
      <c r="J1095" s="832" t="s">
        <v>616</v>
      </c>
      <c r="K1095" s="832" t="s">
        <v>2746</v>
      </c>
      <c r="L1095" s="835">
        <v>42.09</v>
      </c>
      <c r="M1095" s="835">
        <v>42.09</v>
      </c>
      <c r="N1095" s="832">
        <v>1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2</v>
      </c>
      <c r="B1096" s="832" t="s">
        <v>2170</v>
      </c>
      <c r="C1096" s="832" t="s">
        <v>2177</v>
      </c>
      <c r="D1096" s="833" t="s">
        <v>4516</v>
      </c>
      <c r="E1096" s="834" t="s">
        <v>2204</v>
      </c>
      <c r="F1096" s="832" t="s">
        <v>2171</v>
      </c>
      <c r="G1096" s="832" t="s">
        <v>2917</v>
      </c>
      <c r="H1096" s="832" t="s">
        <v>604</v>
      </c>
      <c r="I1096" s="832" t="s">
        <v>2063</v>
      </c>
      <c r="J1096" s="832" t="s">
        <v>1832</v>
      </c>
      <c r="K1096" s="832" t="s">
        <v>2064</v>
      </c>
      <c r="L1096" s="835">
        <v>105.23</v>
      </c>
      <c r="M1096" s="835">
        <v>105.23</v>
      </c>
      <c r="N1096" s="832">
        <v>1</v>
      </c>
      <c r="O1096" s="836">
        <v>1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2</v>
      </c>
      <c r="B1097" s="832" t="s">
        <v>2170</v>
      </c>
      <c r="C1097" s="832" t="s">
        <v>2177</v>
      </c>
      <c r="D1097" s="833" t="s">
        <v>4516</v>
      </c>
      <c r="E1097" s="834" t="s">
        <v>2227</v>
      </c>
      <c r="F1097" s="832" t="s">
        <v>2171</v>
      </c>
      <c r="G1097" s="832" t="s">
        <v>2504</v>
      </c>
      <c r="H1097" s="832" t="s">
        <v>562</v>
      </c>
      <c r="I1097" s="832" t="s">
        <v>3104</v>
      </c>
      <c r="J1097" s="832" t="s">
        <v>3105</v>
      </c>
      <c r="K1097" s="832" t="s">
        <v>3106</v>
      </c>
      <c r="L1097" s="835">
        <v>0</v>
      </c>
      <c r="M1097" s="835">
        <v>0</v>
      </c>
      <c r="N1097" s="832">
        <v>1</v>
      </c>
      <c r="O1097" s="836">
        <v>1</v>
      </c>
      <c r="P1097" s="835"/>
      <c r="Q1097" s="837"/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2</v>
      </c>
      <c r="B1098" s="832" t="s">
        <v>2170</v>
      </c>
      <c r="C1098" s="832" t="s">
        <v>2177</v>
      </c>
      <c r="D1098" s="833" t="s">
        <v>4516</v>
      </c>
      <c r="E1098" s="834" t="s">
        <v>2227</v>
      </c>
      <c r="F1098" s="832" t="s">
        <v>2171</v>
      </c>
      <c r="G1098" s="832" t="s">
        <v>3095</v>
      </c>
      <c r="H1098" s="832" t="s">
        <v>562</v>
      </c>
      <c r="I1098" s="832" t="s">
        <v>3773</v>
      </c>
      <c r="J1098" s="832" t="s">
        <v>3774</v>
      </c>
      <c r="K1098" s="832" t="s">
        <v>3775</v>
      </c>
      <c r="L1098" s="835">
        <v>0</v>
      </c>
      <c r="M1098" s="835">
        <v>0</v>
      </c>
      <c r="N1098" s="832">
        <v>3</v>
      </c>
      <c r="O1098" s="836">
        <v>3</v>
      </c>
      <c r="P1098" s="835"/>
      <c r="Q1098" s="837"/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2</v>
      </c>
      <c r="B1099" s="832" t="s">
        <v>2170</v>
      </c>
      <c r="C1099" s="832" t="s">
        <v>2177</v>
      </c>
      <c r="D1099" s="833" t="s">
        <v>4516</v>
      </c>
      <c r="E1099" s="834" t="s">
        <v>2235</v>
      </c>
      <c r="F1099" s="832" t="s">
        <v>2171</v>
      </c>
      <c r="G1099" s="832" t="s">
        <v>3769</v>
      </c>
      <c r="H1099" s="832" t="s">
        <v>562</v>
      </c>
      <c r="I1099" s="832" t="s">
        <v>3776</v>
      </c>
      <c r="J1099" s="832" t="s">
        <v>3777</v>
      </c>
      <c r="K1099" s="832" t="s">
        <v>1894</v>
      </c>
      <c r="L1099" s="835">
        <v>550.39</v>
      </c>
      <c r="M1099" s="835">
        <v>550.39</v>
      </c>
      <c r="N1099" s="832">
        <v>1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2</v>
      </c>
      <c r="B1100" s="832" t="s">
        <v>2170</v>
      </c>
      <c r="C1100" s="832" t="s">
        <v>2177</v>
      </c>
      <c r="D1100" s="833" t="s">
        <v>4516</v>
      </c>
      <c r="E1100" s="834" t="s">
        <v>2235</v>
      </c>
      <c r="F1100" s="832" t="s">
        <v>2171</v>
      </c>
      <c r="G1100" s="832" t="s">
        <v>2917</v>
      </c>
      <c r="H1100" s="832" t="s">
        <v>604</v>
      </c>
      <c r="I1100" s="832" t="s">
        <v>2063</v>
      </c>
      <c r="J1100" s="832" t="s">
        <v>1832</v>
      </c>
      <c r="K1100" s="832" t="s">
        <v>2064</v>
      </c>
      <c r="L1100" s="835">
        <v>105.23</v>
      </c>
      <c r="M1100" s="835">
        <v>210.46</v>
      </c>
      <c r="N1100" s="832">
        <v>2</v>
      </c>
      <c r="O1100" s="836">
        <v>2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2</v>
      </c>
      <c r="B1101" s="832" t="s">
        <v>2170</v>
      </c>
      <c r="C1101" s="832" t="s">
        <v>2177</v>
      </c>
      <c r="D1101" s="833" t="s">
        <v>4516</v>
      </c>
      <c r="E1101" s="834" t="s">
        <v>2235</v>
      </c>
      <c r="F1101" s="832" t="s">
        <v>2171</v>
      </c>
      <c r="G1101" s="832" t="s">
        <v>2917</v>
      </c>
      <c r="H1101" s="832" t="s">
        <v>604</v>
      </c>
      <c r="I1101" s="832" t="s">
        <v>1836</v>
      </c>
      <c r="J1101" s="832" t="s">
        <v>1832</v>
      </c>
      <c r="K1101" s="832" t="s">
        <v>1837</v>
      </c>
      <c r="L1101" s="835">
        <v>84.18</v>
      </c>
      <c r="M1101" s="835">
        <v>168.36</v>
      </c>
      <c r="N1101" s="832">
        <v>2</v>
      </c>
      <c r="O1101" s="836">
        <v>2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2</v>
      </c>
      <c r="B1102" s="832" t="s">
        <v>2170</v>
      </c>
      <c r="C1102" s="832" t="s">
        <v>2177</v>
      </c>
      <c r="D1102" s="833" t="s">
        <v>4516</v>
      </c>
      <c r="E1102" s="834" t="s">
        <v>2308</v>
      </c>
      <c r="F1102" s="832" t="s">
        <v>2171</v>
      </c>
      <c r="G1102" s="832" t="s">
        <v>2423</v>
      </c>
      <c r="H1102" s="832" t="s">
        <v>562</v>
      </c>
      <c r="I1102" s="832" t="s">
        <v>3778</v>
      </c>
      <c r="J1102" s="832" t="s">
        <v>2425</v>
      </c>
      <c r="K1102" s="832" t="s">
        <v>3132</v>
      </c>
      <c r="L1102" s="835">
        <v>39.17</v>
      </c>
      <c r="M1102" s="835">
        <v>39.17</v>
      </c>
      <c r="N1102" s="832">
        <v>1</v>
      </c>
      <c r="O1102" s="836">
        <v>1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2</v>
      </c>
      <c r="B1103" s="832" t="s">
        <v>2170</v>
      </c>
      <c r="C1103" s="832" t="s">
        <v>2177</v>
      </c>
      <c r="D1103" s="833" t="s">
        <v>4516</v>
      </c>
      <c r="E1103" s="834" t="s">
        <v>2308</v>
      </c>
      <c r="F1103" s="832" t="s">
        <v>2171</v>
      </c>
      <c r="G1103" s="832" t="s">
        <v>2821</v>
      </c>
      <c r="H1103" s="832" t="s">
        <v>604</v>
      </c>
      <c r="I1103" s="832" t="s">
        <v>1914</v>
      </c>
      <c r="J1103" s="832" t="s">
        <v>1915</v>
      </c>
      <c r="K1103" s="832" t="s">
        <v>1916</v>
      </c>
      <c r="L1103" s="835">
        <v>0</v>
      </c>
      <c r="M1103" s="835">
        <v>0</v>
      </c>
      <c r="N1103" s="832">
        <v>11</v>
      </c>
      <c r="O1103" s="836">
        <v>1</v>
      </c>
      <c r="P1103" s="835"/>
      <c r="Q1103" s="837"/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2</v>
      </c>
      <c r="B1104" s="832" t="s">
        <v>2170</v>
      </c>
      <c r="C1104" s="832" t="s">
        <v>2177</v>
      </c>
      <c r="D1104" s="833" t="s">
        <v>4516</v>
      </c>
      <c r="E1104" s="834" t="s">
        <v>2318</v>
      </c>
      <c r="F1104" s="832" t="s">
        <v>2171</v>
      </c>
      <c r="G1104" s="832" t="s">
        <v>2504</v>
      </c>
      <c r="H1104" s="832" t="s">
        <v>562</v>
      </c>
      <c r="I1104" s="832" t="s">
        <v>2505</v>
      </c>
      <c r="J1104" s="832" t="s">
        <v>2506</v>
      </c>
      <c r="K1104" s="832" t="s">
        <v>2507</v>
      </c>
      <c r="L1104" s="835">
        <v>0</v>
      </c>
      <c r="M1104" s="835">
        <v>0</v>
      </c>
      <c r="N1104" s="832">
        <v>1</v>
      </c>
      <c r="O1104" s="836">
        <v>1</v>
      </c>
      <c r="P1104" s="835"/>
      <c r="Q1104" s="837"/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2</v>
      </c>
      <c r="B1105" s="832" t="s">
        <v>2170</v>
      </c>
      <c r="C1105" s="832" t="s">
        <v>2177</v>
      </c>
      <c r="D1105" s="833" t="s">
        <v>4516</v>
      </c>
      <c r="E1105" s="834" t="s">
        <v>2317</v>
      </c>
      <c r="F1105" s="832" t="s">
        <v>2171</v>
      </c>
      <c r="G1105" s="832" t="s">
        <v>3475</v>
      </c>
      <c r="H1105" s="832" t="s">
        <v>562</v>
      </c>
      <c r="I1105" s="832" t="s">
        <v>3779</v>
      </c>
      <c r="J1105" s="832" t="s">
        <v>3477</v>
      </c>
      <c r="K1105" s="832" t="s">
        <v>3780</v>
      </c>
      <c r="L1105" s="835">
        <v>86.02</v>
      </c>
      <c r="M1105" s="835">
        <v>86.02</v>
      </c>
      <c r="N1105" s="832">
        <v>1</v>
      </c>
      <c r="O1105" s="836">
        <v>0.5</v>
      </c>
      <c r="P1105" s="835">
        <v>86.02</v>
      </c>
      <c r="Q1105" s="837">
        <v>1</v>
      </c>
      <c r="R1105" s="832">
        <v>1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2</v>
      </c>
      <c r="B1106" s="832" t="s">
        <v>2170</v>
      </c>
      <c r="C1106" s="832" t="s">
        <v>2177</v>
      </c>
      <c r="D1106" s="833" t="s">
        <v>4516</v>
      </c>
      <c r="E1106" s="834" t="s">
        <v>2317</v>
      </c>
      <c r="F1106" s="832" t="s">
        <v>2171</v>
      </c>
      <c r="G1106" s="832" t="s">
        <v>2442</v>
      </c>
      <c r="H1106" s="832" t="s">
        <v>562</v>
      </c>
      <c r="I1106" s="832" t="s">
        <v>2979</v>
      </c>
      <c r="J1106" s="832" t="s">
        <v>711</v>
      </c>
      <c r="K1106" s="832" t="s">
        <v>2444</v>
      </c>
      <c r="L1106" s="835">
        <v>91.11</v>
      </c>
      <c r="M1106" s="835">
        <v>182.22</v>
      </c>
      <c r="N1106" s="832">
        <v>2</v>
      </c>
      <c r="O1106" s="836">
        <v>1</v>
      </c>
      <c r="P1106" s="835">
        <v>182.22</v>
      </c>
      <c r="Q1106" s="837">
        <v>1</v>
      </c>
      <c r="R1106" s="832">
        <v>2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2</v>
      </c>
      <c r="B1107" s="832" t="s">
        <v>2170</v>
      </c>
      <c r="C1107" s="832" t="s">
        <v>2177</v>
      </c>
      <c r="D1107" s="833" t="s">
        <v>4516</v>
      </c>
      <c r="E1107" s="834" t="s">
        <v>2317</v>
      </c>
      <c r="F1107" s="832" t="s">
        <v>2171</v>
      </c>
      <c r="G1107" s="832" t="s">
        <v>2457</v>
      </c>
      <c r="H1107" s="832" t="s">
        <v>562</v>
      </c>
      <c r="I1107" s="832" t="s">
        <v>2458</v>
      </c>
      <c r="J1107" s="832" t="s">
        <v>2459</v>
      </c>
      <c r="K1107" s="832" t="s">
        <v>2460</v>
      </c>
      <c r="L1107" s="835">
        <v>32.25</v>
      </c>
      <c r="M1107" s="835">
        <v>96.75</v>
      </c>
      <c r="N1107" s="832">
        <v>3</v>
      </c>
      <c r="O1107" s="836">
        <v>1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2</v>
      </c>
      <c r="B1108" s="832" t="s">
        <v>2170</v>
      </c>
      <c r="C1108" s="832" t="s">
        <v>2177</v>
      </c>
      <c r="D1108" s="833" t="s">
        <v>4516</v>
      </c>
      <c r="E1108" s="834" t="s">
        <v>2317</v>
      </c>
      <c r="F1108" s="832" t="s">
        <v>2171</v>
      </c>
      <c r="G1108" s="832" t="s">
        <v>2585</v>
      </c>
      <c r="H1108" s="832" t="s">
        <v>562</v>
      </c>
      <c r="I1108" s="832" t="s">
        <v>2586</v>
      </c>
      <c r="J1108" s="832" t="s">
        <v>768</v>
      </c>
      <c r="K1108" s="832" t="s">
        <v>2587</v>
      </c>
      <c r="L1108" s="835">
        <v>0</v>
      </c>
      <c r="M1108" s="835">
        <v>0</v>
      </c>
      <c r="N1108" s="832">
        <v>2</v>
      </c>
      <c r="O1108" s="836">
        <v>0.5</v>
      </c>
      <c r="P1108" s="835">
        <v>0</v>
      </c>
      <c r="Q1108" s="837"/>
      <c r="R1108" s="832">
        <v>2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2</v>
      </c>
      <c r="B1109" s="832" t="s">
        <v>2170</v>
      </c>
      <c r="C1109" s="832" t="s">
        <v>2177</v>
      </c>
      <c r="D1109" s="833" t="s">
        <v>4516</v>
      </c>
      <c r="E1109" s="834" t="s">
        <v>2317</v>
      </c>
      <c r="F1109" s="832" t="s">
        <v>2171</v>
      </c>
      <c r="G1109" s="832" t="s">
        <v>2709</v>
      </c>
      <c r="H1109" s="832" t="s">
        <v>604</v>
      </c>
      <c r="I1109" s="832" t="s">
        <v>2714</v>
      </c>
      <c r="J1109" s="832" t="s">
        <v>1648</v>
      </c>
      <c r="K1109" s="832" t="s">
        <v>1649</v>
      </c>
      <c r="L1109" s="835">
        <v>57.6</v>
      </c>
      <c r="M1109" s="835">
        <v>57.6</v>
      </c>
      <c r="N1109" s="832">
        <v>1</v>
      </c>
      <c r="O1109" s="836">
        <v>1</v>
      </c>
      <c r="P1109" s="835">
        <v>57.6</v>
      </c>
      <c r="Q1109" s="837">
        <v>1</v>
      </c>
      <c r="R1109" s="832">
        <v>1</v>
      </c>
      <c r="S1109" s="837">
        <v>1</v>
      </c>
      <c r="T1109" s="836">
        <v>1</v>
      </c>
      <c r="U1109" s="838">
        <v>1</v>
      </c>
    </row>
    <row r="1110" spans="1:21" ht="14.4" customHeight="1" x14ac:dyDescent="0.3">
      <c r="A1110" s="831">
        <v>2</v>
      </c>
      <c r="B1110" s="832" t="s">
        <v>2170</v>
      </c>
      <c r="C1110" s="832" t="s">
        <v>2177</v>
      </c>
      <c r="D1110" s="833" t="s">
        <v>4516</v>
      </c>
      <c r="E1110" s="834" t="s">
        <v>2317</v>
      </c>
      <c r="F1110" s="832" t="s">
        <v>2171</v>
      </c>
      <c r="G1110" s="832" t="s">
        <v>3728</v>
      </c>
      <c r="H1110" s="832" t="s">
        <v>562</v>
      </c>
      <c r="I1110" s="832" t="s">
        <v>3729</v>
      </c>
      <c r="J1110" s="832" t="s">
        <v>3730</v>
      </c>
      <c r="K1110" s="832" t="s">
        <v>3731</v>
      </c>
      <c r="L1110" s="835">
        <v>6763.86</v>
      </c>
      <c r="M1110" s="835">
        <v>6763.86</v>
      </c>
      <c r="N1110" s="832">
        <v>1</v>
      </c>
      <c r="O1110" s="836">
        <v>1</v>
      </c>
      <c r="P1110" s="835">
        <v>6763.86</v>
      </c>
      <c r="Q1110" s="837">
        <v>1</v>
      </c>
      <c r="R1110" s="832">
        <v>1</v>
      </c>
      <c r="S1110" s="837">
        <v>1</v>
      </c>
      <c r="T1110" s="836">
        <v>1</v>
      </c>
      <c r="U1110" s="838">
        <v>1</v>
      </c>
    </row>
    <row r="1111" spans="1:21" ht="14.4" customHeight="1" x14ac:dyDescent="0.3">
      <c r="A1111" s="831">
        <v>2</v>
      </c>
      <c r="B1111" s="832" t="s">
        <v>2170</v>
      </c>
      <c r="C1111" s="832" t="s">
        <v>2177</v>
      </c>
      <c r="D1111" s="833" t="s">
        <v>4516</v>
      </c>
      <c r="E1111" s="834" t="s">
        <v>2317</v>
      </c>
      <c r="F1111" s="832" t="s">
        <v>2171</v>
      </c>
      <c r="G1111" s="832" t="s">
        <v>3728</v>
      </c>
      <c r="H1111" s="832" t="s">
        <v>562</v>
      </c>
      <c r="I1111" s="832" t="s">
        <v>3781</v>
      </c>
      <c r="J1111" s="832" t="s">
        <v>3730</v>
      </c>
      <c r="K1111" s="832" t="s">
        <v>3782</v>
      </c>
      <c r="L1111" s="835">
        <v>4509.2299999999996</v>
      </c>
      <c r="M1111" s="835">
        <v>18036.919999999998</v>
      </c>
      <c r="N1111" s="832">
        <v>4</v>
      </c>
      <c r="O1111" s="836">
        <v>0.5</v>
      </c>
      <c r="P1111" s="835">
        <v>18036.919999999998</v>
      </c>
      <c r="Q1111" s="837">
        <v>1</v>
      </c>
      <c r="R1111" s="832">
        <v>4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2</v>
      </c>
      <c r="B1112" s="832" t="s">
        <v>2170</v>
      </c>
      <c r="C1112" s="832" t="s">
        <v>2177</v>
      </c>
      <c r="D1112" s="833" t="s">
        <v>4516</v>
      </c>
      <c r="E1112" s="834" t="s">
        <v>2317</v>
      </c>
      <c r="F1112" s="832" t="s">
        <v>2171</v>
      </c>
      <c r="G1112" s="832" t="s">
        <v>2735</v>
      </c>
      <c r="H1112" s="832" t="s">
        <v>604</v>
      </c>
      <c r="I1112" s="832" t="s">
        <v>1770</v>
      </c>
      <c r="J1112" s="832" t="s">
        <v>987</v>
      </c>
      <c r="K1112" s="832" t="s">
        <v>1771</v>
      </c>
      <c r="L1112" s="835">
        <v>143.09</v>
      </c>
      <c r="M1112" s="835">
        <v>143.09</v>
      </c>
      <c r="N1112" s="832">
        <v>1</v>
      </c>
      <c r="O1112" s="836">
        <v>0.5</v>
      </c>
      <c r="P1112" s="835">
        <v>143.09</v>
      </c>
      <c r="Q1112" s="837">
        <v>1</v>
      </c>
      <c r="R1112" s="832">
        <v>1</v>
      </c>
      <c r="S1112" s="837">
        <v>1</v>
      </c>
      <c r="T1112" s="836">
        <v>0.5</v>
      </c>
      <c r="U1112" s="838">
        <v>1</v>
      </c>
    </row>
    <row r="1113" spans="1:21" ht="14.4" customHeight="1" x14ac:dyDescent="0.3">
      <c r="A1113" s="831">
        <v>2</v>
      </c>
      <c r="B1113" s="832" t="s">
        <v>2170</v>
      </c>
      <c r="C1113" s="832" t="s">
        <v>2177</v>
      </c>
      <c r="D1113" s="833" t="s">
        <v>4516</v>
      </c>
      <c r="E1113" s="834" t="s">
        <v>2317</v>
      </c>
      <c r="F1113" s="832" t="s">
        <v>2171</v>
      </c>
      <c r="G1113" s="832" t="s">
        <v>2765</v>
      </c>
      <c r="H1113" s="832" t="s">
        <v>604</v>
      </c>
      <c r="I1113" s="832" t="s">
        <v>2766</v>
      </c>
      <c r="J1113" s="832" t="s">
        <v>2767</v>
      </c>
      <c r="K1113" s="832" t="s">
        <v>2768</v>
      </c>
      <c r="L1113" s="835">
        <v>5569.61</v>
      </c>
      <c r="M1113" s="835">
        <v>5569.61</v>
      </c>
      <c r="N1113" s="832">
        <v>1</v>
      </c>
      <c r="O1113" s="836">
        <v>0.5</v>
      </c>
      <c r="P1113" s="835">
        <v>5569.61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2</v>
      </c>
      <c r="B1114" s="832" t="s">
        <v>2170</v>
      </c>
      <c r="C1114" s="832" t="s">
        <v>2177</v>
      </c>
      <c r="D1114" s="833" t="s">
        <v>4516</v>
      </c>
      <c r="E1114" s="834" t="s">
        <v>2317</v>
      </c>
      <c r="F1114" s="832" t="s">
        <v>2171</v>
      </c>
      <c r="G1114" s="832" t="s">
        <v>2808</v>
      </c>
      <c r="H1114" s="832" t="s">
        <v>562</v>
      </c>
      <c r="I1114" s="832" t="s">
        <v>2812</v>
      </c>
      <c r="J1114" s="832" t="s">
        <v>888</v>
      </c>
      <c r="K1114" s="832" t="s">
        <v>2813</v>
      </c>
      <c r="L1114" s="835">
        <v>0</v>
      </c>
      <c r="M1114" s="835">
        <v>0</v>
      </c>
      <c r="N1114" s="832">
        <v>8</v>
      </c>
      <c r="O1114" s="836">
        <v>3.5</v>
      </c>
      <c r="P1114" s="835">
        <v>0</v>
      </c>
      <c r="Q1114" s="837"/>
      <c r="R1114" s="832">
        <v>2</v>
      </c>
      <c r="S1114" s="837">
        <v>0.25</v>
      </c>
      <c r="T1114" s="836">
        <v>0.5</v>
      </c>
      <c r="U1114" s="838">
        <v>0.14285714285714285</v>
      </c>
    </row>
    <row r="1115" spans="1:21" ht="14.4" customHeight="1" x14ac:dyDescent="0.3">
      <c r="A1115" s="831">
        <v>2</v>
      </c>
      <c r="B1115" s="832" t="s">
        <v>2170</v>
      </c>
      <c r="C1115" s="832" t="s">
        <v>2177</v>
      </c>
      <c r="D1115" s="833" t="s">
        <v>4516</v>
      </c>
      <c r="E1115" s="834" t="s">
        <v>2357</v>
      </c>
      <c r="F1115" s="832" t="s">
        <v>2171</v>
      </c>
      <c r="G1115" s="832" t="s">
        <v>3095</v>
      </c>
      <c r="H1115" s="832" t="s">
        <v>562</v>
      </c>
      <c r="I1115" s="832" t="s">
        <v>3358</v>
      </c>
      <c r="J1115" s="832" t="s">
        <v>3359</v>
      </c>
      <c r="K1115" s="832" t="s">
        <v>3360</v>
      </c>
      <c r="L1115" s="835">
        <v>0</v>
      </c>
      <c r="M1115" s="835">
        <v>0</v>
      </c>
      <c r="N1115" s="832">
        <v>1</v>
      </c>
      <c r="O1115" s="836">
        <v>1</v>
      </c>
      <c r="P1115" s="835"/>
      <c r="Q1115" s="837"/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2</v>
      </c>
      <c r="B1116" s="832" t="s">
        <v>2170</v>
      </c>
      <c r="C1116" s="832" t="s">
        <v>2177</v>
      </c>
      <c r="D1116" s="833" t="s">
        <v>4516</v>
      </c>
      <c r="E1116" s="834" t="s">
        <v>2351</v>
      </c>
      <c r="F1116" s="832" t="s">
        <v>2171</v>
      </c>
      <c r="G1116" s="832" t="s">
        <v>3783</v>
      </c>
      <c r="H1116" s="832" t="s">
        <v>562</v>
      </c>
      <c r="I1116" s="832" t="s">
        <v>3784</v>
      </c>
      <c r="J1116" s="832" t="s">
        <v>776</v>
      </c>
      <c r="K1116" s="832" t="s">
        <v>3785</v>
      </c>
      <c r="L1116" s="835">
        <v>79.069999999999993</v>
      </c>
      <c r="M1116" s="835">
        <v>79.069999999999993</v>
      </c>
      <c r="N1116" s="832">
        <v>1</v>
      </c>
      <c r="O1116" s="836">
        <v>1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2</v>
      </c>
      <c r="B1117" s="832" t="s">
        <v>2170</v>
      </c>
      <c r="C1117" s="832" t="s">
        <v>2177</v>
      </c>
      <c r="D1117" s="833" t="s">
        <v>4516</v>
      </c>
      <c r="E1117" s="834" t="s">
        <v>2223</v>
      </c>
      <c r="F1117" s="832" t="s">
        <v>2171</v>
      </c>
      <c r="G1117" s="832" t="s">
        <v>2411</v>
      </c>
      <c r="H1117" s="832" t="s">
        <v>562</v>
      </c>
      <c r="I1117" s="832" t="s">
        <v>2960</v>
      </c>
      <c r="J1117" s="832" t="s">
        <v>2961</v>
      </c>
      <c r="K1117" s="832" t="s">
        <v>2962</v>
      </c>
      <c r="L1117" s="835">
        <v>105.32</v>
      </c>
      <c r="M1117" s="835">
        <v>210.64</v>
      </c>
      <c r="N1117" s="832">
        <v>2</v>
      </c>
      <c r="O1117" s="836">
        <v>2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2</v>
      </c>
      <c r="B1118" s="832" t="s">
        <v>2170</v>
      </c>
      <c r="C1118" s="832" t="s">
        <v>2177</v>
      </c>
      <c r="D1118" s="833" t="s">
        <v>4516</v>
      </c>
      <c r="E1118" s="834" t="s">
        <v>2223</v>
      </c>
      <c r="F1118" s="832" t="s">
        <v>2171</v>
      </c>
      <c r="G1118" s="832" t="s">
        <v>3114</v>
      </c>
      <c r="H1118" s="832" t="s">
        <v>562</v>
      </c>
      <c r="I1118" s="832" t="s">
        <v>3442</v>
      </c>
      <c r="J1118" s="832" t="s">
        <v>904</v>
      </c>
      <c r="K1118" s="832" t="s">
        <v>3435</v>
      </c>
      <c r="L1118" s="835">
        <v>0</v>
      </c>
      <c r="M1118" s="835">
        <v>0</v>
      </c>
      <c r="N1118" s="832">
        <v>1</v>
      </c>
      <c r="O1118" s="836">
        <v>1</v>
      </c>
      <c r="P1118" s="835"/>
      <c r="Q1118" s="837"/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2</v>
      </c>
      <c r="B1119" s="832" t="s">
        <v>2170</v>
      </c>
      <c r="C1119" s="832" t="s">
        <v>2177</v>
      </c>
      <c r="D1119" s="833" t="s">
        <v>4516</v>
      </c>
      <c r="E1119" s="834" t="s">
        <v>2223</v>
      </c>
      <c r="F1119" s="832" t="s">
        <v>2171</v>
      </c>
      <c r="G1119" s="832" t="s">
        <v>2688</v>
      </c>
      <c r="H1119" s="832" t="s">
        <v>562</v>
      </c>
      <c r="I1119" s="832" t="s">
        <v>3030</v>
      </c>
      <c r="J1119" s="832" t="s">
        <v>3031</v>
      </c>
      <c r="K1119" s="832" t="s">
        <v>3032</v>
      </c>
      <c r="L1119" s="835">
        <v>64.5</v>
      </c>
      <c r="M1119" s="835">
        <v>129</v>
      </c>
      <c r="N1119" s="832">
        <v>2</v>
      </c>
      <c r="O1119" s="836">
        <v>2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2</v>
      </c>
      <c r="B1120" s="832" t="s">
        <v>2170</v>
      </c>
      <c r="C1120" s="832" t="s">
        <v>2177</v>
      </c>
      <c r="D1120" s="833" t="s">
        <v>4516</v>
      </c>
      <c r="E1120" s="834" t="s">
        <v>2226</v>
      </c>
      <c r="F1120" s="832" t="s">
        <v>2171</v>
      </c>
      <c r="G1120" s="832" t="s">
        <v>2588</v>
      </c>
      <c r="H1120" s="832" t="s">
        <v>562</v>
      </c>
      <c r="I1120" s="832" t="s">
        <v>3786</v>
      </c>
      <c r="J1120" s="832" t="s">
        <v>3704</v>
      </c>
      <c r="K1120" s="832" t="s">
        <v>3787</v>
      </c>
      <c r="L1120" s="835">
        <v>0</v>
      </c>
      <c r="M1120" s="835">
        <v>0</v>
      </c>
      <c r="N1120" s="832">
        <v>1</v>
      </c>
      <c r="O1120" s="836">
        <v>1</v>
      </c>
      <c r="P1120" s="835"/>
      <c r="Q1120" s="837"/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2</v>
      </c>
      <c r="B1121" s="832" t="s">
        <v>2170</v>
      </c>
      <c r="C1121" s="832" t="s">
        <v>2177</v>
      </c>
      <c r="D1121" s="833" t="s">
        <v>4516</v>
      </c>
      <c r="E1121" s="834" t="s">
        <v>2226</v>
      </c>
      <c r="F1121" s="832" t="s">
        <v>2171</v>
      </c>
      <c r="G1121" s="832" t="s">
        <v>3788</v>
      </c>
      <c r="H1121" s="832" t="s">
        <v>562</v>
      </c>
      <c r="I1121" s="832" t="s">
        <v>3789</v>
      </c>
      <c r="J1121" s="832" t="s">
        <v>3790</v>
      </c>
      <c r="K1121" s="832" t="s">
        <v>3791</v>
      </c>
      <c r="L1121" s="835">
        <v>88751.16</v>
      </c>
      <c r="M1121" s="835">
        <v>88751.16</v>
      </c>
      <c r="N1121" s="832">
        <v>1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2</v>
      </c>
      <c r="B1122" s="832" t="s">
        <v>2170</v>
      </c>
      <c r="C1122" s="832" t="s">
        <v>2177</v>
      </c>
      <c r="D1122" s="833" t="s">
        <v>4516</v>
      </c>
      <c r="E1122" s="834" t="s">
        <v>2226</v>
      </c>
      <c r="F1122" s="832" t="s">
        <v>2171</v>
      </c>
      <c r="G1122" s="832" t="s">
        <v>3792</v>
      </c>
      <c r="H1122" s="832" t="s">
        <v>562</v>
      </c>
      <c r="I1122" s="832" t="s">
        <v>3793</v>
      </c>
      <c r="J1122" s="832" t="s">
        <v>3794</v>
      </c>
      <c r="K1122" s="832" t="s">
        <v>3795</v>
      </c>
      <c r="L1122" s="835">
        <v>0</v>
      </c>
      <c r="M1122" s="835">
        <v>0</v>
      </c>
      <c r="N1122" s="832">
        <v>1</v>
      </c>
      <c r="O1122" s="836">
        <v>1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2</v>
      </c>
      <c r="B1123" s="832" t="s">
        <v>2170</v>
      </c>
      <c r="C1123" s="832" t="s">
        <v>2177</v>
      </c>
      <c r="D1123" s="833" t="s">
        <v>4516</v>
      </c>
      <c r="E1123" s="834" t="s">
        <v>2272</v>
      </c>
      <c r="F1123" s="832" t="s">
        <v>2171</v>
      </c>
      <c r="G1123" s="832" t="s">
        <v>2572</v>
      </c>
      <c r="H1123" s="832" t="s">
        <v>562</v>
      </c>
      <c r="I1123" s="832" t="s">
        <v>2573</v>
      </c>
      <c r="J1123" s="832" t="s">
        <v>1070</v>
      </c>
      <c r="K1123" s="832" t="s">
        <v>2574</v>
      </c>
      <c r="L1123" s="835">
        <v>760.22</v>
      </c>
      <c r="M1123" s="835">
        <v>1520.44</v>
      </c>
      <c r="N1123" s="832">
        <v>2</v>
      </c>
      <c r="O1123" s="836">
        <v>1</v>
      </c>
      <c r="P1123" s="835">
        <v>1520.44</v>
      </c>
      <c r="Q1123" s="837">
        <v>1</v>
      </c>
      <c r="R1123" s="832">
        <v>2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2</v>
      </c>
      <c r="B1124" s="832" t="s">
        <v>2170</v>
      </c>
      <c r="C1124" s="832" t="s">
        <v>2177</v>
      </c>
      <c r="D1124" s="833" t="s">
        <v>4516</v>
      </c>
      <c r="E1124" s="834" t="s">
        <v>2272</v>
      </c>
      <c r="F1124" s="832" t="s">
        <v>2171</v>
      </c>
      <c r="G1124" s="832" t="s">
        <v>3640</v>
      </c>
      <c r="H1124" s="832" t="s">
        <v>604</v>
      </c>
      <c r="I1124" s="832" t="s">
        <v>3796</v>
      </c>
      <c r="J1124" s="832" t="s">
        <v>3642</v>
      </c>
      <c r="K1124" s="832" t="s">
        <v>3797</v>
      </c>
      <c r="L1124" s="835">
        <v>5286.12</v>
      </c>
      <c r="M1124" s="835">
        <v>5286.12</v>
      </c>
      <c r="N1124" s="832">
        <v>1</v>
      </c>
      <c r="O1124" s="836">
        <v>1</v>
      </c>
      <c r="P1124" s="835">
        <v>5286.12</v>
      </c>
      <c r="Q1124" s="837">
        <v>1</v>
      </c>
      <c r="R1124" s="832">
        <v>1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2</v>
      </c>
      <c r="B1125" s="832" t="s">
        <v>2170</v>
      </c>
      <c r="C1125" s="832" t="s">
        <v>2177</v>
      </c>
      <c r="D1125" s="833" t="s">
        <v>4516</v>
      </c>
      <c r="E1125" s="834" t="s">
        <v>2211</v>
      </c>
      <c r="F1125" s="832" t="s">
        <v>2171</v>
      </c>
      <c r="G1125" s="832" t="s">
        <v>2678</v>
      </c>
      <c r="H1125" s="832" t="s">
        <v>562</v>
      </c>
      <c r="I1125" s="832" t="s">
        <v>3798</v>
      </c>
      <c r="J1125" s="832" t="s">
        <v>644</v>
      </c>
      <c r="K1125" s="832" t="s">
        <v>1901</v>
      </c>
      <c r="L1125" s="835">
        <v>24.22</v>
      </c>
      <c r="M1125" s="835">
        <v>24.22</v>
      </c>
      <c r="N1125" s="832">
        <v>1</v>
      </c>
      <c r="O1125" s="836">
        <v>1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2</v>
      </c>
      <c r="B1126" s="832" t="s">
        <v>2170</v>
      </c>
      <c r="C1126" s="832" t="s">
        <v>2177</v>
      </c>
      <c r="D1126" s="833" t="s">
        <v>4516</v>
      </c>
      <c r="E1126" s="834" t="s">
        <v>2269</v>
      </c>
      <c r="F1126" s="832" t="s">
        <v>2171</v>
      </c>
      <c r="G1126" s="832" t="s">
        <v>2552</v>
      </c>
      <c r="H1126" s="832" t="s">
        <v>562</v>
      </c>
      <c r="I1126" s="832" t="s">
        <v>3004</v>
      </c>
      <c r="J1126" s="832" t="s">
        <v>3005</v>
      </c>
      <c r="K1126" s="832" t="s">
        <v>622</v>
      </c>
      <c r="L1126" s="835">
        <v>58.62</v>
      </c>
      <c r="M1126" s="835">
        <v>58.62</v>
      </c>
      <c r="N1126" s="832">
        <v>1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2</v>
      </c>
      <c r="B1127" s="832" t="s">
        <v>2170</v>
      </c>
      <c r="C1127" s="832" t="s">
        <v>2177</v>
      </c>
      <c r="D1127" s="833" t="s">
        <v>4516</v>
      </c>
      <c r="E1127" s="834" t="s">
        <v>2269</v>
      </c>
      <c r="F1127" s="832" t="s">
        <v>2171</v>
      </c>
      <c r="G1127" s="832" t="s">
        <v>2552</v>
      </c>
      <c r="H1127" s="832" t="s">
        <v>562</v>
      </c>
      <c r="I1127" s="832" t="s">
        <v>3212</v>
      </c>
      <c r="J1127" s="832" t="s">
        <v>3005</v>
      </c>
      <c r="K1127" s="832" t="s">
        <v>3213</v>
      </c>
      <c r="L1127" s="835">
        <v>0</v>
      </c>
      <c r="M1127" s="835">
        <v>0</v>
      </c>
      <c r="N1127" s="832">
        <v>1</v>
      </c>
      <c r="O1127" s="836">
        <v>1</v>
      </c>
      <c r="P1127" s="835"/>
      <c r="Q1127" s="837"/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2</v>
      </c>
      <c r="B1128" s="832" t="s">
        <v>2170</v>
      </c>
      <c r="C1128" s="832" t="s">
        <v>2177</v>
      </c>
      <c r="D1128" s="833" t="s">
        <v>4516</v>
      </c>
      <c r="E1128" s="834" t="s">
        <v>2254</v>
      </c>
      <c r="F1128" s="832" t="s">
        <v>2171</v>
      </c>
      <c r="G1128" s="832" t="s">
        <v>3799</v>
      </c>
      <c r="H1128" s="832" t="s">
        <v>562</v>
      </c>
      <c r="I1128" s="832" t="s">
        <v>3800</v>
      </c>
      <c r="J1128" s="832" t="s">
        <v>3801</v>
      </c>
      <c r="K1128" s="832" t="s">
        <v>3802</v>
      </c>
      <c r="L1128" s="835">
        <v>121.07</v>
      </c>
      <c r="M1128" s="835">
        <v>121.07</v>
      </c>
      <c r="N1128" s="832">
        <v>1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2</v>
      </c>
      <c r="B1129" s="832" t="s">
        <v>2170</v>
      </c>
      <c r="C1129" s="832" t="s">
        <v>2177</v>
      </c>
      <c r="D1129" s="833" t="s">
        <v>4516</v>
      </c>
      <c r="E1129" s="834" t="s">
        <v>2254</v>
      </c>
      <c r="F1129" s="832" t="s">
        <v>2171</v>
      </c>
      <c r="G1129" s="832" t="s">
        <v>3803</v>
      </c>
      <c r="H1129" s="832" t="s">
        <v>562</v>
      </c>
      <c r="I1129" s="832" t="s">
        <v>3804</v>
      </c>
      <c r="J1129" s="832" t="s">
        <v>3805</v>
      </c>
      <c r="K1129" s="832" t="s">
        <v>3806</v>
      </c>
      <c r="L1129" s="835">
        <v>79.64</v>
      </c>
      <c r="M1129" s="835">
        <v>79.64</v>
      </c>
      <c r="N1129" s="832">
        <v>1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2</v>
      </c>
      <c r="B1130" s="832" t="s">
        <v>2170</v>
      </c>
      <c r="C1130" s="832" t="s">
        <v>2177</v>
      </c>
      <c r="D1130" s="833" t="s">
        <v>4516</v>
      </c>
      <c r="E1130" s="834" t="s">
        <v>2254</v>
      </c>
      <c r="F1130" s="832" t="s">
        <v>2171</v>
      </c>
      <c r="G1130" s="832" t="s">
        <v>2898</v>
      </c>
      <c r="H1130" s="832" t="s">
        <v>604</v>
      </c>
      <c r="I1130" s="832" t="s">
        <v>1845</v>
      </c>
      <c r="J1130" s="832" t="s">
        <v>1115</v>
      </c>
      <c r="K1130" s="832" t="s">
        <v>1846</v>
      </c>
      <c r="L1130" s="835">
        <v>154.36000000000001</v>
      </c>
      <c r="M1130" s="835">
        <v>154.36000000000001</v>
      </c>
      <c r="N1130" s="832">
        <v>1</v>
      </c>
      <c r="O1130" s="836">
        <v>1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2</v>
      </c>
      <c r="B1131" s="832" t="s">
        <v>2170</v>
      </c>
      <c r="C1131" s="832" t="s">
        <v>2177</v>
      </c>
      <c r="D1131" s="833" t="s">
        <v>4516</v>
      </c>
      <c r="E1131" s="834" t="s">
        <v>2243</v>
      </c>
      <c r="F1131" s="832" t="s">
        <v>2171</v>
      </c>
      <c r="G1131" s="832" t="s">
        <v>3712</v>
      </c>
      <c r="H1131" s="832" t="s">
        <v>604</v>
      </c>
      <c r="I1131" s="832" t="s">
        <v>3713</v>
      </c>
      <c r="J1131" s="832" t="s">
        <v>3714</v>
      </c>
      <c r="K1131" s="832" t="s">
        <v>3715</v>
      </c>
      <c r="L1131" s="835">
        <v>141.25</v>
      </c>
      <c r="M1131" s="835">
        <v>282.5</v>
      </c>
      <c r="N1131" s="832">
        <v>2</v>
      </c>
      <c r="O1131" s="836">
        <v>2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2</v>
      </c>
      <c r="B1132" s="832" t="s">
        <v>2170</v>
      </c>
      <c r="C1132" s="832" t="s">
        <v>2177</v>
      </c>
      <c r="D1132" s="833" t="s">
        <v>4516</v>
      </c>
      <c r="E1132" s="834" t="s">
        <v>2190</v>
      </c>
      <c r="F1132" s="832" t="s">
        <v>2171</v>
      </c>
      <c r="G1132" s="832" t="s">
        <v>3176</v>
      </c>
      <c r="H1132" s="832" t="s">
        <v>562</v>
      </c>
      <c r="I1132" s="832" t="s">
        <v>3177</v>
      </c>
      <c r="J1132" s="832" t="s">
        <v>3178</v>
      </c>
      <c r="K1132" s="832" t="s">
        <v>2542</v>
      </c>
      <c r="L1132" s="835">
        <v>238.72</v>
      </c>
      <c r="M1132" s="835">
        <v>238.72</v>
      </c>
      <c r="N1132" s="832">
        <v>1</v>
      </c>
      <c r="O1132" s="836">
        <v>1</v>
      </c>
      <c r="P1132" s="835">
        <v>238.72</v>
      </c>
      <c r="Q1132" s="837">
        <v>1</v>
      </c>
      <c r="R1132" s="832">
        <v>1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2</v>
      </c>
      <c r="B1133" s="832" t="s">
        <v>2170</v>
      </c>
      <c r="C1133" s="832" t="s">
        <v>2177</v>
      </c>
      <c r="D1133" s="833" t="s">
        <v>4516</v>
      </c>
      <c r="E1133" s="834" t="s">
        <v>2190</v>
      </c>
      <c r="F1133" s="832" t="s">
        <v>2171</v>
      </c>
      <c r="G1133" s="832" t="s">
        <v>2552</v>
      </c>
      <c r="H1133" s="832" t="s">
        <v>562</v>
      </c>
      <c r="I1133" s="832" t="s">
        <v>3212</v>
      </c>
      <c r="J1133" s="832" t="s">
        <v>3005</v>
      </c>
      <c r="K1133" s="832" t="s">
        <v>3213</v>
      </c>
      <c r="L1133" s="835">
        <v>0</v>
      </c>
      <c r="M1133" s="835">
        <v>0</v>
      </c>
      <c r="N1133" s="832">
        <v>1</v>
      </c>
      <c r="O1133" s="836">
        <v>1</v>
      </c>
      <c r="P1133" s="835"/>
      <c r="Q1133" s="837"/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2</v>
      </c>
      <c r="B1134" s="832" t="s">
        <v>2170</v>
      </c>
      <c r="C1134" s="832" t="s">
        <v>2177</v>
      </c>
      <c r="D1134" s="833" t="s">
        <v>4516</v>
      </c>
      <c r="E1134" s="834" t="s">
        <v>2190</v>
      </c>
      <c r="F1134" s="832" t="s">
        <v>2171</v>
      </c>
      <c r="G1134" s="832" t="s">
        <v>2674</v>
      </c>
      <c r="H1134" s="832" t="s">
        <v>562</v>
      </c>
      <c r="I1134" s="832" t="s">
        <v>2675</v>
      </c>
      <c r="J1134" s="832" t="s">
        <v>2676</v>
      </c>
      <c r="K1134" s="832" t="s">
        <v>2677</v>
      </c>
      <c r="L1134" s="835">
        <v>0</v>
      </c>
      <c r="M1134" s="835">
        <v>0</v>
      </c>
      <c r="N1134" s="832">
        <v>1</v>
      </c>
      <c r="O1134" s="836">
        <v>1</v>
      </c>
      <c r="P1134" s="835">
        <v>0</v>
      </c>
      <c r="Q1134" s="837"/>
      <c r="R1134" s="832">
        <v>1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2</v>
      </c>
      <c r="B1135" s="832" t="s">
        <v>2170</v>
      </c>
      <c r="C1135" s="832" t="s">
        <v>2177</v>
      </c>
      <c r="D1135" s="833" t="s">
        <v>4516</v>
      </c>
      <c r="E1135" s="834" t="s">
        <v>2205</v>
      </c>
      <c r="F1135" s="832" t="s">
        <v>2171</v>
      </c>
      <c r="G1135" s="832" t="s">
        <v>3329</v>
      </c>
      <c r="H1135" s="832" t="s">
        <v>562</v>
      </c>
      <c r="I1135" s="832" t="s">
        <v>3807</v>
      </c>
      <c r="J1135" s="832" t="s">
        <v>3808</v>
      </c>
      <c r="K1135" s="832" t="s">
        <v>3809</v>
      </c>
      <c r="L1135" s="835">
        <v>229.93</v>
      </c>
      <c r="M1135" s="835">
        <v>229.93</v>
      </c>
      <c r="N1135" s="832">
        <v>1</v>
      </c>
      <c r="O1135" s="836">
        <v>1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2</v>
      </c>
      <c r="B1136" s="832" t="s">
        <v>2170</v>
      </c>
      <c r="C1136" s="832" t="s">
        <v>2177</v>
      </c>
      <c r="D1136" s="833" t="s">
        <v>4516</v>
      </c>
      <c r="E1136" s="834" t="s">
        <v>2252</v>
      </c>
      <c r="F1136" s="832" t="s">
        <v>2171</v>
      </c>
      <c r="G1136" s="832" t="s">
        <v>2552</v>
      </c>
      <c r="H1136" s="832" t="s">
        <v>562</v>
      </c>
      <c r="I1136" s="832" t="s">
        <v>3212</v>
      </c>
      <c r="J1136" s="832" t="s">
        <v>3005</v>
      </c>
      <c r="K1136" s="832" t="s">
        <v>3213</v>
      </c>
      <c r="L1136" s="835">
        <v>0</v>
      </c>
      <c r="M1136" s="835">
        <v>0</v>
      </c>
      <c r="N1136" s="832">
        <v>1</v>
      </c>
      <c r="O1136" s="836">
        <v>1</v>
      </c>
      <c r="P1136" s="835"/>
      <c r="Q1136" s="837"/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2</v>
      </c>
      <c r="B1137" s="832" t="s">
        <v>2170</v>
      </c>
      <c r="C1137" s="832" t="s">
        <v>2177</v>
      </c>
      <c r="D1137" s="833" t="s">
        <v>4516</v>
      </c>
      <c r="E1137" s="834" t="s">
        <v>2278</v>
      </c>
      <c r="F1137" s="832" t="s">
        <v>2171</v>
      </c>
      <c r="G1137" s="832" t="s">
        <v>2552</v>
      </c>
      <c r="H1137" s="832" t="s">
        <v>562</v>
      </c>
      <c r="I1137" s="832" t="s">
        <v>3098</v>
      </c>
      <c r="J1137" s="832" t="s">
        <v>3099</v>
      </c>
      <c r="K1137" s="832" t="s">
        <v>3100</v>
      </c>
      <c r="L1137" s="835">
        <v>0</v>
      </c>
      <c r="M1137" s="835">
        <v>0</v>
      </c>
      <c r="N1137" s="832">
        <v>1</v>
      </c>
      <c r="O1137" s="836">
        <v>1</v>
      </c>
      <c r="P1137" s="835"/>
      <c r="Q1137" s="837"/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2</v>
      </c>
      <c r="B1138" s="832" t="s">
        <v>2170</v>
      </c>
      <c r="C1138" s="832" t="s">
        <v>2177</v>
      </c>
      <c r="D1138" s="833" t="s">
        <v>4516</v>
      </c>
      <c r="E1138" s="834" t="s">
        <v>2191</v>
      </c>
      <c r="F1138" s="832" t="s">
        <v>2171</v>
      </c>
      <c r="G1138" s="832" t="s">
        <v>2364</v>
      </c>
      <c r="H1138" s="832" t="s">
        <v>562</v>
      </c>
      <c r="I1138" s="832" t="s">
        <v>2365</v>
      </c>
      <c r="J1138" s="832" t="s">
        <v>1055</v>
      </c>
      <c r="K1138" s="832" t="s">
        <v>2366</v>
      </c>
      <c r="L1138" s="835">
        <v>385.3</v>
      </c>
      <c r="M1138" s="835">
        <v>770.6</v>
      </c>
      <c r="N1138" s="832">
        <v>2</v>
      </c>
      <c r="O1138" s="836">
        <v>0.5</v>
      </c>
      <c r="P1138" s="835">
        <v>770.6</v>
      </c>
      <c r="Q1138" s="837">
        <v>1</v>
      </c>
      <c r="R1138" s="832">
        <v>2</v>
      </c>
      <c r="S1138" s="837">
        <v>1</v>
      </c>
      <c r="T1138" s="836">
        <v>0.5</v>
      </c>
      <c r="U1138" s="838">
        <v>1</v>
      </c>
    </row>
    <row r="1139" spans="1:21" ht="14.4" customHeight="1" x14ac:dyDescent="0.3">
      <c r="A1139" s="831">
        <v>2</v>
      </c>
      <c r="B1139" s="832" t="s">
        <v>2170</v>
      </c>
      <c r="C1139" s="832" t="s">
        <v>2177</v>
      </c>
      <c r="D1139" s="833" t="s">
        <v>4516</v>
      </c>
      <c r="E1139" s="834" t="s">
        <v>2191</v>
      </c>
      <c r="F1139" s="832" t="s">
        <v>2171</v>
      </c>
      <c r="G1139" s="832" t="s">
        <v>2377</v>
      </c>
      <c r="H1139" s="832" t="s">
        <v>604</v>
      </c>
      <c r="I1139" s="832" t="s">
        <v>1698</v>
      </c>
      <c r="J1139" s="832" t="s">
        <v>702</v>
      </c>
      <c r="K1139" s="832" t="s">
        <v>1699</v>
      </c>
      <c r="L1139" s="835">
        <v>144.01</v>
      </c>
      <c r="M1139" s="835">
        <v>144.01</v>
      </c>
      <c r="N1139" s="832">
        <v>1</v>
      </c>
      <c r="O1139" s="836">
        <v>0.5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2</v>
      </c>
      <c r="B1140" s="832" t="s">
        <v>2170</v>
      </c>
      <c r="C1140" s="832" t="s">
        <v>2177</v>
      </c>
      <c r="D1140" s="833" t="s">
        <v>4516</v>
      </c>
      <c r="E1140" s="834" t="s">
        <v>2191</v>
      </c>
      <c r="F1140" s="832" t="s">
        <v>2171</v>
      </c>
      <c r="G1140" s="832" t="s">
        <v>2378</v>
      </c>
      <c r="H1140" s="832" t="s">
        <v>562</v>
      </c>
      <c r="I1140" s="832" t="s">
        <v>2945</v>
      </c>
      <c r="J1140" s="832" t="s">
        <v>2380</v>
      </c>
      <c r="K1140" s="832" t="s">
        <v>1764</v>
      </c>
      <c r="L1140" s="835">
        <v>31.09</v>
      </c>
      <c r="M1140" s="835">
        <v>31.09</v>
      </c>
      <c r="N1140" s="832">
        <v>1</v>
      </c>
      <c r="O1140" s="836">
        <v>0.5</v>
      </c>
      <c r="P1140" s="835">
        <v>31.09</v>
      </c>
      <c r="Q1140" s="837">
        <v>1</v>
      </c>
      <c r="R1140" s="832">
        <v>1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2</v>
      </c>
      <c r="B1141" s="832" t="s">
        <v>2170</v>
      </c>
      <c r="C1141" s="832" t="s">
        <v>2177</v>
      </c>
      <c r="D1141" s="833" t="s">
        <v>4516</v>
      </c>
      <c r="E1141" s="834" t="s">
        <v>2191</v>
      </c>
      <c r="F1141" s="832" t="s">
        <v>2171</v>
      </c>
      <c r="G1141" s="832" t="s">
        <v>2378</v>
      </c>
      <c r="H1141" s="832" t="s">
        <v>604</v>
      </c>
      <c r="I1141" s="832" t="s">
        <v>1763</v>
      </c>
      <c r="J1141" s="832" t="s">
        <v>1761</v>
      </c>
      <c r="K1141" s="832" t="s">
        <v>1764</v>
      </c>
      <c r="L1141" s="835">
        <v>31.09</v>
      </c>
      <c r="M1141" s="835">
        <v>31.09</v>
      </c>
      <c r="N1141" s="832">
        <v>1</v>
      </c>
      <c r="O1141" s="836">
        <v>0.5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2</v>
      </c>
      <c r="B1142" s="832" t="s">
        <v>2170</v>
      </c>
      <c r="C1142" s="832" t="s">
        <v>2177</v>
      </c>
      <c r="D1142" s="833" t="s">
        <v>4516</v>
      </c>
      <c r="E1142" s="834" t="s">
        <v>2191</v>
      </c>
      <c r="F1142" s="832" t="s">
        <v>2171</v>
      </c>
      <c r="G1142" s="832" t="s">
        <v>2381</v>
      </c>
      <c r="H1142" s="832" t="s">
        <v>562</v>
      </c>
      <c r="I1142" s="832" t="s">
        <v>2382</v>
      </c>
      <c r="J1142" s="832" t="s">
        <v>2383</v>
      </c>
      <c r="K1142" s="832" t="s">
        <v>2384</v>
      </c>
      <c r="L1142" s="835">
        <v>61.44</v>
      </c>
      <c r="M1142" s="835">
        <v>61.44</v>
      </c>
      <c r="N1142" s="832">
        <v>1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2</v>
      </c>
      <c r="B1143" s="832" t="s">
        <v>2170</v>
      </c>
      <c r="C1143" s="832" t="s">
        <v>2177</v>
      </c>
      <c r="D1143" s="833" t="s">
        <v>4516</v>
      </c>
      <c r="E1143" s="834" t="s">
        <v>2191</v>
      </c>
      <c r="F1143" s="832" t="s">
        <v>2171</v>
      </c>
      <c r="G1143" s="832" t="s">
        <v>2388</v>
      </c>
      <c r="H1143" s="832" t="s">
        <v>604</v>
      </c>
      <c r="I1143" s="832" t="s">
        <v>1817</v>
      </c>
      <c r="J1143" s="832" t="s">
        <v>1815</v>
      </c>
      <c r="K1143" s="832" t="s">
        <v>1818</v>
      </c>
      <c r="L1143" s="835">
        <v>279.52999999999997</v>
      </c>
      <c r="M1143" s="835">
        <v>559.05999999999995</v>
      </c>
      <c r="N1143" s="832">
        <v>2</v>
      </c>
      <c r="O1143" s="836">
        <v>1</v>
      </c>
      <c r="P1143" s="835">
        <v>279.52999999999997</v>
      </c>
      <c r="Q1143" s="837">
        <v>0.5</v>
      </c>
      <c r="R1143" s="832">
        <v>1</v>
      </c>
      <c r="S1143" s="837">
        <v>0.5</v>
      </c>
      <c r="T1143" s="836">
        <v>0.5</v>
      </c>
      <c r="U1143" s="838">
        <v>0.5</v>
      </c>
    </row>
    <row r="1144" spans="1:21" ht="14.4" customHeight="1" x14ac:dyDescent="0.3">
      <c r="A1144" s="831">
        <v>2</v>
      </c>
      <c r="B1144" s="832" t="s">
        <v>2170</v>
      </c>
      <c r="C1144" s="832" t="s">
        <v>2177</v>
      </c>
      <c r="D1144" s="833" t="s">
        <v>4516</v>
      </c>
      <c r="E1144" s="834" t="s">
        <v>2191</v>
      </c>
      <c r="F1144" s="832" t="s">
        <v>2171</v>
      </c>
      <c r="G1144" s="832" t="s">
        <v>2388</v>
      </c>
      <c r="H1144" s="832" t="s">
        <v>562</v>
      </c>
      <c r="I1144" s="832" t="s">
        <v>3810</v>
      </c>
      <c r="J1144" s="832" t="s">
        <v>3811</v>
      </c>
      <c r="K1144" s="832" t="s">
        <v>2393</v>
      </c>
      <c r="L1144" s="835">
        <v>310.58999999999997</v>
      </c>
      <c r="M1144" s="835">
        <v>310.58999999999997</v>
      </c>
      <c r="N1144" s="832">
        <v>1</v>
      </c>
      <c r="O1144" s="836">
        <v>0.5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2</v>
      </c>
      <c r="B1145" s="832" t="s">
        <v>2170</v>
      </c>
      <c r="C1145" s="832" t="s">
        <v>2177</v>
      </c>
      <c r="D1145" s="833" t="s">
        <v>4516</v>
      </c>
      <c r="E1145" s="834" t="s">
        <v>2191</v>
      </c>
      <c r="F1145" s="832" t="s">
        <v>2171</v>
      </c>
      <c r="G1145" s="832" t="s">
        <v>2396</v>
      </c>
      <c r="H1145" s="832" t="s">
        <v>604</v>
      </c>
      <c r="I1145" s="832" t="s">
        <v>2397</v>
      </c>
      <c r="J1145" s="832" t="s">
        <v>2398</v>
      </c>
      <c r="K1145" s="832" t="s">
        <v>1653</v>
      </c>
      <c r="L1145" s="835">
        <v>318.16000000000003</v>
      </c>
      <c r="M1145" s="835">
        <v>1272.6400000000001</v>
      </c>
      <c r="N1145" s="832">
        <v>4</v>
      </c>
      <c r="O1145" s="836">
        <v>2</v>
      </c>
      <c r="P1145" s="835">
        <v>954.48</v>
      </c>
      <c r="Q1145" s="837">
        <v>0.75</v>
      </c>
      <c r="R1145" s="832">
        <v>3</v>
      </c>
      <c r="S1145" s="837">
        <v>0.75</v>
      </c>
      <c r="T1145" s="836">
        <v>1</v>
      </c>
      <c r="U1145" s="838">
        <v>0.5</v>
      </c>
    </row>
    <row r="1146" spans="1:21" ht="14.4" customHeight="1" x14ac:dyDescent="0.3">
      <c r="A1146" s="831">
        <v>2</v>
      </c>
      <c r="B1146" s="832" t="s">
        <v>2170</v>
      </c>
      <c r="C1146" s="832" t="s">
        <v>2177</v>
      </c>
      <c r="D1146" s="833" t="s">
        <v>4516</v>
      </c>
      <c r="E1146" s="834" t="s">
        <v>2191</v>
      </c>
      <c r="F1146" s="832" t="s">
        <v>2171</v>
      </c>
      <c r="G1146" s="832" t="s">
        <v>2396</v>
      </c>
      <c r="H1146" s="832" t="s">
        <v>604</v>
      </c>
      <c r="I1146" s="832" t="s">
        <v>2399</v>
      </c>
      <c r="J1146" s="832" t="s">
        <v>2398</v>
      </c>
      <c r="K1146" s="832" t="s">
        <v>2400</v>
      </c>
      <c r="L1146" s="835">
        <v>159.08000000000001</v>
      </c>
      <c r="M1146" s="835">
        <v>159.08000000000001</v>
      </c>
      <c r="N1146" s="832">
        <v>1</v>
      </c>
      <c r="O1146" s="836">
        <v>0.5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2</v>
      </c>
      <c r="B1147" s="832" t="s">
        <v>2170</v>
      </c>
      <c r="C1147" s="832" t="s">
        <v>2177</v>
      </c>
      <c r="D1147" s="833" t="s">
        <v>4516</v>
      </c>
      <c r="E1147" s="834" t="s">
        <v>2191</v>
      </c>
      <c r="F1147" s="832" t="s">
        <v>2171</v>
      </c>
      <c r="G1147" s="832" t="s">
        <v>2956</v>
      </c>
      <c r="H1147" s="832" t="s">
        <v>562</v>
      </c>
      <c r="I1147" s="832" t="s">
        <v>3812</v>
      </c>
      <c r="J1147" s="832" t="s">
        <v>2958</v>
      </c>
      <c r="K1147" s="832" t="s">
        <v>3813</v>
      </c>
      <c r="L1147" s="835">
        <v>200.23</v>
      </c>
      <c r="M1147" s="835">
        <v>200.23</v>
      </c>
      <c r="N1147" s="832">
        <v>1</v>
      </c>
      <c r="O1147" s="836">
        <v>1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2</v>
      </c>
      <c r="B1148" s="832" t="s">
        <v>2170</v>
      </c>
      <c r="C1148" s="832" t="s">
        <v>2177</v>
      </c>
      <c r="D1148" s="833" t="s">
        <v>4516</v>
      </c>
      <c r="E1148" s="834" t="s">
        <v>2191</v>
      </c>
      <c r="F1148" s="832" t="s">
        <v>2171</v>
      </c>
      <c r="G1148" s="832" t="s">
        <v>2411</v>
      </c>
      <c r="H1148" s="832" t="s">
        <v>604</v>
      </c>
      <c r="I1148" s="832" t="s">
        <v>1748</v>
      </c>
      <c r="J1148" s="832" t="s">
        <v>1746</v>
      </c>
      <c r="K1148" s="832" t="s">
        <v>1749</v>
      </c>
      <c r="L1148" s="835">
        <v>117.03</v>
      </c>
      <c r="M1148" s="835">
        <v>234.06</v>
      </c>
      <c r="N1148" s="832">
        <v>2</v>
      </c>
      <c r="O1148" s="836">
        <v>1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2</v>
      </c>
      <c r="B1149" s="832" t="s">
        <v>2170</v>
      </c>
      <c r="C1149" s="832" t="s">
        <v>2177</v>
      </c>
      <c r="D1149" s="833" t="s">
        <v>4516</v>
      </c>
      <c r="E1149" s="834" t="s">
        <v>2191</v>
      </c>
      <c r="F1149" s="832" t="s">
        <v>2171</v>
      </c>
      <c r="G1149" s="832" t="s">
        <v>2411</v>
      </c>
      <c r="H1149" s="832" t="s">
        <v>604</v>
      </c>
      <c r="I1149" s="832" t="s">
        <v>2036</v>
      </c>
      <c r="J1149" s="832" t="s">
        <v>1746</v>
      </c>
      <c r="K1149" s="832" t="s">
        <v>1894</v>
      </c>
      <c r="L1149" s="835">
        <v>17.559999999999999</v>
      </c>
      <c r="M1149" s="835">
        <v>17.559999999999999</v>
      </c>
      <c r="N1149" s="832">
        <v>1</v>
      </c>
      <c r="O1149" s="836">
        <v>1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2</v>
      </c>
      <c r="B1150" s="832" t="s">
        <v>2170</v>
      </c>
      <c r="C1150" s="832" t="s">
        <v>2177</v>
      </c>
      <c r="D1150" s="833" t="s">
        <v>4516</v>
      </c>
      <c r="E1150" s="834" t="s">
        <v>2191</v>
      </c>
      <c r="F1150" s="832" t="s">
        <v>2171</v>
      </c>
      <c r="G1150" s="832" t="s">
        <v>2411</v>
      </c>
      <c r="H1150" s="832" t="s">
        <v>604</v>
      </c>
      <c r="I1150" s="832" t="s">
        <v>1745</v>
      </c>
      <c r="J1150" s="832" t="s">
        <v>1746</v>
      </c>
      <c r="K1150" s="832" t="s">
        <v>1747</v>
      </c>
      <c r="L1150" s="835">
        <v>35.11</v>
      </c>
      <c r="M1150" s="835">
        <v>35.11</v>
      </c>
      <c r="N1150" s="832">
        <v>1</v>
      </c>
      <c r="O1150" s="836">
        <v>0.5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2</v>
      </c>
      <c r="B1151" s="832" t="s">
        <v>2170</v>
      </c>
      <c r="C1151" s="832" t="s">
        <v>2177</v>
      </c>
      <c r="D1151" s="833" t="s">
        <v>4516</v>
      </c>
      <c r="E1151" s="834" t="s">
        <v>2191</v>
      </c>
      <c r="F1151" s="832" t="s">
        <v>2171</v>
      </c>
      <c r="G1151" s="832" t="s">
        <v>3814</v>
      </c>
      <c r="H1151" s="832" t="s">
        <v>562</v>
      </c>
      <c r="I1151" s="832" t="s">
        <v>3815</v>
      </c>
      <c r="J1151" s="832" t="s">
        <v>3816</v>
      </c>
      <c r="K1151" s="832" t="s">
        <v>3817</v>
      </c>
      <c r="L1151" s="835">
        <v>0</v>
      </c>
      <c r="M1151" s="835">
        <v>0</v>
      </c>
      <c r="N1151" s="832">
        <v>1</v>
      </c>
      <c r="O1151" s="836">
        <v>1</v>
      </c>
      <c r="P1151" s="835"/>
      <c r="Q1151" s="837"/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2</v>
      </c>
      <c r="B1152" s="832" t="s">
        <v>2170</v>
      </c>
      <c r="C1152" s="832" t="s">
        <v>2177</v>
      </c>
      <c r="D1152" s="833" t="s">
        <v>4516</v>
      </c>
      <c r="E1152" s="834" t="s">
        <v>2191</v>
      </c>
      <c r="F1152" s="832" t="s">
        <v>2171</v>
      </c>
      <c r="G1152" s="832" t="s">
        <v>2423</v>
      </c>
      <c r="H1152" s="832" t="s">
        <v>562</v>
      </c>
      <c r="I1152" s="832" t="s">
        <v>2968</v>
      </c>
      <c r="J1152" s="832" t="s">
        <v>2425</v>
      </c>
      <c r="K1152" s="832" t="s">
        <v>2969</v>
      </c>
      <c r="L1152" s="835">
        <v>78.33</v>
      </c>
      <c r="M1152" s="835">
        <v>313.32</v>
      </c>
      <c r="N1152" s="832">
        <v>4</v>
      </c>
      <c r="O1152" s="836">
        <v>1.5</v>
      </c>
      <c r="P1152" s="835">
        <v>313.32</v>
      </c>
      <c r="Q1152" s="837">
        <v>1</v>
      </c>
      <c r="R1152" s="832">
        <v>4</v>
      </c>
      <c r="S1152" s="837">
        <v>1</v>
      </c>
      <c r="T1152" s="836">
        <v>1.5</v>
      </c>
      <c r="U1152" s="838">
        <v>1</v>
      </c>
    </row>
    <row r="1153" spans="1:21" ht="14.4" customHeight="1" x14ac:dyDescent="0.3">
      <c r="A1153" s="831">
        <v>2</v>
      </c>
      <c r="B1153" s="832" t="s">
        <v>2170</v>
      </c>
      <c r="C1153" s="832" t="s">
        <v>2177</v>
      </c>
      <c r="D1153" s="833" t="s">
        <v>4516</v>
      </c>
      <c r="E1153" s="834" t="s">
        <v>2191</v>
      </c>
      <c r="F1153" s="832" t="s">
        <v>2171</v>
      </c>
      <c r="G1153" s="832" t="s">
        <v>2427</v>
      </c>
      <c r="H1153" s="832" t="s">
        <v>604</v>
      </c>
      <c r="I1153" s="832" t="s">
        <v>1954</v>
      </c>
      <c r="J1153" s="832" t="s">
        <v>690</v>
      </c>
      <c r="K1153" s="832" t="s">
        <v>1955</v>
      </c>
      <c r="L1153" s="835">
        <v>65.989999999999995</v>
      </c>
      <c r="M1153" s="835">
        <v>65.989999999999995</v>
      </c>
      <c r="N1153" s="832">
        <v>1</v>
      </c>
      <c r="O1153" s="836">
        <v>0.5</v>
      </c>
      <c r="P1153" s="835">
        <v>65.989999999999995</v>
      </c>
      <c r="Q1153" s="837">
        <v>1</v>
      </c>
      <c r="R1153" s="832">
        <v>1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2</v>
      </c>
      <c r="B1154" s="832" t="s">
        <v>2170</v>
      </c>
      <c r="C1154" s="832" t="s">
        <v>2177</v>
      </c>
      <c r="D1154" s="833" t="s">
        <v>4516</v>
      </c>
      <c r="E1154" s="834" t="s">
        <v>2191</v>
      </c>
      <c r="F1154" s="832" t="s">
        <v>2171</v>
      </c>
      <c r="G1154" s="832" t="s">
        <v>3368</v>
      </c>
      <c r="H1154" s="832" t="s">
        <v>562</v>
      </c>
      <c r="I1154" s="832" t="s">
        <v>3369</v>
      </c>
      <c r="J1154" s="832" t="s">
        <v>717</v>
      </c>
      <c r="K1154" s="832" t="s">
        <v>3370</v>
      </c>
      <c r="L1154" s="835">
        <v>18.809999999999999</v>
      </c>
      <c r="M1154" s="835">
        <v>37.619999999999997</v>
      </c>
      <c r="N1154" s="832">
        <v>2</v>
      </c>
      <c r="O1154" s="836">
        <v>2</v>
      </c>
      <c r="P1154" s="835">
        <v>18.809999999999999</v>
      </c>
      <c r="Q1154" s="837">
        <v>0.5</v>
      </c>
      <c r="R1154" s="832">
        <v>1</v>
      </c>
      <c r="S1154" s="837">
        <v>0.5</v>
      </c>
      <c r="T1154" s="836">
        <v>1</v>
      </c>
      <c r="U1154" s="838">
        <v>0.5</v>
      </c>
    </row>
    <row r="1155" spans="1:21" ht="14.4" customHeight="1" x14ac:dyDescent="0.3">
      <c r="A1155" s="831">
        <v>2</v>
      </c>
      <c r="B1155" s="832" t="s">
        <v>2170</v>
      </c>
      <c r="C1155" s="832" t="s">
        <v>2177</v>
      </c>
      <c r="D1155" s="833" t="s">
        <v>4516</v>
      </c>
      <c r="E1155" s="834" t="s">
        <v>2191</v>
      </c>
      <c r="F1155" s="832" t="s">
        <v>2171</v>
      </c>
      <c r="G1155" s="832" t="s">
        <v>3116</v>
      </c>
      <c r="H1155" s="832" t="s">
        <v>562</v>
      </c>
      <c r="I1155" s="832" t="s">
        <v>3818</v>
      </c>
      <c r="J1155" s="832" t="s">
        <v>3819</v>
      </c>
      <c r="K1155" s="832" t="s">
        <v>3768</v>
      </c>
      <c r="L1155" s="835">
        <v>64.56</v>
      </c>
      <c r="M1155" s="835">
        <v>64.56</v>
      </c>
      <c r="N1155" s="832">
        <v>1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2</v>
      </c>
      <c r="B1156" s="832" t="s">
        <v>2170</v>
      </c>
      <c r="C1156" s="832" t="s">
        <v>2177</v>
      </c>
      <c r="D1156" s="833" t="s">
        <v>4516</v>
      </c>
      <c r="E1156" s="834" t="s">
        <v>2191</v>
      </c>
      <c r="F1156" s="832" t="s">
        <v>2171</v>
      </c>
      <c r="G1156" s="832" t="s">
        <v>2442</v>
      </c>
      <c r="H1156" s="832" t="s">
        <v>562</v>
      </c>
      <c r="I1156" s="832" t="s">
        <v>2445</v>
      </c>
      <c r="J1156" s="832" t="s">
        <v>711</v>
      </c>
      <c r="K1156" s="832" t="s">
        <v>2446</v>
      </c>
      <c r="L1156" s="835">
        <v>182.22</v>
      </c>
      <c r="M1156" s="835">
        <v>364.44</v>
      </c>
      <c r="N1156" s="832">
        <v>2</v>
      </c>
      <c r="O1156" s="836">
        <v>1.5</v>
      </c>
      <c r="P1156" s="835">
        <v>182.22</v>
      </c>
      <c r="Q1156" s="837">
        <v>0.5</v>
      </c>
      <c r="R1156" s="832">
        <v>1</v>
      </c>
      <c r="S1156" s="837">
        <v>0.5</v>
      </c>
      <c r="T1156" s="836">
        <v>0.5</v>
      </c>
      <c r="U1156" s="838">
        <v>0.33333333333333331</v>
      </c>
    </row>
    <row r="1157" spans="1:21" ht="14.4" customHeight="1" x14ac:dyDescent="0.3">
      <c r="A1157" s="831">
        <v>2</v>
      </c>
      <c r="B1157" s="832" t="s">
        <v>2170</v>
      </c>
      <c r="C1157" s="832" t="s">
        <v>2177</v>
      </c>
      <c r="D1157" s="833" t="s">
        <v>4516</v>
      </c>
      <c r="E1157" s="834" t="s">
        <v>2191</v>
      </c>
      <c r="F1157" s="832" t="s">
        <v>2171</v>
      </c>
      <c r="G1157" s="832" t="s">
        <v>3497</v>
      </c>
      <c r="H1157" s="832" t="s">
        <v>562</v>
      </c>
      <c r="I1157" s="832" t="s">
        <v>3820</v>
      </c>
      <c r="J1157" s="832" t="s">
        <v>3821</v>
      </c>
      <c r="K1157" s="832" t="s">
        <v>3500</v>
      </c>
      <c r="L1157" s="835">
        <v>0</v>
      </c>
      <c r="M1157" s="835">
        <v>0</v>
      </c>
      <c r="N1157" s="832">
        <v>2</v>
      </c>
      <c r="O1157" s="836">
        <v>2</v>
      </c>
      <c r="P1157" s="835">
        <v>0</v>
      </c>
      <c r="Q1157" s="837"/>
      <c r="R1157" s="832">
        <v>2</v>
      </c>
      <c r="S1157" s="837">
        <v>1</v>
      </c>
      <c r="T1157" s="836">
        <v>2</v>
      </c>
      <c r="U1157" s="838">
        <v>1</v>
      </c>
    </row>
    <row r="1158" spans="1:21" ht="14.4" customHeight="1" x14ac:dyDescent="0.3">
      <c r="A1158" s="831">
        <v>2</v>
      </c>
      <c r="B1158" s="832" t="s">
        <v>2170</v>
      </c>
      <c r="C1158" s="832" t="s">
        <v>2177</v>
      </c>
      <c r="D1158" s="833" t="s">
        <v>4516</v>
      </c>
      <c r="E1158" s="834" t="s">
        <v>2191</v>
      </c>
      <c r="F1158" s="832" t="s">
        <v>2171</v>
      </c>
      <c r="G1158" s="832" t="s">
        <v>2461</v>
      </c>
      <c r="H1158" s="832" t="s">
        <v>562</v>
      </c>
      <c r="I1158" s="832" t="s">
        <v>2462</v>
      </c>
      <c r="J1158" s="832" t="s">
        <v>2057</v>
      </c>
      <c r="K1158" s="832" t="s">
        <v>2463</v>
      </c>
      <c r="L1158" s="835">
        <v>3480.65</v>
      </c>
      <c r="M1158" s="835">
        <v>3480.65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2</v>
      </c>
      <c r="B1159" s="832" t="s">
        <v>2170</v>
      </c>
      <c r="C1159" s="832" t="s">
        <v>2177</v>
      </c>
      <c r="D1159" s="833" t="s">
        <v>4516</v>
      </c>
      <c r="E1159" s="834" t="s">
        <v>2191</v>
      </c>
      <c r="F1159" s="832" t="s">
        <v>2171</v>
      </c>
      <c r="G1159" s="832" t="s">
        <v>2468</v>
      </c>
      <c r="H1159" s="832" t="s">
        <v>604</v>
      </c>
      <c r="I1159" s="832" t="s">
        <v>3822</v>
      </c>
      <c r="J1159" s="832" t="s">
        <v>3823</v>
      </c>
      <c r="K1159" s="832" t="s">
        <v>3824</v>
      </c>
      <c r="L1159" s="835">
        <v>621.88</v>
      </c>
      <c r="M1159" s="835">
        <v>621.88</v>
      </c>
      <c r="N1159" s="832">
        <v>1</v>
      </c>
      <c r="O1159" s="836">
        <v>0.5</v>
      </c>
      <c r="P1159" s="835">
        <v>621.88</v>
      </c>
      <c r="Q1159" s="837">
        <v>1</v>
      </c>
      <c r="R1159" s="832">
        <v>1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2</v>
      </c>
      <c r="B1160" s="832" t="s">
        <v>2170</v>
      </c>
      <c r="C1160" s="832" t="s">
        <v>2177</v>
      </c>
      <c r="D1160" s="833" t="s">
        <v>4516</v>
      </c>
      <c r="E1160" s="834" t="s">
        <v>2191</v>
      </c>
      <c r="F1160" s="832" t="s">
        <v>2171</v>
      </c>
      <c r="G1160" s="832" t="s">
        <v>2475</v>
      </c>
      <c r="H1160" s="832" t="s">
        <v>604</v>
      </c>
      <c r="I1160" s="832" t="s">
        <v>2476</v>
      </c>
      <c r="J1160" s="832" t="s">
        <v>800</v>
      </c>
      <c r="K1160" s="832" t="s">
        <v>1722</v>
      </c>
      <c r="L1160" s="835">
        <v>42.51</v>
      </c>
      <c r="M1160" s="835">
        <v>127.53</v>
      </c>
      <c r="N1160" s="832">
        <v>3</v>
      </c>
      <c r="O1160" s="836">
        <v>1.5</v>
      </c>
      <c r="P1160" s="835">
        <v>85.02</v>
      </c>
      <c r="Q1160" s="837">
        <v>0.66666666666666663</v>
      </c>
      <c r="R1160" s="832">
        <v>2</v>
      </c>
      <c r="S1160" s="837">
        <v>0.66666666666666663</v>
      </c>
      <c r="T1160" s="836">
        <v>1</v>
      </c>
      <c r="U1160" s="838">
        <v>0.66666666666666663</v>
      </c>
    </row>
    <row r="1161" spans="1:21" ht="14.4" customHeight="1" x14ac:dyDescent="0.3">
      <c r="A1161" s="831">
        <v>2</v>
      </c>
      <c r="B1161" s="832" t="s">
        <v>2170</v>
      </c>
      <c r="C1161" s="832" t="s">
        <v>2177</v>
      </c>
      <c r="D1161" s="833" t="s">
        <v>4516</v>
      </c>
      <c r="E1161" s="834" t="s">
        <v>2191</v>
      </c>
      <c r="F1161" s="832" t="s">
        <v>2171</v>
      </c>
      <c r="G1161" s="832" t="s">
        <v>2475</v>
      </c>
      <c r="H1161" s="832" t="s">
        <v>604</v>
      </c>
      <c r="I1161" s="832" t="s">
        <v>1719</v>
      </c>
      <c r="J1161" s="832" t="s">
        <v>797</v>
      </c>
      <c r="K1161" s="832" t="s">
        <v>1720</v>
      </c>
      <c r="L1161" s="835">
        <v>393.13</v>
      </c>
      <c r="M1161" s="835">
        <v>393.13</v>
      </c>
      <c r="N1161" s="832">
        <v>1</v>
      </c>
      <c r="O1161" s="836">
        <v>0.5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2</v>
      </c>
      <c r="B1162" s="832" t="s">
        <v>2170</v>
      </c>
      <c r="C1162" s="832" t="s">
        <v>2177</v>
      </c>
      <c r="D1162" s="833" t="s">
        <v>4516</v>
      </c>
      <c r="E1162" s="834" t="s">
        <v>2191</v>
      </c>
      <c r="F1162" s="832" t="s">
        <v>2171</v>
      </c>
      <c r="G1162" s="832" t="s">
        <v>2479</v>
      </c>
      <c r="H1162" s="832" t="s">
        <v>562</v>
      </c>
      <c r="I1162" s="832" t="s">
        <v>2480</v>
      </c>
      <c r="J1162" s="832" t="s">
        <v>873</v>
      </c>
      <c r="K1162" s="832" t="s">
        <v>2481</v>
      </c>
      <c r="L1162" s="835">
        <v>105.63</v>
      </c>
      <c r="M1162" s="835">
        <v>2112.6</v>
      </c>
      <c r="N1162" s="832">
        <v>20</v>
      </c>
      <c r="O1162" s="836">
        <v>2.5</v>
      </c>
      <c r="P1162" s="835">
        <v>528.15</v>
      </c>
      <c r="Q1162" s="837">
        <v>0.25</v>
      </c>
      <c r="R1162" s="832">
        <v>5</v>
      </c>
      <c r="S1162" s="837">
        <v>0.25</v>
      </c>
      <c r="T1162" s="836">
        <v>1</v>
      </c>
      <c r="U1162" s="838">
        <v>0.4</v>
      </c>
    </row>
    <row r="1163" spans="1:21" ht="14.4" customHeight="1" x14ac:dyDescent="0.3">
      <c r="A1163" s="831">
        <v>2</v>
      </c>
      <c r="B1163" s="832" t="s">
        <v>2170</v>
      </c>
      <c r="C1163" s="832" t="s">
        <v>2177</v>
      </c>
      <c r="D1163" s="833" t="s">
        <v>4516</v>
      </c>
      <c r="E1163" s="834" t="s">
        <v>2191</v>
      </c>
      <c r="F1163" s="832" t="s">
        <v>2171</v>
      </c>
      <c r="G1163" s="832" t="s">
        <v>3825</v>
      </c>
      <c r="H1163" s="832" t="s">
        <v>562</v>
      </c>
      <c r="I1163" s="832" t="s">
        <v>3826</v>
      </c>
      <c r="J1163" s="832" t="s">
        <v>3827</v>
      </c>
      <c r="K1163" s="832" t="s">
        <v>3828</v>
      </c>
      <c r="L1163" s="835">
        <v>0</v>
      </c>
      <c r="M1163" s="835">
        <v>0</v>
      </c>
      <c r="N1163" s="832">
        <v>1</v>
      </c>
      <c r="O1163" s="836">
        <v>1</v>
      </c>
      <c r="P1163" s="835">
        <v>0</v>
      </c>
      <c r="Q1163" s="837"/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2</v>
      </c>
      <c r="B1164" s="832" t="s">
        <v>2170</v>
      </c>
      <c r="C1164" s="832" t="s">
        <v>2177</v>
      </c>
      <c r="D1164" s="833" t="s">
        <v>4516</v>
      </c>
      <c r="E1164" s="834" t="s">
        <v>2191</v>
      </c>
      <c r="F1164" s="832" t="s">
        <v>2171</v>
      </c>
      <c r="G1164" s="832" t="s">
        <v>2488</v>
      </c>
      <c r="H1164" s="832" t="s">
        <v>562</v>
      </c>
      <c r="I1164" s="832" t="s">
        <v>2489</v>
      </c>
      <c r="J1164" s="832" t="s">
        <v>2490</v>
      </c>
      <c r="K1164" s="832" t="s">
        <v>2491</v>
      </c>
      <c r="L1164" s="835">
        <v>107.27</v>
      </c>
      <c r="M1164" s="835">
        <v>107.27</v>
      </c>
      <c r="N1164" s="832">
        <v>1</v>
      </c>
      <c r="O1164" s="836">
        <v>1</v>
      </c>
      <c r="P1164" s="835">
        <v>107.27</v>
      </c>
      <c r="Q1164" s="837">
        <v>1</v>
      </c>
      <c r="R1164" s="832">
        <v>1</v>
      </c>
      <c r="S1164" s="837">
        <v>1</v>
      </c>
      <c r="T1164" s="836">
        <v>1</v>
      </c>
      <c r="U1164" s="838">
        <v>1</v>
      </c>
    </row>
    <row r="1165" spans="1:21" ht="14.4" customHeight="1" x14ac:dyDescent="0.3">
      <c r="A1165" s="831">
        <v>2</v>
      </c>
      <c r="B1165" s="832" t="s">
        <v>2170</v>
      </c>
      <c r="C1165" s="832" t="s">
        <v>2177</v>
      </c>
      <c r="D1165" s="833" t="s">
        <v>4516</v>
      </c>
      <c r="E1165" s="834" t="s">
        <v>2191</v>
      </c>
      <c r="F1165" s="832" t="s">
        <v>2171</v>
      </c>
      <c r="G1165" s="832" t="s">
        <v>2488</v>
      </c>
      <c r="H1165" s="832" t="s">
        <v>562</v>
      </c>
      <c r="I1165" s="832" t="s">
        <v>3507</v>
      </c>
      <c r="J1165" s="832" t="s">
        <v>2490</v>
      </c>
      <c r="K1165" s="832" t="s">
        <v>2491</v>
      </c>
      <c r="L1165" s="835">
        <v>107.27</v>
      </c>
      <c r="M1165" s="835">
        <v>214.54</v>
      </c>
      <c r="N1165" s="832">
        <v>2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2</v>
      </c>
      <c r="B1166" s="832" t="s">
        <v>2170</v>
      </c>
      <c r="C1166" s="832" t="s">
        <v>2177</v>
      </c>
      <c r="D1166" s="833" t="s">
        <v>4516</v>
      </c>
      <c r="E1166" s="834" t="s">
        <v>2191</v>
      </c>
      <c r="F1166" s="832" t="s">
        <v>2171</v>
      </c>
      <c r="G1166" s="832" t="s">
        <v>2499</v>
      </c>
      <c r="H1166" s="832" t="s">
        <v>562</v>
      </c>
      <c r="I1166" s="832" t="s">
        <v>2500</v>
      </c>
      <c r="J1166" s="832" t="s">
        <v>867</v>
      </c>
      <c r="K1166" s="832" t="s">
        <v>2501</v>
      </c>
      <c r="L1166" s="835">
        <v>75.05</v>
      </c>
      <c r="M1166" s="835">
        <v>975.65</v>
      </c>
      <c r="N1166" s="832">
        <v>13</v>
      </c>
      <c r="O1166" s="836">
        <v>8</v>
      </c>
      <c r="P1166" s="835">
        <v>375.25</v>
      </c>
      <c r="Q1166" s="837">
        <v>0.38461538461538464</v>
      </c>
      <c r="R1166" s="832">
        <v>5</v>
      </c>
      <c r="S1166" s="837">
        <v>0.38461538461538464</v>
      </c>
      <c r="T1166" s="836">
        <v>3</v>
      </c>
      <c r="U1166" s="838">
        <v>0.375</v>
      </c>
    </row>
    <row r="1167" spans="1:21" ht="14.4" customHeight="1" x14ac:dyDescent="0.3">
      <c r="A1167" s="831">
        <v>2</v>
      </c>
      <c r="B1167" s="832" t="s">
        <v>2170</v>
      </c>
      <c r="C1167" s="832" t="s">
        <v>2177</v>
      </c>
      <c r="D1167" s="833" t="s">
        <v>4516</v>
      </c>
      <c r="E1167" s="834" t="s">
        <v>2191</v>
      </c>
      <c r="F1167" s="832" t="s">
        <v>2171</v>
      </c>
      <c r="G1167" s="832" t="s">
        <v>2499</v>
      </c>
      <c r="H1167" s="832" t="s">
        <v>562</v>
      </c>
      <c r="I1167" s="832" t="s">
        <v>2502</v>
      </c>
      <c r="J1167" s="832" t="s">
        <v>871</v>
      </c>
      <c r="K1167" s="832" t="s">
        <v>2503</v>
      </c>
      <c r="L1167" s="835">
        <v>45.03</v>
      </c>
      <c r="M1167" s="835">
        <v>45.03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2</v>
      </c>
      <c r="B1168" s="832" t="s">
        <v>2170</v>
      </c>
      <c r="C1168" s="832" t="s">
        <v>2177</v>
      </c>
      <c r="D1168" s="833" t="s">
        <v>4516</v>
      </c>
      <c r="E1168" s="834" t="s">
        <v>2191</v>
      </c>
      <c r="F1168" s="832" t="s">
        <v>2171</v>
      </c>
      <c r="G1168" s="832" t="s">
        <v>3829</v>
      </c>
      <c r="H1168" s="832" t="s">
        <v>562</v>
      </c>
      <c r="I1168" s="832" t="s">
        <v>3830</v>
      </c>
      <c r="J1168" s="832" t="s">
        <v>3831</v>
      </c>
      <c r="K1168" s="832" t="s">
        <v>3832</v>
      </c>
      <c r="L1168" s="835">
        <v>0</v>
      </c>
      <c r="M1168" s="835">
        <v>0</v>
      </c>
      <c r="N1168" s="832">
        <v>1</v>
      </c>
      <c r="O1168" s="836">
        <v>1</v>
      </c>
      <c r="P1168" s="835">
        <v>0</v>
      </c>
      <c r="Q1168" s="837"/>
      <c r="R1168" s="832">
        <v>1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2</v>
      </c>
      <c r="B1169" s="832" t="s">
        <v>2170</v>
      </c>
      <c r="C1169" s="832" t="s">
        <v>2177</v>
      </c>
      <c r="D1169" s="833" t="s">
        <v>4516</v>
      </c>
      <c r="E1169" s="834" t="s">
        <v>2191</v>
      </c>
      <c r="F1169" s="832" t="s">
        <v>2171</v>
      </c>
      <c r="G1169" s="832" t="s">
        <v>2991</v>
      </c>
      <c r="H1169" s="832" t="s">
        <v>562</v>
      </c>
      <c r="I1169" s="832" t="s">
        <v>3833</v>
      </c>
      <c r="J1169" s="832" t="s">
        <v>1139</v>
      </c>
      <c r="K1169" s="832" t="s">
        <v>3834</v>
      </c>
      <c r="L1169" s="835">
        <v>64.36</v>
      </c>
      <c r="M1169" s="835">
        <v>64.36</v>
      </c>
      <c r="N1169" s="832">
        <v>1</v>
      </c>
      <c r="O1169" s="836">
        <v>1</v>
      </c>
      <c r="P1169" s="835">
        <v>64.36</v>
      </c>
      <c r="Q1169" s="837">
        <v>1</v>
      </c>
      <c r="R1169" s="832">
        <v>1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2</v>
      </c>
      <c r="B1170" s="832" t="s">
        <v>2170</v>
      </c>
      <c r="C1170" s="832" t="s">
        <v>2177</v>
      </c>
      <c r="D1170" s="833" t="s">
        <v>4516</v>
      </c>
      <c r="E1170" s="834" t="s">
        <v>2191</v>
      </c>
      <c r="F1170" s="832" t="s">
        <v>2171</v>
      </c>
      <c r="G1170" s="832" t="s">
        <v>2991</v>
      </c>
      <c r="H1170" s="832" t="s">
        <v>562</v>
      </c>
      <c r="I1170" s="832" t="s">
        <v>3700</v>
      </c>
      <c r="J1170" s="832" t="s">
        <v>3701</v>
      </c>
      <c r="K1170" s="832" t="s">
        <v>3702</v>
      </c>
      <c r="L1170" s="835">
        <v>89.91</v>
      </c>
      <c r="M1170" s="835">
        <v>89.91</v>
      </c>
      <c r="N1170" s="832">
        <v>1</v>
      </c>
      <c r="O1170" s="836">
        <v>1</v>
      </c>
      <c r="P1170" s="835">
        <v>89.91</v>
      </c>
      <c r="Q1170" s="837">
        <v>1</v>
      </c>
      <c r="R1170" s="832">
        <v>1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2</v>
      </c>
      <c r="B1171" s="832" t="s">
        <v>2170</v>
      </c>
      <c r="C1171" s="832" t="s">
        <v>2177</v>
      </c>
      <c r="D1171" s="833" t="s">
        <v>4516</v>
      </c>
      <c r="E1171" s="834" t="s">
        <v>2191</v>
      </c>
      <c r="F1171" s="832" t="s">
        <v>2171</v>
      </c>
      <c r="G1171" s="832" t="s">
        <v>2523</v>
      </c>
      <c r="H1171" s="832" t="s">
        <v>562</v>
      </c>
      <c r="I1171" s="832" t="s">
        <v>2524</v>
      </c>
      <c r="J1171" s="832" t="s">
        <v>726</v>
      </c>
      <c r="K1171" s="832" t="s">
        <v>2525</v>
      </c>
      <c r="L1171" s="835">
        <v>27.28</v>
      </c>
      <c r="M1171" s="835">
        <v>27.28</v>
      </c>
      <c r="N1171" s="832">
        <v>1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2</v>
      </c>
      <c r="B1172" s="832" t="s">
        <v>2170</v>
      </c>
      <c r="C1172" s="832" t="s">
        <v>2177</v>
      </c>
      <c r="D1172" s="833" t="s">
        <v>4516</v>
      </c>
      <c r="E1172" s="834" t="s">
        <v>2191</v>
      </c>
      <c r="F1172" s="832" t="s">
        <v>2171</v>
      </c>
      <c r="G1172" s="832" t="s">
        <v>2534</v>
      </c>
      <c r="H1172" s="832" t="s">
        <v>604</v>
      </c>
      <c r="I1172" s="832" t="s">
        <v>1755</v>
      </c>
      <c r="J1172" s="832" t="s">
        <v>681</v>
      </c>
      <c r="K1172" s="832" t="s">
        <v>1756</v>
      </c>
      <c r="L1172" s="835">
        <v>29.27</v>
      </c>
      <c r="M1172" s="835">
        <v>87.81</v>
      </c>
      <c r="N1172" s="832">
        <v>3</v>
      </c>
      <c r="O1172" s="836">
        <v>1.5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2</v>
      </c>
      <c r="B1173" s="832" t="s">
        <v>2170</v>
      </c>
      <c r="C1173" s="832" t="s">
        <v>2177</v>
      </c>
      <c r="D1173" s="833" t="s">
        <v>4516</v>
      </c>
      <c r="E1173" s="834" t="s">
        <v>2191</v>
      </c>
      <c r="F1173" s="832" t="s">
        <v>2171</v>
      </c>
      <c r="G1173" s="832" t="s">
        <v>2540</v>
      </c>
      <c r="H1173" s="832" t="s">
        <v>562</v>
      </c>
      <c r="I1173" s="832" t="s">
        <v>2541</v>
      </c>
      <c r="J1173" s="832" t="s">
        <v>1151</v>
      </c>
      <c r="K1173" s="832" t="s">
        <v>2542</v>
      </c>
      <c r="L1173" s="835">
        <v>98.75</v>
      </c>
      <c r="M1173" s="835">
        <v>296.25</v>
      </c>
      <c r="N1173" s="832">
        <v>3</v>
      </c>
      <c r="O1173" s="836">
        <v>1.5</v>
      </c>
      <c r="P1173" s="835">
        <v>98.75</v>
      </c>
      <c r="Q1173" s="837">
        <v>0.33333333333333331</v>
      </c>
      <c r="R1173" s="832">
        <v>1</v>
      </c>
      <c r="S1173" s="837">
        <v>0.33333333333333331</v>
      </c>
      <c r="T1173" s="836">
        <v>0.5</v>
      </c>
      <c r="U1173" s="838">
        <v>0.33333333333333331</v>
      </c>
    </row>
    <row r="1174" spans="1:21" ht="14.4" customHeight="1" x14ac:dyDescent="0.3">
      <c r="A1174" s="831">
        <v>2</v>
      </c>
      <c r="B1174" s="832" t="s">
        <v>2170</v>
      </c>
      <c r="C1174" s="832" t="s">
        <v>2177</v>
      </c>
      <c r="D1174" s="833" t="s">
        <v>4516</v>
      </c>
      <c r="E1174" s="834" t="s">
        <v>2191</v>
      </c>
      <c r="F1174" s="832" t="s">
        <v>2171</v>
      </c>
      <c r="G1174" s="832" t="s">
        <v>2540</v>
      </c>
      <c r="H1174" s="832" t="s">
        <v>562</v>
      </c>
      <c r="I1174" s="832" t="s">
        <v>2543</v>
      </c>
      <c r="J1174" s="832" t="s">
        <v>1151</v>
      </c>
      <c r="K1174" s="832" t="s">
        <v>2542</v>
      </c>
      <c r="L1174" s="835">
        <v>98.75</v>
      </c>
      <c r="M1174" s="835">
        <v>98.75</v>
      </c>
      <c r="N1174" s="832">
        <v>1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2</v>
      </c>
      <c r="B1175" s="832" t="s">
        <v>2170</v>
      </c>
      <c r="C1175" s="832" t="s">
        <v>2177</v>
      </c>
      <c r="D1175" s="833" t="s">
        <v>4516</v>
      </c>
      <c r="E1175" s="834" t="s">
        <v>2191</v>
      </c>
      <c r="F1175" s="832" t="s">
        <v>2171</v>
      </c>
      <c r="G1175" s="832" t="s">
        <v>2540</v>
      </c>
      <c r="H1175" s="832" t="s">
        <v>562</v>
      </c>
      <c r="I1175" s="832" t="s">
        <v>2544</v>
      </c>
      <c r="J1175" s="832" t="s">
        <v>2545</v>
      </c>
      <c r="K1175" s="832" t="s">
        <v>2542</v>
      </c>
      <c r="L1175" s="835">
        <v>98.75</v>
      </c>
      <c r="M1175" s="835">
        <v>98.75</v>
      </c>
      <c r="N1175" s="832">
        <v>1</v>
      </c>
      <c r="O1175" s="836">
        <v>0.5</v>
      </c>
      <c r="P1175" s="835">
        <v>98.75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2</v>
      </c>
      <c r="B1176" s="832" t="s">
        <v>2170</v>
      </c>
      <c r="C1176" s="832" t="s">
        <v>2177</v>
      </c>
      <c r="D1176" s="833" t="s">
        <v>4516</v>
      </c>
      <c r="E1176" s="834" t="s">
        <v>2191</v>
      </c>
      <c r="F1176" s="832" t="s">
        <v>2171</v>
      </c>
      <c r="G1176" s="832" t="s">
        <v>2548</v>
      </c>
      <c r="H1176" s="832" t="s">
        <v>562</v>
      </c>
      <c r="I1176" s="832" t="s">
        <v>3170</v>
      </c>
      <c r="J1176" s="832" t="s">
        <v>2550</v>
      </c>
      <c r="K1176" s="832" t="s">
        <v>3171</v>
      </c>
      <c r="L1176" s="835">
        <v>38.5</v>
      </c>
      <c r="M1176" s="835">
        <v>38.5</v>
      </c>
      <c r="N1176" s="832">
        <v>1</v>
      </c>
      <c r="O1176" s="836">
        <v>1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2</v>
      </c>
      <c r="B1177" s="832" t="s">
        <v>2170</v>
      </c>
      <c r="C1177" s="832" t="s">
        <v>2177</v>
      </c>
      <c r="D1177" s="833" t="s">
        <v>4516</v>
      </c>
      <c r="E1177" s="834" t="s">
        <v>2191</v>
      </c>
      <c r="F1177" s="832" t="s">
        <v>2171</v>
      </c>
      <c r="G1177" s="832" t="s">
        <v>2548</v>
      </c>
      <c r="H1177" s="832" t="s">
        <v>562</v>
      </c>
      <c r="I1177" s="832" t="s">
        <v>2549</v>
      </c>
      <c r="J1177" s="832" t="s">
        <v>2550</v>
      </c>
      <c r="K1177" s="832" t="s">
        <v>2551</v>
      </c>
      <c r="L1177" s="835">
        <v>73.989999999999995</v>
      </c>
      <c r="M1177" s="835">
        <v>517.92999999999995</v>
      </c>
      <c r="N1177" s="832">
        <v>7</v>
      </c>
      <c r="O1177" s="836">
        <v>1.5</v>
      </c>
      <c r="P1177" s="835">
        <v>295.95999999999998</v>
      </c>
      <c r="Q1177" s="837">
        <v>0.5714285714285714</v>
      </c>
      <c r="R1177" s="832">
        <v>4</v>
      </c>
      <c r="S1177" s="837">
        <v>0.5714285714285714</v>
      </c>
      <c r="T1177" s="836">
        <v>1</v>
      </c>
      <c r="U1177" s="838">
        <v>0.66666666666666663</v>
      </c>
    </row>
    <row r="1178" spans="1:21" ht="14.4" customHeight="1" x14ac:dyDescent="0.3">
      <c r="A1178" s="831">
        <v>2</v>
      </c>
      <c r="B1178" s="832" t="s">
        <v>2170</v>
      </c>
      <c r="C1178" s="832" t="s">
        <v>2177</v>
      </c>
      <c r="D1178" s="833" t="s">
        <v>4516</v>
      </c>
      <c r="E1178" s="834" t="s">
        <v>2191</v>
      </c>
      <c r="F1178" s="832" t="s">
        <v>2171</v>
      </c>
      <c r="G1178" s="832" t="s">
        <v>2552</v>
      </c>
      <c r="H1178" s="832" t="s">
        <v>562</v>
      </c>
      <c r="I1178" s="832" t="s">
        <v>3004</v>
      </c>
      <c r="J1178" s="832" t="s">
        <v>3005</v>
      </c>
      <c r="K1178" s="832" t="s">
        <v>622</v>
      </c>
      <c r="L1178" s="835">
        <v>58.62</v>
      </c>
      <c r="M1178" s="835">
        <v>117.24</v>
      </c>
      <c r="N1178" s="832">
        <v>2</v>
      </c>
      <c r="O1178" s="836">
        <v>1</v>
      </c>
      <c r="P1178" s="835">
        <v>58.62</v>
      </c>
      <c r="Q1178" s="837">
        <v>0.5</v>
      </c>
      <c r="R1178" s="832">
        <v>1</v>
      </c>
      <c r="S1178" s="837">
        <v>0.5</v>
      </c>
      <c r="T1178" s="836">
        <v>0.5</v>
      </c>
      <c r="U1178" s="838">
        <v>0.5</v>
      </c>
    </row>
    <row r="1179" spans="1:21" ht="14.4" customHeight="1" x14ac:dyDescent="0.3">
      <c r="A1179" s="831">
        <v>2</v>
      </c>
      <c r="B1179" s="832" t="s">
        <v>2170</v>
      </c>
      <c r="C1179" s="832" t="s">
        <v>2177</v>
      </c>
      <c r="D1179" s="833" t="s">
        <v>4516</v>
      </c>
      <c r="E1179" s="834" t="s">
        <v>2191</v>
      </c>
      <c r="F1179" s="832" t="s">
        <v>2171</v>
      </c>
      <c r="G1179" s="832" t="s">
        <v>2572</v>
      </c>
      <c r="H1179" s="832" t="s">
        <v>562</v>
      </c>
      <c r="I1179" s="832" t="s">
        <v>2573</v>
      </c>
      <c r="J1179" s="832" t="s">
        <v>1070</v>
      </c>
      <c r="K1179" s="832" t="s">
        <v>2574</v>
      </c>
      <c r="L1179" s="835">
        <v>760.22</v>
      </c>
      <c r="M1179" s="835">
        <v>5321.54</v>
      </c>
      <c r="N1179" s="832">
        <v>7</v>
      </c>
      <c r="O1179" s="836">
        <v>3.5</v>
      </c>
      <c r="P1179" s="835">
        <v>3040.88</v>
      </c>
      <c r="Q1179" s="837">
        <v>0.57142857142857151</v>
      </c>
      <c r="R1179" s="832">
        <v>4</v>
      </c>
      <c r="S1179" s="837">
        <v>0.5714285714285714</v>
      </c>
      <c r="T1179" s="836">
        <v>1.5</v>
      </c>
      <c r="U1179" s="838">
        <v>0.42857142857142855</v>
      </c>
    </row>
    <row r="1180" spans="1:21" ht="14.4" customHeight="1" x14ac:dyDescent="0.3">
      <c r="A1180" s="831">
        <v>2</v>
      </c>
      <c r="B1180" s="832" t="s">
        <v>2170</v>
      </c>
      <c r="C1180" s="832" t="s">
        <v>2177</v>
      </c>
      <c r="D1180" s="833" t="s">
        <v>4516</v>
      </c>
      <c r="E1180" s="834" t="s">
        <v>2191</v>
      </c>
      <c r="F1180" s="832" t="s">
        <v>2171</v>
      </c>
      <c r="G1180" s="832" t="s">
        <v>2585</v>
      </c>
      <c r="H1180" s="832" t="s">
        <v>562</v>
      </c>
      <c r="I1180" s="832" t="s">
        <v>2586</v>
      </c>
      <c r="J1180" s="832" t="s">
        <v>768</v>
      </c>
      <c r="K1180" s="832" t="s">
        <v>2587</v>
      </c>
      <c r="L1180" s="835">
        <v>0</v>
      </c>
      <c r="M1180" s="835">
        <v>0</v>
      </c>
      <c r="N1180" s="832">
        <v>3</v>
      </c>
      <c r="O1180" s="836">
        <v>1</v>
      </c>
      <c r="P1180" s="835"/>
      <c r="Q1180" s="837"/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2</v>
      </c>
      <c r="B1181" s="832" t="s">
        <v>2170</v>
      </c>
      <c r="C1181" s="832" t="s">
        <v>2177</v>
      </c>
      <c r="D1181" s="833" t="s">
        <v>4516</v>
      </c>
      <c r="E1181" s="834" t="s">
        <v>2191</v>
      </c>
      <c r="F1181" s="832" t="s">
        <v>2171</v>
      </c>
      <c r="G1181" s="832" t="s">
        <v>3835</v>
      </c>
      <c r="H1181" s="832" t="s">
        <v>562</v>
      </c>
      <c r="I1181" s="832" t="s">
        <v>3836</v>
      </c>
      <c r="J1181" s="832" t="s">
        <v>3837</v>
      </c>
      <c r="K1181" s="832" t="s">
        <v>3838</v>
      </c>
      <c r="L1181" s="835">
        <v>257.52</v>
      </c>
      <c r="M1181" s="835">
        <v>257.52</v>
      </c>
      <c r="N1181" s="832">
        <v>1</v>
      </c>
      <c r="O1181" s="836">
        <v>1</v>
      </c>
      <c r="P1181" s="835">
        <v>257.52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2</v>
      </c>
      <c r="B1182" s="832" t="s">
        <v>2170</v>
      </c>
      <c r="C1182" s="832" t="s">
        <v>2177</v>
      </c>
      <c r="D1182" s="833" t="s">
        <v>4516</v>
      </c>
      <c r="E1182" s="834" t="s">
        <v>2191</v>
      </c>
      <c r="F1182" s="832" t="s">
        <v>2171</v>
      </c>
      <c r="G1182" s="832" t="s">
        <v>2599</v>
      </c>
      <c r="H1182" s="832" t="s">
        <v>604</v>
      </c>
      <c r="I1182" s="832" t="s">
        <v>3839</v>
      </c>
      <c r="J1182" s="832" t="s">
        <v>919</v>
      </c>
      <c r="K1182" s="832" t="s">
        <v>3840</v>
      </c>
      <c r="L1182" s="835">
        <v>25.94</v>
      </c>
      <c r="M1182" s="835">
        <v>25.94</v>
      </c>
      <c r="N1182" s="832">
        <v>1</v>
      </c>
      <c r="O1182" s="836">
        <v>0.5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2</v>
      </c>
      <c r="B1183" s="832" t="s">
        <v>2170</v>
      </c>
      <c r="C1183" s="832" t="s">
        <v>2177</v>
      </c>
      <c r="D1183" s="833" t="s">
        <v>4516</v>
      </c>
      <c r="E1183" s="834" t="s">
        <v>2191</v>
      </c>
      <c r="F1183" s="832" t="s">
        <v>2171</v>
      </c>
      <c r="G1183" s="832" t="s">
        <v>2599</v>
      </c>
      <c r="H1183" s="832" t="s">
        <v>604</v>
      </c>
      <c r="I1183" s="832" t="s">
        <v>1811</v>
      </c>
      <c r="J1183" s="832" t="s">
        <v>919</v>
      </c>
      <c r="K1183" s="832" t="s">
        <v>1812</v>
      </c>
      <c r="L1183" s="835">
        <v>77.790000000000006</v>
      </c>
      <c r="M1183" s="835">
        <v>77.790000000000006</v>
      </c>
      <c r="N1183" s="832">
        <v>1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2</v>
      </c>
      <c r="B1184" s="832" t="s">
        <v>2170</v>
      </c>
      <c r="C1184" s="832" t="s">
        <v>2177</v>
      </c>
      <c r="D1184" s="833" t="s">
        <v>4516</v>
      </c>
      <c r="E1184" s="834" t="s">
        <v>2191</v>
      </c>
      <c r="F1184" s="832" t="s">
        <v>2171</v>
      </c>
      <c r="G1184" s="832" t="s">
        <v>2604</v>
      </c>
      <c r="H1184" s="832" t="s">
        <v>562</v>
      </c>
      <c r="I1184" s="832" t="s">
        <v>2605</v>
      </c>
      <c r="J1184" s="832" t="s">
        <v>785</v>
      </c>
      <c r="K1184" s="832" t="s">
        <v>2606</v>
      </c>
      <c r="L1184" s="835">
        <v>248.55</v>
      </c>
      <c r="M1184" s="835">
        <v>2485.5</v>
      </c>
      <c r="N1184" s="832">
        <v>10</v>
      </c>
      <c r="O1184" s="836">
        <v>9.5</v>
      </c>
      <c r="P1184" s="835">
        <v>1739.85</v>
      </c>
      <c r="Q1184" s="837">
        <v>0.7</v>
      </c>
      <c r="R1184" s="832">
        <v>7</v>
      </c>
      <c r="S1184" s="837">
        <v>0.7</v>
      </c>
      <c r="T1184" s="836">
        <v>7</v>
      </c>
      <c r="U1184" s="838">
        <v>0.73684210526315785</v>
      </c>
    </row>
    <row r="1185" spans="1:21" ht="14.4" customHeight="1" x14ac:dyDescent="0.3">
      <c r="A1185" s="831">
        <v>2</v>
      </c>
      <c r="B1185" s="832" t="s">
        <v>2170</v>
      </c>
      <c r="C1185" s="832" t="s">
        <v>2177</v>
      </c>
      <c r="D1185" s="833" t="s">
        <v>4516</v>
      </c>
      <c r="E1185" s="834" t="s">
        <v>2191</v>
      </c>
      <c r="F1185" s="832" t="s">
        <v>2171</v>
      </c>
      <c r="G1185" s="832" t="s">
        <v>2611</v>
      </c>
      <c r="H1185" s="832" t="s">
        <v>562</v>
      </c>
      <c r="I1185" s="832" t="s">
        <v>3708</v>
      </c>
      <c r="J1185" s="832" t="s">
        <v>2613</v>
      </c>
      <c r="K1185" s="832" t="s">
        <v>2614</v>
      </c>
      <c r="L1185" s="835">
        <v>140.72</v>
      </c>
      <c r="M1185" s="835">
        <v>422.15999999999997</v>
      </c>
      <c r="N1185" s="832">
        <v>3</v>
      </c>
      <c r="O1185" s="836">
        <v>0.5</v>
      </c>
      <c r="P1185" s="835">
        <v>422.15999999999997</v>
      </c>
      <c r="Q1185" s="837">
        <v>1</v>
      </c>
      <c r="R1185" s="832">
        <v>3</v>
      </c>
      <c r="S1185" s="837">
        <v>1</v>
      </c>
      <c r="T1185" s="836">
        <v>0.5</v>
      </c>
      <c r="U1185" s="838">
        <v>1</v>
      </c>
    </row>
    <row r="1186" spans="1:21" ht="14.4" customHeight="1" x14ac:dyDescent="0.3">
      <c r="A1186" s="831">
        <v>2</v>
      </c>
      <c r="B1186" s="832" t="s">
        <v>2170</v>
      </c>
      <c r="C1186" s="832" t="s">
        <v>2177</v>
      </c>
      <c r="D1186" s="833" t="s">
        <v>4516</v>
      </c>
      <c r="E1186" s="834" t="s">
        <v>2191</v>
      </c>
      <c r="F1186" s="832" t="s">
        <v>2171</v>
      </c>
      <c r="G1186" s="832" t="s">
        <v>2615</v>
      </c>
      <c r="H1186" s="832" t="s">
        <v>562</v>
      </c>
      <c r="I1186" s="832" t="s">
        <v>3841</v>
      </c>
      <c r="J1186" s="832" t="s">
        <v>3842</v>
      </c>
      <c r="K1186" s="832" t="s">
        <v>3843</v>
      </c>
      <c r="L1186" s="835">
        <v>1016.32</v>
      </c>
      <c r="M1186" s="835">
        <v>1016.32</v>
      </c>
      <c r="N1186" s="832">
        <v>1</v>
      </c>
      <c r="O1186" s="836">
        <v>0.5</v>
      </c>
      <c r="P1186" s="835">
        <v>1016.32</v>
      </c>
      <c r="Q1186" s="837">
        <v>1</v>
      </c>
      <c r="R1186" s="832">
        <v>1</v>
      </c>
      <c r="S1186" s="837">
        <v>1</v>
      </c>
      <c r="T1186" s="836">
        <v>0.5</v>
      </c>
      <c r="U1186" s="838">
        <v>1</v>
      </c>
    </row>
    <row r="1187" spans="1:21" ht="14.4" customHeight="1" x14ac:dyDescent="0.3">
      <c r="A1187" s="831">
        <v>2</v>
      </c>
      <c r="B1187" s="832" t="s">
        <v>2170</v>
      </c>
      <c r="C1187" s="832" t="s">
        <v>2177</v>
      </c>
      <c r="D1187" s="833" t="s">
        <v>4516</v>
      </c>
      <c r="E1187" s="834" t="s">
        <v>2191</v>
      </c>
      <c r="F1187" s="832" t="s">
        <v>2171</v>
      </c>
      <c r="G1187" s="832" t="s">
        <v>2615</v>
      </c>
      <c r="H1187" s="832" t="s">
        <v>562</v>
      </c>
      <c r="I1187" s="832" t="s">
        <v>3844</v>
      </c>
      <c r="J1187" s="832" t="s">
        <v>3015</v>
      </c>
      <c r="K1187" s="832" t="s">
        <v>3845</v>
      </c>
      <c r="L1187" s="835">
        <v>1015.4</v>
      </c>
      <c r="M1187" s="835">
        <v>1015.4</v>
      </c>
      <c r="N1187" s="832">
        <v>1</v>
      </c>
      <c r="O1187" s="836">
        <v>1</v>
      </c>
      <c r="P1187" s="835">
        <v>1015.4</v>
      </c>
      <c r="Q1187" s="837">
        <v>1</v>
      </c>
      <c r="R1187" s="832">
        <v>1</v>
      </c>
      <c r="S1187" s="837">
        <v>1</v>
      </c>
      <c r="T1187" s="836">
        <v>1</v>
      </c>
      <c r="U1187" s="838">
        <v>1</v>
      </c>
    </row>
    <row r="1188" spans="1:21" ht="14.4" customHeight="1" x14ac:dyDescent="0.3">
      <c r="A1188" s="831">
        <v>2</v>
      </c>
      <c r="B1188" s="832" t="s">
        <v>2170</v>
      </c>
      <c r="C1188" s="832" t="s">
        <v>2177</v>
      </c>
      <c r="D1188" s="833" t="s">
        <v>4516</v>
      </c>
      <c r="E1188" s="834" t="s">
        <v>2191</v>
      </c>
      <c r="F1188" s="832" t="s">
        <v>2171</v>
      </c>
      <c r="G1188" s="832" t="s">
        <v>2631</v>
      </c>
      <c r="H1188" s="832" t="s">
        <v>562</v>
      </c>
      <c r="I1188" s="832" t="s">
        <v>3390</v>
      </c>
      <c r="J1188" s="832" t="s">
        <v>3283</v>
      </c>
      <c r="K1188" s="832" t="s">
        <v>1013</v>
      </c>
      <c r="L1188" s="835">
        <v>86.43</v>
      </c>
      <c r="M1188" s="835">
        <v>86.43</v>
      </c>
      <c r="N1188" s="832">
        <v>1</v>
      </c>
      <c r="O1188" s="836">
        <v>0.5</v>
      </c>
      <c r="P1188" s="835">
        <v>86.43</v>
      </c>
      <c r="Q1188" s="837">
        <v>1</v>
      </c>
      <c r="R1188" s="832">
        <v>1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2</v>
      </c>
      <c r="B1189" s="832" t="s">
        <v>2170</v>
      </c>
      <c r="C1189" s="832" t="s">
        <v>2177</v>
      </c>
      <c r="D1189" s="833" t="s">
        <v>4516</v>
      </c>
      <c r="E1189" s="834" t="s">
        <v>2191</v>
      </c>
      <c r="F1189" s="832" t="s">
        <v>2171</v>
      </c>
      <c r="G1189" s="832" t="s">
        <v>2639</v>
      </c>
      <c r="H1189" s="832" t="s">
        <v>604</v>
      </c>
      <c r="I1189" s="832" t="s">
        <v>2643</v>
      </c>
      <c r="J1189" s="832" t="s">
        <v>2641</v>
      </c>
      <c r="K1189" s="832" t="s">
        <v>2644</v>
      </c>
      <c r="L1189" s="835">
        <v>219.18</v>
      </c>
      <c r="M1189" s="835">
        <v>2630.16</v>
      </c>
      <c r="N1189" s="832">
        <v>12</v>
      </c>
      <c r="O1189" s="836">
        <v>3.5</v>
      </c>
      <c r="P1189" s="835">
        <v>1534.26</v>
      </c>
      <c r="Q1189" s="837">
        <v>0.58333333333333337</v>
      </c>
      <c r="R1189" s="832">
        <v>7</v>
      </c>
      <c r="S1189" s="837">
        <v>0.58333333333333337</v>
      </c>
      <c r="T1189" s="836">
        <v>2</v>
      </c>
      <c r="U1189" s="838">
        <v>0.5714285714285714</v>
      </c>
    </row>
    <row r="1190" spans="1:21" ht="14.4" customHeight="1" x14ac:dyDescent="0.3">
      <c r="A1190" s="831">
        <v>2</v>
      </c>
      <c r="B1190" s="832" t="s">
        <v>2170</v>
      </c>
      <c r="C1190" s="832" t="s">
        <v>2177</v>
      </c>
      <c r="D1190" s="833" t="s">
        <v>4516</v>
      </c>
      <c r="E1190" s="834" t="s">
        <v>2191</v>
      </c>
      <c r="F1190" s="832" t="s">
        <v>2171</v>
      </c>
      <c r="G1190" s="832" t="s">
        <v>2656</v>
      </c>
      <c r="H1190" s="832" t="s">
        <v>562</v>
      </c>
      <c r="I1190" s="832" t="s">
        <v>2657</v>
      </c>
      <c r="J1190" s="832" t="s">
        <v>1137</v>
      </c>
      <c r="K1190" s="832" t="s">
        <v>2027</v>
      </c>
      <c r="L1190" s="835">
        <v>34.19</v>
      </c>
      <c r="M1190" s="835">
        <v>341.9</v>
      </c>
      <c r="N1190" s="832">
        <v>10</v>
      </c>
      <c r="O1190" s="836">
        <v>5</v>
      </c>
      <c r="P1190" s="835">
        <v>170.95</v>
      </c>
      <c r="Q1190" s="837">
        <v>0.5</v>
      </c>
      <c r="R1190" s="832">
        <v>5</v>
      </c>
      <c r="S1190" s="837">
        <v>0.5</v>
      </c>
      <c r="T1190" s="836">
        <v>2.5</v>
      </c>
      <c r="U1190" s="838">
        <v>0.5</v>
      </c>
    </row>
    <row r="1191" spans="1:21" ht="14.4" customHeight="1" x14ac:dyDescent="0.3">
      <c r="A1191" s="831">
        <v>2</v>
      </c>
      <c r="B1191" s="832" t="s">
        <v>2170</v>
      </c>
      <c r="C1191" s="832" t="s">
        <v>2177</v>
      </c>
      <c r="D1191" s="833" t="s">
        <v>4516</v>
      </c>
      <c r="E1191" s="834" t="s">
        <v>2191</v>
      </c>
      <c r="F1191" s="832" t="s">
        <v>2171</v>
      </c>
      <c r="G1191" s="832" t="s">
        <v>2666</v>
      </c>
      <c r="H1191" s="832" t="s">
        <v>562</v>
      </c>
      <c r="I1191" s="832" t="s">
        <v>3846</v>
      </c>
      <c r="J1191" s="832" t="s">
        <v>3847</v>
      </c>
      <c r="K1191" s="832" t="s">
        <v>3848</v>
      </c>
      <c r="L1191" s="835">
        <v>105.46</v>
      </c>
      <c r="M1191" s="835">
        <v>105.46</v>
      </c>
      <c r="N1191" s="832">
        <v>1</v>
      </c>
      <c r="O1191" s="836">
        <v>0.5</v>
      </c>
      <c r="P1191" s="835">
        <v>105.46</v>
      </c>
      <c r="Q1191" s="837">
        <v>1</v>
      </c>
      <c r="R1191" s="832">
        <v>1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2</v>
      </c>
      <c r="B1192" s="832" t="s">
        <v>2170</v>
      </c>
      <c r="C1192" s="832" t="s">
        <v>2177</v>
      </c>
      <c r="D1192" s="833" t="s">
        <v>4516</v>
      </c>
      <c r="E1192" s="834" t="s">
        <v>2191</v>
      </c>
      <c r="F1192" s="832" t="s">
        <v>2171</v>
      </c>
      <c r="G1192" s="832" t="s">
        <v>2667</v>
      </c>
      <c r="H1192" s="832" t="s">
        <v>604</v>
      </c>
      <c r="I1192" s="832" t="s">
        <v>2668</v>
      </c>
      <c r="J1192" s="832" t="s">
        <v>787</v>
      </c>
      <c r="K1192" s="832" t="s">
        <v>1688</v>
      </c>
      <c r="L1192" s="835">
        <v>490.89</v>
      </c>
      <c r="M1192" s="835">
        <v>490.89</v>
      </c>
      <c r="N1192" s="832">
        <v>1</v>
      </c>
      <c r="O1192" s="836">
        <v>0.5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2</v>
      </c>
      <c r="B1193" s="832" t="s">
        <v>2170</v>
      </c>
      <c r="C1193" s="832" t="s">
        <v>2177</v>
      </c>
      <c r="D1193" s="833" t="s">
        <v>4516</v>
      </c>
      <c r="E1193" s="834" t="s">
        <v>2191</v>
      </c>
      <c r="F1193" s="832" t="s">
        <v>2171</v>
      </c>
      <c r="G1193" s="832" t="s">
        <v>2667</v>
      </c>
      <c r="H1193" s="832" t="s">
        <v>604</v>
      </c>
      <c r="I1193" s="832" t="s">
        <v>2671</v>
      </c>
      <c r="J1193" s="832" t="s">
        <v>793</v>
      </c>
      <c r="K1193" s="832" t="s">
        <v>2672</v>
      </c>
      <c r="L1193" s="835">
        <v>1385.62</v>
      </c>
      <c r="M1193" s="835">
        <v>20784.299999999996</v>
      </c>
      <c r="N1193" s="832">
        <v>15</v>
      </c>
      <c r="O1193" s="836">
        <v>5.5</v>
      </c>
      <c r="P1193" s="835">
        <v>12470.579999999998</v>
      </c>
      <c r="Q1193" s="837">
        <v>0.60000000000000009</v>
      </c>
      <c r="R1193" s="832">
        <v>9</v>
      </c>
      <c r="S1193" s="837">
        <v>0.6</v>
      </c>
      <c r="T1193" s="836">
        <v>3.5</v>
      </c>
      <c r="U1193" s="838">
        <v>0.63636363636363635</v>
      </c>
    </row>
    <row r="1194" spans="1:21" ht="14.4" customHeight="1" x14ac:dyDescent="0.3">
      <c r="A1194" s="831">
        <v>2</v>
      </c>
      <c r="B1194" s="832" t="s">
        <v>2170</v>
      </c>
      <c r="C1194" s="832" t="s">
        <v>2177</v>
      </c>
      <c r="D1194" s="833" t="s">
        <v>4516</v>
      </c>
      <c r="E1194" s="834" t="s">
        <v>2191</v>
      </c>
      <c r="F1194" s="832" t="s">
        <v>2171</v>
      </c>
      <c r="G1194" s="832" t="s">
        <v>2667</v>
      </c>
      <c r="H1194" s="832" t="s">
        <v>604</v>
      </c>
      <c r="I1194" s="832" t="s">
        <v>3027</v>
      </c>
      <c r="J1194" s="832" t="s">
        <v>793</v>
      </c>
      <c r="K1194" s="832" t="s">
        <v>1678</v>
      </c>
      <c r="L1194" s="835">
        <v>1847.49</v>
      </c>
      <c r="M1194" s="835">
        <v>27712.35</v>
      </c>
      <c r="N1194" s="832">
        <v>15</v>
      </c>
      <c r="O1194" s="836">
        <v>5</v>
      </c>
      <c r="P1194" s="835">
        <v>11084.94</v>
      </c>
      <c r="Q1194" s="837">
        <v>0.4</v>
      </c>
      <c r="R1194" s="832">
        <v>6</v>
      </c>
      <c r="S1194" s="837">
        <v>0.4</v>
      </c>
      <c r="T1194" s="836">
        <v>1.5</v>
      </c>
      <c r="U1194" s="838">
        <v>0.3</v>
      </c>
    </row>
    <row r="1195" spans="1:21" ht="14.4" customHeight="1" x14ac:dyDescent="0.3">
      <c r="A1195" s="831">
        <v>2</v>
      </c>
      <c r="B1195" s="832" t="s">
        <v>2170</v>
      </c>
      <c r="C1195" s="832" t="s">
        <v>2177</v>
      </c>
      <c r="D1195" s="833" t="s">
        <v>4516</v>
      </c>
      <c r="E1195" s="834" t="s">
        <v>2191</v>
      </c>
      <c r="F1195" s="832" t="s">
        <v>2171</v>
      </c>
      <c r="G1195" s="832" t="s">
        <v>2667</v>
      </c>
      <c r="H1195" s="832" t="s">
        <v>604</v>
      </c>
      <c r="I1195" s="832" t="s">
        <v>2673</v>
      </c>
      <c r="J1195" s="832" t="s">
        <v>793</v>
      </c>
      <c r="K1195" s="832" t="s">
        <v>2015</v>
      </c>
      <c r="L1195" s="835">
        <v>2309.36</v>
      </c>
      <c r="M1195" s="835">
        <v>2309.36</v>
      </c>
      <c r="N1195" s="832">
        <v>1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2</v>
      </c>
      <c r="B1196" s="832" t="s">
        <v>2170</v>
      </c>
      <c r="C1196" s="832" t="s">
        <v>2177</v>
      </c>
      <c r="D1196" s="833" t="s">
        <v>4516</v>
      </c>
      <c r="E1196" s="834" t="s">
        <v>2191</v>
      </c>
      <c r="F1196" s="832" t="s">
        <v>2171</v>
      </c>
      <c r="G1196" s="832" t="s">
        <v>2688</v>
      </c>
      <c r="H1196" s="832" t="s">
        <v>562</v>
      </c>
      <c r="I1196" s="832" t="s">
        <v>2697</v>
      </c>
      <c r="J1196" s="832" t="s">
        <v>1310</v>
      </c>
      <c r="K1196" s="832" t="s">
        <v>2690</v>
      </c>
      <c r="L1196" s="835">
        <v>103.67</v>
      </c>
      <c r="M1196" s="835">
        <v>103.67</v>
      </c>
      <c r="N1196" s="832">
        <v>1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2</v>
      </c>
      <c r="B1197" s="832" t="s">
        <v>2170</v>
      </c>
      <c r="C1197" s="832" t="s">
        <v>2177</v>
      </c>
      <c r="D1197" s="833" t="s">
        <v>4516</v>
      </c>
      <c r="E1197" s="834" t="s">
        <v>2191</v>
      </c>
      <c r="F1197" s="832" t="s">
        <v>2171</v>
      </c>
      <c r="G1197" s="832" t="s">
        <v>2688</v>
      </c>
      <c r="H1197" s="832" t="s">
        <v>562</v>
      </c>
      <c r="I1197" s="832" t="s">
        <v>3289</v>
      </c>
      <c r="J1197" s="832" t="s">
        <v>3290</v>
      </c>
      <c r="K1197" s="832" t="s">
        <v>2696</v>
      </c>
      <c r="L1197" s="835">
        <v>115.18</v>
      </c>
      <c r="M1197" s="835">
        <v>115.18</v>
      </c>
      <c r="N1197" s="832">
        <v>1</v>
      </c>
      <c r="O1197" s="836">
        <v>1</v>
      </c>
      <c r="P1197" s="835">
        <v>115.18</v>
      </c>
      <c r="Q1197" s="837">
        <v>1</v>
      </c>
      <c r="R1197" s="832">
        <v>1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2</v>
      </c>
      <c r="B1198" s="832" t="s">
        <v>2170</v>
      </c>
      <c r="C1198" s="832" t="s">
        <v>2177</v>
      </c>
      <c r="D1198" s="833" t="s">
        <v>4516</v>
      </c>
      <c r="E1198" s="834" t="s">
        <v>2191</v>
      </c>
      <c r="F1198" s="832" t="s">
        <v>2171</v>
      </c>
      <c r="G1198" s="832" t="s">
        <v>2709</v>
      </c>
      <c r="H1198" s="832" t="s">
        <v>604</v>
      </c>
      <c r="I1198" s="832" t="s">
        <v>2712</v>
      </c>
      <c r="J1198" s="832" t="s">
        <v>1648</v>
      </c>
      <c r="K1198" s="832" t="s">
        <v>2713</v>
      </c>
      <c r="L1198" s="835">
        <v>16.12</v>
      </c>
      <c r="M1198" s="835">
        <v>96.720000000000013</v>
      </c>
      <c r="N1198" s="832">
        <v>6</v>
      </c>
      <c r="O1198" s="836">
        <v>4.5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2</v>
      </c>
      <c r="B1199" s="832" t="s">
        <v>2170</v>
      </c>
      <c r="C1199" s="832" t="s">
        <v>2177</v>
      </c>
      <c r="D1199" s="833" t="s">
        <v>4516</v>
      </c>
      <c r="E1199" s="834" t="s">
        <v>2191</v>
      </c>
      <c r="F1199" s="832" t="s">
        <v>2171</v>
      </c>
      <c r="G1199" s="832" t="s">
        <v>2709</v>
      </c>
      <c r="H1199" s="832" t="s">
        <v>604</v>
      </c>
      <c r="I1199" s="832" t="s">
        <v>2714</v>
      </c>
      <c r="J1199" s="832" t="s">
        <v>1648</v>
      </c>
      <c r="K1199" s="832" t="s">
        <v>1649</v>
      </c>
      <c r="L1199" s="835">
        <v>57.6</v>
      </c>
      <c r="M1199" s="835">
        <v>1958.4000000000003</v>
      </c>
      <c r="N1199" s="832">
        <v>34</v>
      </c>
      <c r="O1199" s="836">
        <v>26</v>
      </c>
      <c r="P1199" s="835">
        <v>864.00000000000023</v>
      </c>
      <c r="Q1199" s="837">
        <v>0.44117647058823534</v>
      </c>
      <c r="R1199" s="832">
        <v>15</v>
      </c>
      <c r="S1199" s="837">
        <v>0.44117647058823528</v>
      </c>
      <c r="T1199" s="836">
        <v>12</v>
      </c>
      <c r="U1199" s="838">
        <v>0.46153846153846156</v>
      </c>
    </row>
    <row r="1200" spans="1:21" ht="14.4" customHeight="1" x14ac:dyDescent="0.3">
      <c r="A1200" s="831">
        <v>2</v>
      </c>
      <c r="B1200" s="832" t="s">
        <v>2170</v>
      </c>
      <c r="C1200" s="832" t="s">
        <v>2177</v>
      </c>
      <c r="D1200" s="833" t="s">
        <v>4516</v>
      </c>
      <c r="E1200" s="834" t="s">
        <v>2191</v>
      </c>
      <c r="F1200" s="832" t="s">
        <v>2171</v>
      </c>
      <c r="G1200" s="832" t="s">
        <v>2735</v>
      </c>
      <c r="H1200" s="832" t="s">
        <v>604</v>
      </c>
      <c r="I1200" s="832" t="s">
        <v>2043</v>
      </c>
      <c r="J1200" s="832" t="s">
        <v>987</v>
      </c>
      <c r="K1200" s="832" t="s">
        <v>1747</v>
      </c>
      <c r="L1200" s="835">
        <v>47.7</v>
      </c>
      <c r="M1200" s="835">
        <v>95.4</v>
      </c>
      <c r="N1200" s="832">
        <v>2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2</v>
      </c>
      <c r="B1201" s="832" t="s">
        <v>2170</v>
      </c>
      <c r="C1201" s="832" t="s">
        <v>2177</v>
      </c>
      <c r="D1201" s="833" t="s">
        <v>4516</v>
      </c>
      <c r="E1201" s="834" t="s">
        <v>2191</v>
      </c>
      <c r="F1201" s="832" t="s">
        <v>2171</v>
      </c>
      <c r="G1201" s="832" t="s">
        <v>2735</v>
      </c>
      <c r="H1201" s="832" t="s">
        <v>604</v>
      </c>
      <c r="I1201" s="832" t="s">
        <v>1770</v>
      </c>
      <c r="J1201" s="832" t="s">
        <v>987</v>
      </c>
      <c r="K1201" s="832" t="s">
        <v>1771</v>
      </c>
      <c r="L1201" s="835">
        <v>143.09</v>
      </c>
      <c r="M1201" s="835">
        <v>286.18</v>
      </c>
      <c r="N1201" s="832">
        <v>2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2</v>
      </c>
      <c r="B1202" s="832" t="s">
        <v>2170</v>
      </c>
      <c r="C1202" s="832" t="s">
        <v>2177</v>
      </c>
      <c r="D1202" s="833" t="s">
        <v>4516</v>
      </c>
      <c r="E1202" s="834" t="s">
        <v>2191</v>
      </c>
      <c r="F1202" s="832" t="s">
        <v>2171</v>
      </c>
      <c r="G1202" s="832" t="s">
        <v>2739</v>
      </c>
      <c r="H1202" s="832" t="s">
        <v>604</v>
      </c>
      <c r="I1202" s="832" t="s">
        <v>2740</v>
      </c>
      <c r="J1202" s="832" t="s">
        <v>1785</v>
      </c>
      <c r="K1202" s="832" t="s">
        <v>2741</v>
      </c>
      <c r="L1202" s="835">
        <v>437.23</v>
      </c>
      <c r="M1202" s="835">
        <v>437.23</v>
      </c>
      <c r="N1202" s="832">
        <v>1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2</v>
      </c>
      <c r="B1203" s="832" t="s">
        <v>2170</v>
      </c>
      <c r="C1203" s="832" t="s">
        <v>2177</v>
      </c>
      <c r="D1203" s="833" t="s">
        <v>4516</v>
      </c>
      <c r="E1203" s="834" t="s">
        <v>2191</v>
      </c>
      <c r="F1203" s="832" t="s">
        <v>2171</v>
      </c>
      <c r="G1203" s="832" t="s">
        <v>2742</v>
      </c>
      <c r="H1203" s="832" t="s">
        <v>562</v>
      </c>
      <c r="I1203" s="832" t="s">
        <v>2743</v>
      </c>
      <c r="J1203" s="832" t="s">
        <v>618</v>
      </c>
      <c r="K1203" s="832" t="s">
        <v>2744</v>
      </c>
      <c r="L1203" s="835">
        <v>108.44</v>
      </c>
      <c r="M1203" s="835">
        <v>325.32</v>
      </c>
      <c r="N1203" s="832">
        <v>3</v>
      </c>
      <c r="O1203" s="836">
        <v>2</v>
      </c>
      <c r="P1203" s="835">
        <v>216.88</v>
      </c>
      <c r="Q1203" s="837">
        <v>0.66666666666666663</v>
      </c>
      <c r="R1203" s="832">
        <v>2</v>
      </c>
      <c r="S1203" s="837">
        <v>0.66666666666666663</v>
      </c>
      <c r="T1203" s="836">
        <v>1.5</v>
      </c>
      <c r="U1203" s="838">
        <v>0.75</v>
      </c>
    </row>
    <row r="1204" spans="1:21" ht="14.4" customHeight="1" x14ac:dyDescent="0.3">
      <c r="A1204" s="831">
        <v>2</v>
      </c>
      <c r="B1204" s="832" t="s">
        <v>2170</v>
      </c>
      <c r="C1204" s="832" t="s">
        <v>2177</v>
      </c>
      <c r="D1204" s="833" t="s">
        <v>4516</v>
      </c>
      <c r="E1204" s="834" t="s">
        <v>2191</v>
      </c>
      <c r="F1204" s="832" t="s">
        <v>2171</v>
      </c>
      <c r="G1204" s="832" t="s">
        <v>2769</v>
      </c>
      <c r="H1204" s="832" t="s">
        <v>562</v>
      </c>
      <c r="I1204" s="832" t="s">
        <v>2770</v>
      </c>
      <c r="J1204" s="832" t="s">
        <v>1159</v>
      </c>
      <c r="K1204" s="832" t="s">
        <v>2771</v>
      </c>
      <c r="L1204" s="835">
        <v>453.79</v>
      </c>
      <c r="M1204" s="835">
        <v>907.58</v>
      </c>
      <c r="N1204" s="832">
        <v>2</v>
      </c>
      <c r="O1204" s="836">
        <v>1.5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2</v>
      </c>
      <c r="B1205" s="832" t="s">
        <v>2170</v>
      </c>
      <c r="C1205" s="832" t="s">
        <v>2177</v>
      </c>
      <c r="D1205" s="833" t="s">
        <v>4516</v>
      </c>
      <c r="E1205" s="834" t="s">
        <v>2191</v>
      </c>
      <c r="F1205" s="832" t="s">
        <v>2171</v>
      </c>
      <c r="G1205" s="832" t="s">
        <v>2769</v>
      </c>
      <c r="H1205" s="832" t="s">
        <v>562</v>
      </c>
      <c r="I1205" s="832" t="s">
        <v>2772</v>
      </c>
      <c r="J1205" s="832" t="s">
        <v>1159</v>
      </c>
      <c r="K1205" s="832" t="s">
        <v>2771</v>
      </c>
      <c r="L1205" s="835">
        <v>453.79</v>
      </c>
      <c r="M1205" s="835">
        <v>1361.3700000000001</v>
      </c>
      <c r="N1205" s="832">
        <v>3</v>
      </c>
      <c r="O1205" s="836">
        <v>2.5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2</v>
      </c>
      <c r="B1206" s="832" t="s">
        <v>2170</v>
      </c>
      <c r="C1206" s="832" t="s">
        <v>2177</v>
      </c>
      <c r="D1206" s="833" t="s">
        <v>4516</v>
      </c>
      <c r="E1206" s="834" t="s">
        <v>2191</v>
      </c>
      <c r="F1206" s="832" t="s">
        <v>2171</v>
      </c>
      <c r="G1206" s="832" t="s">
        <v>2777</v>
      </c>
      <c r="H1206" s="832" t="s">
        <v>562</v>
      </c>
      <c r="I1206" s="832" t="s">
        <v>3403</v>
      </c>
      <c r="J1206" s="832" t="s">
        <v>2779</v>
      </c>
      <c r="K1206" s="832" t="s">
        <v>3404</v>
      </c>
      <c r="L1206" s="835">
        <v>1982.3</v>
      </c>
      <c r="M1206" s="835">
        <v>9911.5</v>
      </c>
      <c r="N1206" s="832">
        <v>5</v>
      </c>
      <c r="O1206" s="836">
        <v>2.5</v>
      </c>
      <c r="P1206" s="835">
        <v>3964.6</v>
      </c>
      <c r="Q1206" s="837">
        <v>0.39999999999999997</v>
      </c>
      <c r="R1206" s="832">
        <v>2</v>
      </c>
      <c r="S1206" s="837">
        <v>0.4</v>
      </c>
      <c r="T1206" s="836">
        <v>1</v>
      </c>
      <c r="U1206" s="838">
        <v>0.4</v>
      </c>
    </row>
    <row r="1207" spans="1:21" ht="14.4" customHeight="1" x14ac:dyDescent="0.3">
      <c r="A1207" s="831">
        <v>2</v>
      </c>
      <c r="B1207" s="832" t="s">
        <v>2170</v>
      </c>
      <c r="C1207" s="832" t="s">
        <v>2177</v>
      </c>
      <c r="D1207" s="833" t="s">
        <v>4516</v>
      </c>
      <c r="E1207" s="834" t="s">
        <v>2191</v>
      </c>
      <c r="F1207" s="832" t="s">
        <v>2171</v>
      </c>
      <c r="G1207" s="832" t="s">
        <v>2777</v>
      </c>
      <c r="H1207" s="832" t="s">
        <v>562</v>
      </c>
      <c r="I1207" s="832" t="s">
        <v>3609</v>
      </c>
      <c r="J1207" s="832" t="s">
        <v>2779</v>
      </c>
      <c r="K1207" s="832" t="s">
        <v>3610</v>
      </c>
      <c r="L1207" s="835">
        <v>6167.15</v>
      </c>
      <c r="M1207" s="835">
        <v>37002.899999999994</v>
      </c>
      <c r="N1207" s="832">
        <v>6</v>
      </c>
      <c r="O1207" s="836">
        <v>3.5</v>
      </c>
      <c r="P1207" s="835">
        <v>12334.3</v>
      </c>
      <c r="Q1207" s="837">
        <v>0.33333333333333337</v>
      </c>
      <c r="R1207" s="832">
        <v>2</v>
      </c>
      <c r="S1207" s="837">
        <v>0.33333333333333331</v>
      </c>
      <c r="T1207" s="836">
        <v>1</v>
      </c>
      <c r="U1207" s="838">
        <v>0.2857142857142857</v>
      </c>
    </row>
    <row r="1208" spans="1:21" ht="14.4" customHeight="1" x14ac:dyDescent="0.3">
      <c r="A1208" s="831">
        <v>2</v>
      </c>
      <c r="B1208" s="832" t="s">
        <v>2170</v>
      </c>
      <c r="C1208" s="832" t="s">
        <v>2177</v>
      </c>
      <c r="D1208" s="833" t="s">
        <v>4516</v>
      </c>
      <c r="E1208" s="834" t="s">
        <v>2191</v>
      </c>
      <c r="F1208" s="832" t="s">
        <v>2171</v>
      </c>
      <c r="G1208" s="832" t="s">
        <v>2797</v>
      </c>
      <c r="H1208" s="832" t="s">
        <v>562</v>
      </c>
      <c r="I1208" s="832" t="s">
        <v>2801</v>
      </c>
      <c r="J1208" s="832" t="s">
        <v>2799</v>
      </c>
      <c r="K1208" s="832" t="s">
        <v>2802</v>
      </c>
      <c r="L1208" s="835">
        <v>181.04</v>
      </c>
      <c r="M1208" s="835">
        <v>181.04</v>
      </c>
      <c r="N1208" s="832">
        <v>1</v>
      </c>
      <c r="O1208" s="836">
        <v>0.5</v>
      </c>
      <c r="P1208" s="835">
        <v>181.04</v>
      </c>
      <c r="Q1208" s="837">
        <v>1</v>
      </c>
      <c r="R1208" s="832">
        <v>1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2</v>
      </c>
      <c r="B1209" s="832" t="s">
        <v>2170</v>
      </c>
      <c r="C1209" s="832" t="s">
        <v>2177</v>
      </c>
      <c r="D1209" s="833" t="s">
        <v>4516</v>
      </c>
      <c r="E1209" s="834" t="s">
        <v>2191</v>
      </c>
      <c r="F1209" s="832" t="s">
        <v>2171</v>
      </c>
      <c r="G1209" s="832" t="s">
        <v>2808</v>
      </c>
      <c r="H1209" s="832" t="s">
        <v>562</v>
      </c>
      <c r="I1209" s="832" t="s">
        <v>2812</v>
      </c>
      <c r="J1209" s="832" t="s">
        <v>888</v>
      </c>
      <c r="K1209" s="832" t="s">
        <v>2813</v>
      </c>
      <c r="L1209" s="835">
        <v>0</v>
      </c>
      <c r="M1209" s="835">
        <v>0</v>
      </c>
      <c r="N1209" s="832">
        <v>5</v>
      </c>
      <c r="O1209" s="836">
        <v>3</v>
      </c>
      <c r="P1209" s="835">
        <v>0</v>
      </c>
      <c r="Q1209" s="837"/>
      <c r="R1209" s="832">
        <v>2</v>
      </c>
      <c r="S1209" s="837">
        <v>0.4</v>
      </c>
      <c r="T1209" s="836">
        <v>1</v>
      </c>
      <c r="U1209" s="838">
        <v>0.33333333333333331</v>
      </c>
    </row>
    <row r="1210" spans="1:21" ht="14.4" customHeight="1" x14ac:dyDescent="0.3">
      <c r="A1210" s="831">
        <v>2</v>
      </c>
      <c r="B1210" s="832" t="s">
        <v>2170</v>
      </c>
      <c r="C1210" s="832" t="s">
        <v>2177</v>
      </c>
      <c r="D1210" s="833" t="s">
        <v>4516</v>
      </c>
      <c r="E1210" s="834" t="s">
        <v>2191</v>
      </c>
      <c r="F1210" s="832" t="s">
        <v>2171</v>
      </c>
      <c r="G1210" s="832" t="s">
        <v>2821</v>
      </c>
      <c r="H1210" s="832" t="s">
        <v>604</v>
      </c>
      <c r="I1210" s="832" t="s">
        <v>1914</v>
      </c>
      <c r="J1210" s="832" t="s">
        <v>1915</v>
      </c>
      <c r="K1210" s="832" t="s">
        <v>1916</v>
      </c>
      <c r="L1210" s="835">
        <v>0</v>
      </c>
      <c r="M1210" s="835">
        <v>0</v>
      </c>
      <c r="N1210" s="832">
        <v>10</v>
      </c>
      <c r="O1210" s="836">
        <v>2.5</v>
      </c>
      <c r="P1210" s="835">
        <v>0</v>
      </c>
      <c r="Q1210" s="837"/>
      <c r="R1210" s="832">
        <v>8</v>
      </c>
      <c r="S1210" s="837">
        <v>0.8</v>
      </c>
      <c r="T1210" s="836">
        <v>1.5</v>
      </c>
      <c r="U1210" s="838">
        <v>0.6</v>
      </c>
    </row>
    <row r="1211" spans="1:21" ht="14.4" customHeight="1" x14ac:dyDescent="0.3">
      <c r="A1211" s="831">
        <v>2</v>
      </c>
      <c r="B1211" s="832" t="s">
        <v>2170</v>
      </c>
      <c r="C1211" s="832" t="s">
        <v>2177</v>
      </c>
      <c r="D1211" s="833" t="s">
        <v>4516</v>
      </c>
      <c r="E1211" s="834" t="s">
        <v>2191</v>
      </c>
      <c r="F1211" s="832" t="s">
        <v>2171</v>
      </c>
      <c r="G1211" s="832" t="s">
        <v>2825</v>
      </c>
      <c r="H1211" s="832" t="s">
        <v>562</v>
      </c>
      <c r="I1211" s="832" t="s">
        <v>2826</v>
      </c>
      <c r="J1211" s="832" t="s">
        <v>1079</v>
      </c>
      <c r="K1211" s="832" t="s">
        <v>1758</v>
      </c>
      <c r="L1211" s="835">
        <v>210.38</v>
      </c>
      <c r="M1211" s="835">
        <v>631.14</v>
      </c>
      <c r="N1211" s="832">
        <v>3</v>
      </c>
      <c r="O1211" s="836">
        <v>1.5</v>
      </c>
      <c r="P1211" s="835">
        <v>210.38</v>
      </c>
      <c r="Q1211" s="837">
        <v>0.33333333333333331</v>
      </c>
      <c r="R1211" s="832">
        <v>1</v>
      </c>
      <c r="S1211" s="837">
        <v>0.33333333333333331</v>
      </c>
      <c r="T1211" s="836">
        <v>0.5</v>
      </c>
      <c r="U1211" s="838">
        <v>0.33333333333333331</v>
      </c>
    </row>
    <row r="1212" spans="1:21" ht="14.4" customHeight="1" x14ac:dyDescent="0.3">
      <c r="A1212" s="831">
        <v>2</v>
      </c>
      <c r="B1212" s="832" t="s">
        <v>2170</v>
      </c>
      <c r="C1212" s="832" t="s">
        <v>2177</v>
      </c>
      <c r="D1212" s="833" t="s">
        <v>4516</v>
      </c>
      <c r="E1212" s="834" t="s">
        <v>2191</v>
      </c>
      <c r="F1212" s="832" t="s">
        <v>2171</v>
      </c>
      <c r="G1212" s="832" t="s">
        <v>3200</v>
      </c>
      <c r="H1212" s="832" t="s">
        <v>562</v>
      </c>
      <c r="I1212" s="832" t="s">
        <v>3447</v>
      </c>
      <c r="J1212" s="832" t="s">
        <v>3202</v>
      </c>
      <c r="K1212" s="832" t="s">
        <v>3441</v>
      </c>
      <c r="L1212" s="835">
        <v>42.54</v>
      </c>
      <c r="M1212" s="835">
        <v>170.16</v>
      </c>
      <c r="N1212" s="832">
        <v>4</v>
      </c>
      <c r="O1212" s="836">
        <v>3</v>
      </c>
      <c r="P1212" s="835">
        <v>42.54</v>
      </c>
      <c r="Q1212" s="837">
        <v>0.25</v>
      </c>
      <c r="R1212" s="832">
        <v>1</v>
      </c>
      <c r="S1212" s="837">
        <v>0.25</v>
      </c>
      <c r="T1212" s="836">
        <v>0.5</v>
      </c>
      <c r="U1212" s="838">
        <v>0.16666666666666666</v>
      </c>
    </row>
    <row r="1213" spans="1:21" ht="14.4" customHeight="1" x14ac:dyDescent="0.3">
      <c r="A1213" s="831">
        <v>2</v>
      </c>
      <c r="B1213" s="832" t="s">
        <v>2170</v>
      </c>
      <c r="C1213" s="832" t="s">
        <v>2177</v>
      </c>
      <c r="D1213" s="833" t="s">
        <v>4516</v>
      </c>
      <c r="E1213" s="834" t="s">
        <v>2191</v>
      </c>
      <c r="F1213" s="832" t="s">
        <v>2171</v>
      </c>
      <c r="G1213" s="832" t="s">
        <v>2835</v>
      </c>
      <c r="H1213" s="832" t="s">
        <v>604</v>
      </c>
      <c r="I1213" s="832" t="s">
        <v>1808</v>
      </c>
      <c r="J1213" s="832" t="s">
        <v>1806</v>
      </c>
      <c r="K1213" s="832" t="s">
        <v>1809</v>
      </c>
      <c r="L1213" s="835">
        <v>263.68</v>
      </c>
      <c r="M1213" s="835">
        <v>263.68</v>
      </c>
      <c r="N1213" s="832">
        <v>1</v>
      </c>
      <c r="O1213" s="836">
        <v>0.5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2</v>
      </c>
      <c r="B1214" s="832" t="s">
        <v>2170</v>
      </c>
      <c r="C1214" s="832" t="s">
        <v>2177</v>
      </c>
      <c r="D1214" s="833" t="s">
        <v>4516</v>
      </c>
      <c r="E1214" s="834" t="s">
        <v>2191</v>
      </c>
      <c r="F1214" s="832" t="s">
        <v>2171</v>
      </c>
      <c r="G1214" s="832" t="s">
        <v>3069</v>
      </c>
      <c r="H1214" s="832" t="s">
        <v>562</v>
      </c>
      <c r="I1214" s="832" t="s">
        <v>3849</v>
      </c>
      <c r="J1214" s="832" t="s">
        <v>772</v>
      </c>
      <c r="K1214" s="832" t="s">
        <v>3071</v>
      </c>
      <c r="L1214" s="835">
        <v>50.89</v>
      </c>
      <c r="M1214" s="835">
        <v>50.89</v>
      </c>
      <c r="N1214" s="832">
        <v>1</v>
      </c>
      <c r="O1214" s="836">
        <v>0.5</v>
      </c>
      <c r="P1214" s="835">
        <v>50.89</v>
      </c>
      <c r="Q1214" s="837">
        <v>1</v>
      </c>
      <c r="R1214" s="832">
        <v>1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2</v>
      </c>
      <c r="B1215" s="832" t="s">
        <v>2170</v>
      </c>
      <c r="C1215" s="832" t="s">
        <v>2177</v>
      </c>
      <c r="D1215" s="833" t="s">
        <v>4516</v>
      </c>
      <c r="E1215" s="834" t="s">
        <v>2191</v>
      </c>
      <c r="F1215" s="832" t="s">
        <v>2171</v>
      </c>
      <c r="G1215" s="832" t="s">
        <v>2839</v>
      </c>
      <c r="H1215" s="832" t="s">
        <v>562</v>
      </c>
      <c r="I1215" s="832" t="s">
        <v>3072</v>
      </c>
      <c r="J1215" s="832" t="s">
        <v>3073</v>
      </c>
      <c r="K1215" s="832" t="s">
        <v>3074</v>
      </c>
      <c r="L1215" s="835">
        <v>31.32</v>
      </c>
      <c r="M1215" s="835">
        <v>31.32</v>
      </c>
      <c r="N1215" s="832">
        <v>1</v>
      </c>
      <c r="O1215" s="836">
        <v>1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2</v>
      </c>
      <c r="B1216" s="832" t="s">
        <v>2170</v>
      </c>
      <c r="C1216" s="832" t="s">
        <v>2177</v>
      </c>
      <c r="D1216" s="833" t="s">
        <v>4516</v>
      </c>
      <c r="E1216" s="834" t="s">
        <v>2191</v>
      </c>
      <c r="F1216" s="832" t="s">
        <v>2171</v>
      </c>
      <c r="G1216" s="832" t="s">
        <v>2861</v>
      </c>
      <c r="H1216" s="832" t="s">
        <v>562</v>
      </c>
      <c r="I1216" s="832" t="s">
        <v>2865</v>
      </c>
      <c r="J1216" s="832" t="s">
        <v>2863</v>
      </c>
      <c r="K1216" s="832" t="s">
        <v>1780</v>
      </c>
      <c r="L1216" s="835">
        <v>184.74</v>
      </c>
      <c r="M1216" s="835">
        <v>369.48</v>
      </c>
      <c r="N1216" s="832">
        <v>2</v>
      </c>
      <c r="O1216" s="836">
        <v>1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2</v>
      </c>
      <c r="B1217" s="832" t="s">
        <v>2170</v>
      </c>
      <c r="C1217" s="832" t="s">
        <v>2177</v>
      </c>
      <c r="D1217" s="833" t="s">
        <v>4516</v>
      </c>
      <c r="E1217" s="834" t="s">
        <v>2191</v>
      </c>
      <c r="F1217" s="832" t="s">
        <v>2171</v>
      </c>
      <c r="G1217" s="832" t="s">
        <v>2875</v>
      </c>
      <c r="H1217" s="832" t="s">
        <v>562</v>
      </c>
      <c r="I1217" s="832" t="s">
        <v>2876</v>
      </c>
      <c r="J1217" s="832" t="s">
        <v>2877</v>
      </c>
      <c r="K1217" s="832" t="s">
        <v>2878</v>
      </c>
      <c r="L1217" s="835">
        <v>277.70999999999998</v>
      </c>
      <c r="M1217" s="835">
        <v>277.70999999999998</v>
      </c>
      <c r="N1217" s="832">
        <v>1</v>
      </c>
      <c r="O1217" s="836">
        <v>0.5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2</v>
      </c>
      <c r="B1218" s="832" t="s">
        <v>2170</v>
      </c>
      <c r="C1218" s="832" t="s">
        <v>2177</v>
      </c>
      <c r="D1218" s="833" t="s">
        <v>4516</v>
      </c>
      <c r="E1218" s="834" t="s">
        <v>2191</v>
      </c>
      <c r="F1218" s="832" t="s">
        <v>2171</v>
      </c>
      <c r="G1218" s="832" t="s">
        <v>3640</v>
      </c>
      <c r="H1218" s="832" t="s">
        <v>604</v>
      </c>
      <c r="I1218" s="832" t="s">
        <v>3796</v>
      </c>
      <c r="J1218" s="832" t="s">
        <v>3642</v>
      </c>
      <c r="K1218" s="832" t="s">
        <v>3797</v>
      </c>
      <c r="L1218" s="835">
        <v>5286.12</v>
      </c>
      <c r="M1218" s="835">
        <v>5286.12</v>
      </c>
      <c r="N1218" s="832">
        <v>1</v>
      </c>
      <c r="O1218" s="836">
        <v>0.5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2</v>
      </c>
      <c r="B1219" s="832" t="s">
        <v>2170</v>
      </c>
      <c r="C1219" s="832" t="s">
        <v>2177</v>
      </c>
      <c r="D1219" s="833" t="s">
        <v>4516</v>
      </c>
      <c r="E1219" s="834" t="s">
        <v>2191</v>
      </c>
      <c r="F1219" s="832" t="s">
        <v>2171</v>
      </c>
      <c r="G1219" s="832" t="s">
        <v>3640</v>
      </c>
      <c r="H1219" s="832" t="s">
        <v>604</v>
      </c>
      <c r="I1219" s="832" t="s">
        <v>3850</v>
      </c>
      <c r="J1219" s="832" t="s">
        <v>3642</v>
      </c>
      <c r="K1219" s="832" t="s">
        <v>3851</v>
      </c>
      <c r="L1219" s="835">
        <v>2669.75</v>
      </c>
      <c r="M1219" s="835">
        <v>10679</v>
      </c>
      <c r="N1219" s="832">
        <v>4</v>
      </c>
      <c r="O1219" s="836">
        <v>3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2</v>
      </c>
      <c r="B1220" s="832" t="s">
        <v>2170</v>
      </c>
      <c r="C1220" s="832" t="s">
        <v>2177</v>
      </c>
      <c r="D1220" s="833" t="s">
        <v>4516</v>
      </c>
      <c r="E1220" s="834" t="s">
        <v>2191</v>
      </c>
      <c r="F1220" s="832" t="s">
        <v>2171</v>
      </c>
      <c r="G1220" s="832" t="s">
        <v>2888</v>
      </c>
      <c r="H1220" s="832" t="s">
        <v>604</v>
      </c>
      <c r="I1220" s="832" t="s">
        <v>1651</v>
      </c>
      <c r="J1220" s="832" t="s">
        <v>1652</v>
      </c>
      <c r="K1220" s="832" t="s">
        <v>1653</v>
      </c>
      <c r="L1220" s="835">
        <v>414.07</v>
      </c>
      <c r="M1220" s="835">
        <v>414.07</v>
      </c>
      <c r="N1220" s="832">
        <v>1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2</v>
      </c>
      <c r="B1221" s="832" t="s">
        <v>2170</v>
      </c>
      <c r="C1221" s="832" t="s">
        <v>2177</v>
      </c>
      <c r="D1221" s="833" t="s">
        <v>4516</v>
      </c>
      <c r="E1221" s="834" t="s">
        <v>2191</v>
      </c>
      <c r="F1221" s="832" t="s">
        <v>2171</v>
      </c>
      <c r="G1221" s="832" t="s">
        <v>3852</v>
      </c>
      <c r="H1221" s="832" t="s">
        <v>562</v>
      </c>
      <c r="I1221" s="832" t="s">
        <v>3853</v>
      </c>
      <c r="J1221" s="832" t="s">
        <v>3854</v>
      </c>
      <c r="K1221" s="832" t="s">
        <v>3855</v>
      </c>
      <c r="L1221" s="835">
        <v>656.92</v>
      </c>
      <c r="M1221" s="835">
        <v>656.92</v>
      </c>
      <c r="N1221" s="832">
        <v>1</v>
      </c>
      <c r="O1221" s="836">
        <v>0.5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2</v>
      </c>
      <c r="B1222" s="832" t="s">
        <v>2170</v>
      </c>
      <c r="C1222" s="832" t="s">
        <v>2177</v>
      </c>
      <c r="D1222" s="833" t="s">
        <v>4516</v>
      </c>
      <c r="E1222" s="834" t="s">
        <v>2191</v>
      </c>
      <c r="F1222" s="832" t="s">
        <v>2171</v>
      </c>
      <c r="G1222" s="832" t="s">
        <v>2894</v>
      </c>
      <c r="H1222" s="832" t="s">
        <v>562</v>
      </c>
      <c r="I1222" s="832" t="s">
        <v>3856</v>
      </c>
      <c r="J1222" s="832" t="s">
        <v>3857</v>
      </c>
      <c r="K1222" s="832" t="s">
        <v>3858</v>
      </c>
      <c r="L1222" s="835">
        <v>299.83999999999997</v>
      </c>
      <c r="M1222" s="835">
        <v>299.83999999999997</v>
      </c>
      <c r="N1222" s="832">
        <v>1</v>
      </c>
      <c r="O1222" s="836">
        <v>1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2</v>
      </c>
      <c r="B1223" s="832" t="s">
        <v>2170</v>
      </c>
      <c r="C1223" s="832" t="s">
        <v>2177</v>
      </c>
      <c r="D1223" s="833" t="s">
        <v>4516</v>
      </c>
      <c r="E1223" s="834" t="s">
        <v>2191</v>
      </c>
      <c r="F1223" s="832" t="s">
        <v>2171</v>
      </c>
      <c r="G1223" s="832" t="s">
        <v>2894</v>
      </c>
      <c r="H1223" s="832" t="s">
        <v>562</v>
      </c>
      <c r="I1223" s="832" t="s">
        <v>2895</v>
      </c>
      <c r="J1223" s="832" t="s">
        <v>2896</v>
      </c>
      <c r="K1223" s="832" t="s">
        <v>2897</v>
      </c>
      <c r="L1223" s="835">
        <v>50.32</v>
      </c>
      <c r="M1223" s="835">
        <v>100.64</v>
      </c>
      <c r="N1223" s="832">
        <v>2</v>
      </c>
      <c r="O1223" s="836">
        <v>1</v>
      </c>
      <c r="P1223" s="835">
        <v>100.64</v>
      </c>
      <c r="Q1223" s="837">
        <v>1</v>
      </c>
      <c r="R1223" s="832">
        <v>2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2</v>
      </c>
      <c r="B1224" s="832" t="s">
        <v>2170</v>
      </c>
      <c r="C1224" s="832" t="s">
        <v>2177</v>
      </c>
      <c r="D1224" s="833" t="s">
        <v>4516</v>
      </c>
      <c r="E1224" s="834" t="s">
        <v>2191</v>
      </c>
      <c r="F1224" s="832" t="s">
        <v>2171</v>
      </c>
      <c r="G1224" s="832" t="s">
        <v>3757</v>
      </c>
      <c r="H1224" s="832" t="s">
        <v>604</v>
      </c>
      <c r="I1224" s="832" t="s">
        <v>3758</v>
      </c>
      <c r="J1224" s="832" t="s">
        <v>3759</v>
      </c>
      <c r="K1224" s="832" t="s">
        <v>3760</v>
      </c>
      <c r="L1224" s="835">
        <v>1030.97</v>
      </c>
      <c r="M1224" s="835">
        <v>7216.79</v>
      </c>
      <c r="N1224" s="832">
        <v>7</v>
      </c>
      <c r="O1224" s="836">
        <v>1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2</v>
      </c>
      <c r="B1225" s="832" t="s">
        <v>2170</v>
      </c>
      <c r="C1225" s="832" t="s">
        <v>2177</v>
      </c>
      <c r="D1225" s="833" t="s">
        <v>4516</v>
      </c>
      <c r="E1225" s="834" t="s">
        <v>2191</v>
      </c>
      <c r="F1225" s="832" t="s">
        <v>2171</v>
      </c>
      <c r="G1225" s="832" t="s">
        <v>2898</v>
      </c>
      <c r="H1225" s="832" t="s">
        <v>604</v>
      </c>
      <c r="I1225" s="832" t="s">
        <v>1845</v>
      </c>
      <c r="J1225" s="832" t="s">
        <v>1115</v>
      </c>
      <c r="K1225" s="832" t="s">
        <v>1846</v>
      </c>
      <c r="L1225" s="835">
        <v>154.36000000000001</v>
      </c>
      <c r="M1225" s="835">
        <v>154.36000000000001</v>
      </c>
      <c r="N1225" s="832">
        <v>1</v>
      </c>
      <c r="O1225" s="836">
        <v>1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2</v>
      </c>
      <c r="B1226" s="832" t="s">
        <v>2170</v>
      </c>
      <c r="C1226" s="832" t="s">
        <v>2177</v>
      </c>
      <c r="D1226" s="833" t="s">
        <v>4516</v>
      </c>
      <c r="E1226" s="834" t="s">
        <v>2191</v>
      </c>
      <c r="F1226" s="832" t="s">
        <v>2171</v>
      </c>
      <c r="G1226" s="832" t="s">
        <v>2898</v>
      </c>
      <c r="H1226" s="832" t="s">
        <v>562</v>
      </c>
      <c r="I1226" s="832" t="s">
        <v>3761</v>
      </c>
      <c r="J1226" s="832" t="s">
        <v>1115</v>
      </c>
      <c r="K1226" s="832" t="s">
        <v>1846</v>
      </c>
      <c r="L1226" s="835">
        <v>154.36000000000001</v>
      </c>
      <c r="M1226" s="835">
        <v>3087.2000000000007</v>
      </c>
      <c r="N1226" s="832">
        <v>20</v>
      </c>
      <c r="O1226" s="836">
        <v>18</v>
      </c>
      <c r="P1226" s="835">
        <v>1389.2400000000002</v>
      </c>
      <c r="Q1226" s="837">
        <v>0.44999999999999996</v>
      </c>
      <c r="R1226" s="832">
        <v>9</v>
      </c>
      <c r="S1226" s="837">
        <v>0.45</v>
      </c>
      <c r="T1226" s="836">
        <v>8</v>
      </c>
      <c r="U1226" s="838">
        <v>0.44444444444444442</v>
      </c>
    </row>
    <row r="1227" spans="1:21" ht="14.4" customHeight="1" x14ac:dyDescent="0.3">
      <c r="A1227" s="831">
        <v>2</v>
      </c>
      <c r="B1227" s="832" t="s">
        <v>2170</v>
      </c>
      <c r="C1227" s="832" t="s">
        <v>2177</v>
      </c>
      <c r="D1227" s="833" t="s">
        <v>4516</v>
      </c>
      <c r="E1227" s="834" t="s">
        <v>2191</v>
      </c>
      <c r="F1227" s="832" t="s">
        <v>2171</v>
      </c>
      <c r="G1227" s="832" t="s">
        <v>2898</v>
      </c>
      <c r="H1227" s="832" t="s">
        <v>604</v>
      </c>
      <c r="I1227" s="832" t="s">
        <v>1843</v>
      </c>
      <c r="J1227" s="832" t="s">
        <v>1115</v>
      </c>
      <c r="K1227" s="832" t="s">
        <v>1844</v>
      </c>
      <c r="L1227" s="835">
        <v>225.06</v>
      </c>
      <c r="M1227" s="835">
        <v>225.06</v>
      </c>
      <c r="N1227" s="832">
        <v>1</v>
      </c>
      <c r="O1227" s="836">
        <v>0.5</v>
      </c>
      <c r="P1227" s="835">
        <v>225.06</v>
      </c>
      <c r="Q1227" s="837">
        <v>1</v>
      </c>
      <c r="R1227" s="832">
        <v>1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2</v>
      </c>
      <c r="B1228" s="832" t="s">
        <v>2170</v>
      </c>
      <c r="C1228" s="832" t="s">
        <v>2177</v>
      </c>
      <c r="D1228" s="833" t="s">
        <v>4516</v>
      </c>
      <c r="E1228" s="834" t="s">
        <v>2191</v>
      </c>
      <c r="F1228" s="832" t="s">
        <v>2171</v>
      </c>
      <c r="G1228" s="832" t="s">
        <v>2898</v>
      </c>
      <c r="H1228" s="832" t="s">
        <v>562</v>
      </c>
      <c r="I1228" s="832" t="s">
        <v>3653</v>
      </c>
      <c r="J1228" s="832" t="s">
        <v>1115</v>
      </c>
      <c r="K1228" s="832" t="s">
        <v>1844</v>
      </c>
      <c r="L1228" s="835">
        <v>225.06</v>
      </c>
      <c r="M1228" s="835">
        <v>225.06</v>
      </c>
      <c r="N1228" s="832">
        <v>1</v>
      </c>
      <c r="O1228" s="836">
        <v>0.5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2</v>
      </c>
      <c r="B1229" s="832" t="s">
        <v>2170</v>
      </c>
      <c r="C1229" s="832" t="s">
        <v>2177</v>
      </c>
      <c r="D1229" s="833" t="s">
        <v>4516</v>
      </c>
      <c r="E1229" s="834" t="s">
        <v>2191</v>
      </c>
      <c r="F1229" s="832" t="s">
        <v>2171</v>
      </c>
      <c r="G1229" s="832" t="s">
        <v>2899</v>
      </c>
      <c r="H1229" s="832" t="s">
        <v>562</v>
      </c>
      <c r="I1229" s="832" t="s">
        <v>2907</v>
      </c>
      <c r="J1229" s="832" t="s">
        <v>886</v>
      </c>
      <c r="K1229" s="832" t="s">
        <v>2906</v>
      </c>
      <c r="L1229" s="835">
        <v>374.79</v>
      </c>
      <c r="M1229" s="835">
        <v>10494.12</v>
      </c>
      <c r="N1229" s="832">
        <v>28</v>
      </c>
      <c r="O1229" s="836">
        <v>5.5</v>
      </c>
      <c r="P1229" s="835">
        <v>5996.64</v>
      </c>
      <c r="Q1229" s="837">
        <v>0.5714285714285714</v>
      </c>
      <c r="R1229" s="832">
        <v>16</v>
      </c>
      <c r="S1229" s="837">
        <v>0.5714285714285714</v>
      </c>
      <c r="T1229" s="836">
        <v>3</v>
      </c>
      <c r="U1229" s="838">
        <v>0.54545454545454541</v>
      </c>
    </row>
    <row r="1230" spans="1:21" ht="14.4" customHeight="1" x14ac:dyDescent="0.3">
      <c r="A1230" s="831">
        <v>2</v>
      </c>
      <c r="B1230" s="832" t="s">
        <v>2170</v>
      </c>
      <c r="C1230" s="832" t="s">
        <v>2177</v>
      </c>
      <c r="D1230" s="833" t="s">
        <v>4516</v>
      </c>
      <c r="E1230" s="834" t="s">
        <v>2191</v>
      </c>
      <c r="F1230" s="832" t="s">
        <v>2171</v>
      </c>
      <c r="G1230" s="832" t="s">
        <v>2917</v>
      </c>
      <c r="H1230" s="832" t="s">
        <v>604</v>
      </c>
      <c r="I1230" s="832" t="s">
        <v>1836</v>
      </c>
      <c r="J1230" s="832" t="s">
        <v>1832</v>
      </c>
      <c r="K1230" s="832" t="s">
        <v>1837</v>
      </c>
      <c r="L1230" s="835">
        <v>84.18</v>
      </c>
      <c r="M1230" s="835">
        <v>84.18</v>
      </c>
      <c r="N1230" s="832">
        <v>1</v>
      </c>
      <c r="O1230" s="836">
        <v>0.5</v>
      </c>
      <c r="P1230" s="835">
        <v>84.18</v>
      </c>
      <c r="Q1230" s="837">
        <v>1</v>
      </c>
      <c r="R1230" s="832">
        <v>1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2</v>
      </c>
      <c r="B1231" s="832" t="s">
        <v>2170</v>
      </c>
      <c r="C1231" s="832" t="s">
        <v>2177</v>
      </c>
      <c r="D1231" s="833" t="s">
        <v>4516</v>
      </c>
      <c r="E1231" s="834" t="s">
        <v>2191</v>
      </c>
      <c r="F1231" s="832" t="s">
        <v>2171</v>
      </c>
      <c r="G1231" s="832" t="s">
        <v>2917</v>
      </c>
      <c r="H1231" s="832" t="s">
        <v>604</v>
      </c>
      <c r="I1231" s="832" t="s">
        <v>2921</v>
      </c>
      <c r="J1231" s="832" t="s">
        <v>2919</v>
      </c>
      <c r="K1231" s="832" t="s">
        <v>1835</v>
      </c>
      <c r="L1231" s="835">
        <v>49.08</v>
      </c>
      <c r="M1231" s="835">
        <v>49.08</v>
      </c>
      <c r="N1231" s="832">
        <v>1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2</v>
      </c>
      <c r="B1232" s="832" t="s">
        <v>2170</v>
      </c>
      <c r="C1232" s="832" t="s">
        <v>2177</v>
      </c>
      <c r="D1232" s="833" t="s">
        <v>4516</v>
      </c>
      <c r="E1232" s="834" t="s">
        <v>2191</v>
      </c>
      <c r="F1232" s="832" t="s">
        <v>2171</v>
      </c>
      <c r="G1232" s="832" t="s">
        <v>2917</v>
      </c>
      <c r="H1232" s="832" t="s">
        <v>604</v>
      </c>
      <c r="I1232" s="832" t="s">
        <v>1834</v>
      </c>
      <c r="J1232" s="832" t="s">
        <v>1832</v>
      </c>
      <c r="K1232" s="832" t="s">
        <v>1835</v>
      </c>
      <c r="L1232" s="835">
        <v>49.08</v>
      </c>
      <c r="M1232" s="835">
        <v>49.08</v>
      </c>
      <c r="N1232" s="832">
        <v>1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2</v>
      </c>
      <c r="B1233" s="832" t="s">
        <v>2170</v>
      </c>
      <c r="C1233" s="832" t="s">
        <v>2177</v>
      </c>
      <c r="D1233" s="833" t="s">
        <v>4516</v>
      </c>
      <c r="E1233" s="834" t="s">
        <v>2191</v>
      </c>
      <c r="F1233" s="832" t="s">
        <v>2171</v>
      </c>
      <c r="G1233" s="832" t="s">
        <v>2924</v>
      </c>
      <c r="H1233" s="832" t="s">
        <v>562</v>
      </c>
      <c r="I1233" s="832" t="s">
        <v>3859</v>
      </c>
      <c r="J1233" s="832" t="s">
        <v>3860</v>
      </c>
      <c r="K1233" s="832" t="s">
        <v>3861</v>
      </c>
      <c r="L1233" s="835">
        <v>248.55</v>
      </c>
      <c r="M1233" s="835">
        <v>248.55</v>
      </c>
      <c r="N1233" s="832">
        <v>1</v>
      </c>
      <c r="O1233" s="836">
        <v>1</v>
      </c>
      <c r="P1233" s="835">
        <v>248.55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2</v>
      </c>
      <c r="B1234" s="832" t="s">
        <v>2170</v>
      </c>
      <c r="C1234" s="832" t="s">
        <v>2177</v>
      </c>
      <c r="D1234" s="833" t="s">
        <v>4516</v>
      </c>
      <c r="E1234" s="834" t="s">
        <v>2216</v>
      </c>
      <c r="F1234" s="832" t="s">
        <v>2171</v>
      </c>
      <c r="G1234" s="832" t="s">
        <v>2504</v>
      </c>
      <c r="H1234" s="832" t="s">
        <v>562</v>
      </c>
      <c r="I1234" s="832" t="s">
        <v>2505</v>
      </c>
      <c r="J1234" s="832" t="s">
        <v>2506</v>
      </c>
      <c r="K1234" s="832" t="s">
        <v>2507</v>
      </c>
      <c r="L1234" s="835">
        <v>0</v>
      </c>
      <c r="M1234" s="835">
        <v>0</v>
      </c>
      <c r="N1234" s="832">
        <v>1</v>
      </c>
      <c r="O1234" s="836">
        <v>1</v>
      </c>
      <c r="P1234" s="835"/>
      <c r="Q1234" s="837"/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2</v>
      </c>
      <c r="B1235" s="832" t="s">
        <v>2170</v>
      </c>
      <c r="C1235" s="832" t="s">
        <v>2177</v>
      </c>
      <c r="D1235" s="833" t="s">
        <v>4516</v>
      </c>
      <c r="E1235" s="834" t="s">
        <v>2320</v>
      </c>
      <c r="F1235" s="832" t="s">
        <v>2171</v>
      </c>
      <c r="G1235" s="832" t="s">
        <v>3469</v>
      </c>
      <c r="H1235" s="832" t="s">
        <v>604</v>
      </c>
      <c r="I1235" s="832" t="s">
        <v>3470</v>
      </c>
      <c r="J1235" s="832" t="s">
        <v>3471</v>
      </c>
      <c r="K1235" s="832" t="s">
        <v>3472</v>
      </c>
      <c r="L1235" s="835">
        <v>70.540000000000006</v>
      </c>
      <c r="M1235" s="835">
        <v>70.540000000000006</v>
      </c>
      <c r="N1235" s="832">
        <v>1</v>
      </c>
      <c r="O1235" s="836">
        <v>1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2</v>
      </c>
      <c r="B1236" s="832" t="s">
        <v>2170</v>
      </c>
      <c r="C1236" s="832" t="s">
        <v>2177</v>
      </c>
      <c r="D1236" s="833" t="s">
        <v>4516</v>
      </c>
      <c r="E1236" s="834" t="s">
        <v>2320</v>
      </c>
      <c r="F1236" s="832" t="s">
        <v>2171</v>
      </c>
      <c r="G1236" s="832" t="s">
        <v>3116</v>
      </c>
      <c r="H1236" s="832" t="s">
        <v>562</v>
      </c>
      <c r="I1236" s="832" t="s">
        <v>3862</v>
      </c>
      <c r="J1236" s="832" t="s">
        <v>1255</v>
      </c>
      <c r="K1236" s="832" t="s">
        <v>3863</v>
      </c>
      <c r="L1236" s="835">
        <v>80.7</v>
      </c>
      <c r="M1236" s="835">
        <v>80.7</v>
      </c>
      <c r="N1236" s="832">
        <v>1</v>
      </c>
      <c r="O1236" s="836">
        <v>1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2</v>
      </c>
      <c r="B1237" s="832" t="s">
        <v>2170</v>
      </c>
      <c r="C1237" s="832" t="s">
        <v>2177</v>
      </c>
      <c r="D1237" s="833" t="s">
        <v>4516</v>
      </c>
      <c r="E1237" s="834" t="s">
        <v>2320</v>
      </c>
      <c r="F1237" s="832" t="s">
        <v>2171</v>
      </c>
      <c r="G1237" s="832" t="s">
        <v>2898</v>
      </c>
      <c r="H1237" s="832" t="s">
        <v>604</v>
      </c>
      <c r="I1237" s="832" t="s">
        <v>1845</v>
      </c>
      <c r="J1237" s="832" t="s">
        <v>1115</v>
      </c>
      <c r="K1237" s="832" t="s">
        <v>1846</v>
      </c>
      <c r="L1237" s="835">
        <v>154.36000000000001</v>
      </c>
      <c r="M1237" s="835">
        <v>154.36000000000001</v>
      </c>
      <c r="N1237" s="832">
        <v>1</v>
      </c>
      <c r="O1237" s="836">
        <v>1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2</v>
      </c>
      <c r="B1238" s="832" t="s">
        <v>2170</v>
      </c>
      <c r="C1238" s="832" t="s">
        <v>2177</v>
      </c>
      <c r="D1238" s="833" t="s">
        <v>4516</v>
      </c>
      <c r="E1238" s="834" t="s">
        <v>2290</v>
      </c>
      <c r="F1238" s="832" t="s">
        <v>2171</v>
      </c>
      <c r="G1238" s="832" t="s">
        <v>3864</v>
      </c>
      <c r="H1238" s="832" t="s">
        <v>562</v>
      </c>
      <c r="I1238" s="832" t="s">
        <v>3865</v>
      </c>
      <c r="J1238" s="832" t="s">
        <v>1321</v>
      </c>
      <c r="K1238" s="832" t="s">
        <v>3866</v>
      </c>
      <c r="L1238" s="835">
        <v>1235.6300000000001</v>
      </c>
      <c r="M1238" s="835">
        <v>1235.6300000000001</v>
      </c>
      <c r="N1238" s="832">
        <v>1</v>
      </c>
      <c r="O1238" s="836">
        <v>1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2</v>
      </c>
      <c r="B1239" s="832" t="s">
        <v>2170</v>
      </c>
      <c r="C1239" s="832" t="s">
        <v>2177</v>
      </c>
      <c r="D1239" s="833" t="s">
        <v>4516</v>
      </c>
      <c r="E1239" s="834" t="s">
        <v>2290</v>
      </c>
      <c r="F1239" s="832" t="s">
        <v>2171</v>
      </c>
      <c r="G1239" s="832" t="s">
        <v>3538</v>
      </c>
      <c r="H1239" s="832" t="s">
        <v>604</v>
      </c>
      <c r="I1239" s="832" t="s">
        <v>3867</v>
      </c>
      <c r="J1239" s="832" t="s">
        <v>3868</v>
      </c>
      <c r="K1239" s="832" t="s">
        <v>3869</v>
      </c>
      <c r="L1239" s="835">
        <v>1489.99</v>
      </c>
      <c r="M1239" s="835">
        <v>1489.99</v>
      </c>
      <c r="N1239" s="832">
        <v>1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2</v>
      </c>
      <c r="B1240" s="832" t="s">
        <v>2170</v>
      </c>
      <c r="C1240" s="832" t="s">
        <v>2177</v>
      </c>
      <c r="D1240" s="833" t="s">
        <v>4516</v>
      </c>
      <c r="E1240" s="834" t="s">
        <v>2290</v>
      </c>
      <c r="F1240" s="832" t="s">
        <v>2171</v>
      </c>
      <c r="G1240" s="832" t="s">
        <v>3870</v>
      </c>
      <c r="H1240" s="832" t="s">
        <v>562</v>
      </c>
      <c r="I1240" s="832" t="s">
        <v>3871</v>
      </c>
      <c r="J1240" s="832" t="s">
        <v>3872</v>
      </c>
      <c r="K1240" s="832" t="s">
        <v>3873</v>
      </c>
      <c r="L1240" s="835">
        <v>0</v>
      </c>
      <c r="M1240" s="835">
        <v>0</v>
      </c>
      <c r="N1240" s="832">
        <v>1</v>
      </c>
      <c r="O1240" s="836">
        <v>1</v>
      </c>
      <c r="P1240" s="835"/>
      <c r="Q1240" s="837"/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2</v>
      </c>
      <c r="B1241" s="832" t="s">
        <v>2170</v>
      </c>
      <c r="C1241" s="832" t="s">
        <v>2177</v>
      </c>
      <c r="D1241" s="833" t="s">
        <v>4516</v>
      </c>
      <c r="E1241" s="834" t="s">
        <v>2290</v>
      </c>
      <c r="F1241" s="832" t="s">
        <v>2171</v>
      </c>
      <c r="G1241" s="832" t="s">
        <v>3874</v>
      </c>
      <c r="H1241" s="832" t="s">
        <v>604</v>
      </c>
      <c r="I1241" s="832" t="s">
        <v>3875</v>
      </c>
      <c r="J1241" s="832" t="s">
        <v>3876</v>
      </c>
      <c r="K1241" s="832" t="s">
        <v>3877</v>
      </c>
      <c r="L1241" s="835">
        <v>348.93</v>
      </c>
      <c r="M1241" s="835">
        <v>348.93</v>
      </c>
      <c r="N1241" s="832">
        <v>1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2</v>
      </c>
      <c r="B1242" s="832" t="s">
        <v>2170</v>
      </c>
      <c r="C1242" s="832" t="s">
        <v>2177</v>
      </c>
      <c r="D1242" s="833" t="s">
        <v>4516</v>
      </c>
      <c r="E1242" s="834" t="s">
        <v>2234</v>
      </c>
      <c r="F1242" s="832" t="s">
        <v>2171</v>
      </c>
      <c r="G1242" s="832" t="s">
        <v>2894</v>
      </c>
      <c r="H1242" s="832" t="s">
        <v>604</v>
      </c>
      <c r="I1242" s="832" t="s">
        <v>2092</v>
      </c>
      <c r="J1242" s="832" t="s">
        <v>2093</v>
      </c>
      <c r="K1242" s="832" t="s">
        <v>2094</v>
      </c>
      <c r="L1242" s="835">
        <v>50.32</v>
      </c>
      <c r="M1242" s="835">
        <v>50.32</v>
      </c>
      <c r="N1242" s="832">
        <v>1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2</v>
      </c>
      <c r="B1243" s="832" t="s">
        <v>2170</v>
      </c>
      <c r="C1243" s="832" t="s">
        <v>2177</v>
      </c>
      <c r="D1243" s="833" t="s">
        <v>4516</v>
      </c>
      <c r="E1243" s="834" t="s">
        <v>2338</v>
      </c>
      <c r="F1243" s="832" t="s">
        <v>2171</v>
      </c>
      <c r="G1243" s="832" t="s">
        <v>2540</v>
      </c>
      <c r="H1243" s="832" t="s">
        <v>562</v>
      </c>
      <c r="I1243" s="832" t="s">
        <v>3878</v>
      </c>
      <c r="J1243" s="832" t="s">
        <v>2545</v>
      </c>
      <c r="K1243" s="832" t="s">
        <v>3230</v>
      </c>
      <c r="L1243" s="835">
        <v>23.27</v>
      </c>
      <c r="M1243" s="835">
        <v>23.27</v>
      </c>
      <c r="N1243" s="832">
        <v>1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2</v>
      </c>
      <c r="B1244" s="832" t="s">
        <v>2170</v>
      </c>
      <c r="C1244" s="832" t="s">
        <v>2177</v>
      </c>
      <c r="D1244" s="833" t="s">
        <v>4516</v>
      </c>
      <c r="E1244" s="834" t="s">
        <v>2199</v>
      </c>
      <c r="F1244" s="832" t="s">
        <v>2171</v>
      </c>
      <c r="G1244" s="832" t="s">
        <v>2552</v>
      </c>
      <c r="H1244" s="832" t="s">
        <v>562</v>
      </c>
      <c r="I1244" s="832" t="s">
        <v>3098</v>
      </c>
      <c r="J1244" s="832" t="s">
        <v>3099</v>
      </c>
      <c r="K1244" s="832" t="s">
        <v>3100</v>
      </c>
      <c r="L1244" s="835">
        <v>0</v>
      </c>
      <c r="M1244" s="835">
        <v>0</v>
      </c>
      <c r="N1244" s="832">
        <v>1</v>
      </c>
      <c r="O1244" s="836">
        <v>1</v>
      </c>
      <c r="P1244" s="835"/>
      <c r="Q1244" s="837"/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2</v>
      </c>
      <c r="B1245" s="832" t="s">
        <v>2170</v>
      </c>
      <c r="C1245" s="832" t="s">
        <v>2177</v>
      </c>
      <c r="D1245" s="833" t="s">
        <v>4516</v>
      </c>
      <c r="E1245" s="834" t="s">
        <v>2309</v>
      </c>
      <c r="F1245" s="832" t="s">
        <v>2171</v>
      </c>
      <c r="G1245" s="832" t="s">
        <v>3879</v>
      </c>
      <c r="H1245" s="832" t="s">
        <v>562</v>
      </c>
      <c r="I1245" s="832" t="s">
        <v>3880</v>
      </c>
      <c r="J1245" s="832" t="s">
        <v>3881</v>
      </c>
      <c r="K1245" s="832" t="s">
        <v>3882</v>
      </c>
      <c r="L1245" s="835">
        <v>0</v>
      </c>
      <c r="M1245" s="835">
        <v>0</v>
      </c>
      <c r="N1245" s="832">
        <v>1</v>
      </c>
      <c r="O1245" s="836">
        <v>1</v>
      </c>
      <c r="P1245" s="835"/>
      <c r="Q1245" s="837"/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2</v>
      </c>
      <c r="B1246" s="832" t="s">
        <v>2170</v>
      </c>
      <c r="C1246" s="832" t="s">
        <v>2177</v>
      </c>
      <c r="D1246" s="833" t="s">
        <v>4516</v>
      </c>
      <c r="E1246" s="834" t="s">
        <v>2214</v>
      </c>
      <c r="F1246" s="832" t="s">
        <v>2171</v>
      </c>
      <c r="G1246" s="832" t="s">
        <v>2991</v>
      </c>
      <c r="H1246" s="832" t="s">
        <v>562</v>
      </c>
      <c r="I1246" s="832" t="s">
        <v>3700</v>
      </c>
      <c r="J1246" s="832" t="s">
        <v>3701</v>
      </c>
      <c r="K1246" s="832" t="s">
        <v>3702</v>
      </c>
      <c r="L1246" s="835">
        <v>89.91</v>
      </c>
      <c r="M1246" s="835">
        <v>89.91</v>
      </c>
      <c r="N1246" s="832">
        <v>1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2</v>
      </c>
      <c r="B1247" s="832" t="s">
        <v>2170</v>
      </c>
      <c r="C1247" s="832" t="s">
        <v>2177</v>
      </c>
      <c r="D1247" s="833" t="s">
        <v>4516</v>
      </c>
      <c r="E1247" s="834" t="s">
        <v>2218</v>
      </c>
      <c r="F1247" s="832" t="s">
        <v>2171</v>
      </c>
      <c r="G1247" s="832" t="s">
        <v>2368</v>
      </c>
      <c r="H1247" s="832" t="s">
        <v>604</v>
      </c>
      <c r="I1247" s="832" t="s">
        <v>1905</v>
      </c>
      <c r="J1247" s="832" t="s">
        <v>620</v>
      </c>
      <c r="K1247" s="832" t="s">
        <v>622</v>
      </c>
      <c r="L1247" s="835">
        <v>72.55</v>
      </c>
      <c r="M1247" s="835">
        <v>72.55</v>
      </c>
      <c r="N1247" s="832">
        <v>1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2</v>
      </c>
      <c r="B1248" s="832" t="s">
        <v>2170</v>
      </c>
      <c r="C1248" s="832" t="s">
        <v>2177</v>
      </c>
      <c r="D1248" s="833" t="s">
        <v>4516</v>
      </c>
      <c r="E1248" s="834" t="s">
        <v>2218</v>
      </c>
      <c r="F1248" s="832" t="s">
        <v>2171</v>
      </c>
      <c r="G1248" s="832" t="s">
        <v>2378</v>
      </c>
      <c r="H1248" s="832" t="s">
        <v>604</v>
      </c>
      <c r="I1248" s="832" t="s">
        <v>1760</v>
      </c>
      <c r="J1248" s="832" t="s">
        <v>1761</v>
      </c>
      <c r="K1248" s="832" t="s">
        <v>1762</v>
      </c>
      <c r="L1248" s="835">
        <v>93.27</v>
      </c>
      <c r="M1248" s="835">
        <v>186.54</v>
      </c>
      <c r="N1248" s="832">
        <v>2</v>
      </c>
      <c r="O1248" s="836">
        <v>1.5</v>
      </c>
      <c r="P1248" s="835">
        <v>186.54</v>
      </c>
      <c r="Q1248" s="837">
        <v>1</v>
      </c>
      <c r="R1248" s="832">
        <v>2</v>
      </c>
      <c r="S1248" s="837">
        <v>1</v>
      </c>
      <c r="T1248" s="836">
        <v>1.5</v>
      </c>
      <c r="U1248" s="838">
        <v>1</v>
      </c>
    </row>
    <row r="1249" spans="1:21" ht="14.4" customHeight="1" x14ac:dyDescent="0.3">
      <c r="A1249" s="831">
        <v>2</v>
      </c>
      <c r="B1249" s="832" t="s">
        <v>2170</v>
      </c>
      <c r="C1249" s="832" t="s">
        <v>2177</v>
      </c>
      <c r="D1249" s="833" t="s">
        <v>4516</v>
      </c>
      <c r="E1249" s="834" t="s">
        <v>2218</v>
      </c>
      <c r="F1249" s="832" t="s">
        <v>2171</v>
      </c>
      <c r="G1249" s="832" t="s">
        <v>2388</v>
      </c>
      <c r="H1249" s="832" t="s">
        <v>604</v>
      </c>
      <c r="I1249" s="832" t="s">
        <v>1817</v>
      </c>
      <c r="J1249" s="832" t="s">
        <v>1815</v>
      </c>
      <c r="K1249" s="832" t="s">
        <v>1818</v>
      </c>
      <c r="L1249" s="835">
        <v>279.52999999999997</v>
      </c>
      <c r="M1249" s="835">
        <v>279.52999999999997</v>
      </c>
      <c r="N1249" s="832">
        <v>1</v>
      </c>
      <c r="O1249" s="836">
        <v>0.5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2</v>
      </c>
      <c r="B1250" s="832" t="s">
        <v>2170</v>
      </c>
      <c r="C1250" s="832" t="s">
        <v>2177</v>
      </c>
      <c r="D1250" s="833" t="s">
        <v>4516</v>
      </c>
      <c r="E1250" s="834" t="s">
        <v>2218</v>
      </c>
      <c r="F1250" s="832" t="s">
        <v>2171</v>
      </c>
      <c r="G1250" s="832" t="s">
        <v>2388</v>
      </c>
      <c r="H1250" s="832" t="s">
        <v>562</v>
      </c>
      <c r="I1250" s="832" t="s">
        <v>3883</v>
      </c>
      <c r="J1250" s="832" t="s">
        <v>3884</v>
      </c>
      <c r="K1250" s="832" t="s">
        <v>2393</v>
      </c>
      <c r="L1250" s="835">
        <v>310.58999999999997</v>
      </c>
      <c r="M1250" s="835">
        <v>310.58999999999997</v>
      </c>
      <c r="N1250" s="832">
        <v>1</v>
      </c>
      <c r="O1250" s="836">
        <v>0.5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2</v>
      </c>
      <c r="B1251" s="832" t="s">
        <v>2170</v>
      </c>
      <c r="C1251" s="832" t="s">
        <v>2177</v>
      </c>
      <c r="D1251" s="833" t="s">
        <v>4516</v>
      </c>
      <c r="E1251" s="834" t="s">
        <v>2218</v>
      </c>
      <c r="F1251" s="832" t="s">
        <v>2171</v>
      </c>
      <c r="G1251" s="832" t="s">
        <v>2388</v>
      </c>
      <c r="H1251" s="832" t="s">
        <v>562</v>
      </c>
      <c r="I1251" s="832" t="s">
        <v>3885</v>
      </c>
      <c r="J1251" s="832" t="s">
        <v>3884</v>
      </c>
      <c r="K1251" s="832" t="s">
        <v>1751</v>
      </c>
      <c r="L1251" s="835">
        <v>155.30000000000001</v>
      </c>
      <c r="M1251" s="835">
        <v>155.30000000000001</v>
      </c>
      <c r="N1251" s="832">
        <v>1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2</v>
      </c>
      <c r="B1252" s="832" t="s">
        <v>2170</v>
      </c>
      <c r="C1252" s="832" t="s">
        <v>2177</v>
      </c>
      <c r="D1252" s="833" t="s">
        <v>4516</v>
      </c>
      <c r="E1252" s="834" t="s">
        <v>2218</v>
      </c>
      <c r="F1252" s="832" t="s">
        <v>2171</v>
      </c>
      <c r="G1252" s="832" t="s">
        <v>3886</v>
      </c>
      <c r="H1252" s="832" t="s">
        <v>562</v>
      </c>
      <c r="I1252" s="832" t="s">
        <v>3887</v>
      </c>
      <c r="J1252" s="832" t="s">
        <v>3888</v>
      </c>
      <c r="K1252" s="832" t="s">
        <v>3889</v>
      </c>
      <c r="L1252" s="835">
        <v>58.77</v>
      </c>
      <c r="M1252" s="835">
        <v>58.77</v>
      </c>
      <c r="N1252" s="832">
        <v>1</v>
      </c>
      <c r="O1252" s="836">
        <v>0.5</v>
      </c>
      <c r="P1252" s="835">
        <v>58.77</v>
      </c>
      <c r="Q1252" s="837">
        <v>1</v>
      </c>
      <c r="R1252" s="832">
        <v>1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2</v>
      </c>
      <c r="B1253" s="832" t="s">
        <v>2170</v>
      </c>
      <c r="C1253" s="832" t="s">
        <v>2177</v>
      </c>
      <c r="D1253" s="833" t="s">
        <v>4516</v>
      </c>
      <c r="E1253" s="834" t="s">
        <v>2218</v>
      </c>
      <c r="F1253" s="832" t="s">
        <v>2171</v>
      </c>
      <c r="G1253" s="832" t="s">
        <v>2411</v>
      </c>
      <c r="H1253" s="832" t="s">
        <v>604</v>
      </c>
      <c r="I1253" s="832" t="s">
        <v>1750</v>
      </c>
      <c r="J1253" s="832" t="s">
        <v>1746</v>
      </c>
      <c r="K1253" s="832" t="s">
        <v>1751</v>
      </c>
      <c r="L1253" s="835">
        <v>234.07</v>
      </c>
      <c r="M1253" s="835">
        <v>234.07</v>
      </c>
      <c r="N1253" s="832">
        <v>1</v>
      </c>
      <c r="O1253" s="836">
        <v>0.5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2</v>
      </c>
      <c r="B1254" s="832" t="s">
        <v>2170</v>
      </c>
      <c r="C1254" s="832" t="s">
        <v>2177</v>
      </c>
      <c r="D1254" s="833" t="s">
        <v>4516</v>
      </c>
      <c r="E1254" s="834" t="s">
        <v>2218</v>
      </c>
      <c r="F1254" s="832" t="s">
        <v>2171</v>
      </c>
      <c r="G1254" s="832" t="s">
        <v>2411</v>
      </c>
      <c r="H1254" s="832" t="s">
        <v>604</v>
      </c>
      <c r="I1254" s="832" t="s">
        <v>1748</v>
      </c>
      <c r="J1254" s="832" t="s">
        <v>1746</v>
      </c>
      <c r="K1254" s="832" t="s">
        <v>1749</v>
      </c>
      <c r="L1254" s="835">
        <v>117.03</v>
      </c>
      <c r="M1254" s="835">
        <v>585.15</v>
      </c>
      <c r="N1254" s="832">
        <v>5</v>
      </c>
      <c r="O1254" s="836">
        <v>3.5</v>
      </c>
      <c r="P1254" s="835">
        <v>117.03</v>
      </c>
      <c r="Q1254" s="837">
        <v>0.2</v>
      </c>
      <c r="R1254" s="832">
        <v>1</v>
      </c>
      <c r="S1254" s="837">
        <v>0.2</v>
      </c>
      <c r="T1254" s="836">
        <v>0.5</v>
      </c>
      <c r="U1254" s="838">
        <v>0.14285714285714285</v>
      </c>
    </row>
    <row r="1255" spans="1:21" ht="14.4" customHeight="1" x14ac:dyDescent="0.3">
      <c r="A1255" s="831">
        <v>2</v>
      </c>
      <c r="B1255" s="832" t="s">
        <v>2170</v>
      </c>
      <c r="C1255" s="832" t="s">
        <v>2177</v>
      </c>
      <c r="D1255" s="833" t="s">
        <v>4516</v>
      </c>
      <c r="E1255" s="834" t="s">
        <v>2218</v>
      </c>
      <c r="F1255" s="832" t="s">
        <v>2171</v>
      </c>
      <c r="G1255" s="832" t="s">
        <v>3890</v>
      </c>
      <c r="H1255" s="832" t="s">
        <v>562</v>
      </c>
      <c r="I1255" s="832" t="s">
        <v>3891</v>
      </c>
      <c r="J1255" s="832" t="s">
        <v>1508</v>
      </c>
      <c r="K1255" s="832" t="s">
        <v>3892</v>
      </c>
      <c r="L1255" s="835">
        <v>69.349999999999994</v>
      </c>
      <c r="M1255" s="835">
        <v>69.349999999999994</v>
      </c>
      <c r="N1255" s="832">
        <v>1</v>
      </c>
      <c r="O1255" s="836">
        <v>0.5</v>
      </c>
      <c r="P1255" s="835">
        <v>69.349999999999994</v>
      </c>
      <c r="Q1255" s="837">
        <v>1</v>
      </c>
      <c r="R1255" s="832">
        <v>1</v>
      </c>
      <c r="S1255" s="837">
        <v>1</v>
      </c>
      <c r="T1255" s="836">
        <v>0.5</v>
      </c>
      <c r="U1255" s="838">
        <v>1</v>
      </c>
    </row>
    <row r="1256" spans="1:21" ht="14.4" customHeight="1" x14ac:dyDescent="0.3">
      <c r="A1256" s="831">
        <v>2</v>
      </c>
      <c r="B1256" s="832" t="s">
        <v>2170</v>
      </c>
      <c r="C1256" s="832" t="s">
        <v>2177</v>
      </c>
      <c r="D1256" s="833" t="s">
        <v>4516</v>
      </c>
      <c r="E1256" s="834" t="s">
        <v>2218</v>
      </c>
      <c r="F1256" s="832" t="s">
        <v>2171</v>
      </c>
      <c r="G1256" s="832" t="s">
        <v>2423</v>
      </c>
      <c r="H1256" s="832" t="s">
        <v>562</v>
      </c>
      <c r="I1256" s="832" t="s">
        <v>2968</v>
      </c>
      <c r="J1256" s="832" t="s">
        <v>2425</v>
      </c>
      <c r="K1256" s="832" t="s">
        <v>2969</v>
      </c>
      <c r="L1256" s="835">
        <v>78.33</v>
      </c>
      <c r="M1256" s="835">
        <v>234.99</v>
      </c>
      <c r="N1256" s="832">
        <v>3</v>
      </c>
      <c r="O1256" s="836">
        <v>2</v>
      </c>
      <c r="P1256" s="835">
        <v>78.33</v>
      </c>
      <c r="Q1256" s="837">
        <v>0.33333333333333331</v>
      </c>
      <c r="R1256" s="832">
        <v>1</v>
      </c>
      <c r="S1256" s="837">
        <v>0.33333333333333331</v>
      </c>
      <c r="T1256" s="836">
        <v>0.5</v>
      </c>
      <c r="U1256" s="838">
        <v>0.25</v>
      </c>
    </row>
    <row r="1257" spans="1:21" ht="14.4" customHeight="1" x14ac:dyDescent="0.3">
      <c r="A1257" s="831">
        <v>2</v>
      </c>
      <c r="B1257" s="832" t="s">
        <v>2170</v>
      </c>
      <c r="C1257" s="832" t="s">
        <v>2177</v>
      </c>
      <c r="D1257" s="833" t="s">
        <v>4516</v>
      </c>
      <c r="E1257" s="834" t="s">
        <v>2218</v>
      </c>
      <c r="F1257" s="832" t="s">
        <v>2171</v>
      </c>
      <c r="G1257" s="832" t="s">
        <v>2427</v>
      </c>
      <c r="H1257" s="832" t="s">
        <v>604</v>
      </c>
      <c r="I1257" s="832" t="s">
        <v>1954</v>
      </c>
      <c r="J1257" s="832" t="s">
        <v>690</v>
      </c>
      <c r="K1257" s="832" t="s">
        <v>1955</v>
      </c>
      <c r="L1257" s="835">
        <v>65.989999999999995</v>
      </c>
      <c r="M1257" s="835">
        <v>65.989999999999995</v>
      </c>
      <c r="N1257" s="832">
        <v>1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2</v>
      </c>
      <c r="B1258" s="832" t="s">
        <v>2170</v>
      </c>
      <c r="C1258" s="832" t="s">
        <v>2177</v>
      </c>
      <c r="D1258" s="833" t="s">
        <v>4516</v>
      </c>
      <c r="E1258" s="834" t="s">
        <v>2218</v>
      </c>
      <c r="F1258" s="832" t="s">
        <v>2171</v>
      </c>
      <c r="G1258" s="832" t="s">
        <v>2439</v>
      </c>
      <c r="H1258" s="832" t="s">
        <v>562</v>
      </c>
      <c r="I1258" s="832" t="s">
        <v>3350</v>
      </c>
      <c r="J1258" s="832" t="s">
        <v>3351</v>
      </c>
      <c r="K1258" s="832" t="s">
        <v>3352</v>
      </c>
      <c r="L1258" s="835">
        <v>23.72</v>
      </c>
      <c r="M1258" s="835">
        <v>23.72</v>
      </c>
      <c r="N1258" s="832">
        <v>1</v>
      </c>
      <c r="O1258" s="836">
        <v>0.5</v>
      </c>
      <c r="P1258" s="835">
        <v>23.72</v>
      </c>
      <c r="Q1258" s="837">
        <v>1</v>
      </c>
      <c r="R1258" s="832">
        <v>1</v>
      </c>
      <c r="S1258" s="837">
        <v>1</v>
      </c>
      <c r="T1258" s="836">
        <v>0.5</v>
      </c>
      <c r="U1258" s="838">
        <v>1</v>
      </c>
    </row>
    <row r="1259" spans="1:21" ht="14.4" customHeight="1" x14ac:dyDescent="0.3">
      <c r="A1259" s="831">
        <v>2</v>
      </c>
      <c r="B1259" s="832" t="s">
        <v>2170</v>
      </c>
      <c r="C1259" s="832" t="s">
        <v>2177</v>
      </c>
      <c r="D1259" s="833" t="s">
        <v>4516</v>
      </c>
      <c r="E1259" s="834" t="s">
        <v>2218</v>
      </c>
      <c r="F1259" s="832" t="s">
        <v>2171</v>
      </c>
      <c r="G1259" s="832" t="s">
        <v>2475</v>
      </c>
      <c r="H1259" s="832" t="s">
        <v>604</v>
      </c>
      <c r="I1259" s="832" t="s">
        <v>2476</v>
      </c>
      <c r="J1259" s="832" t="s">
        <v>800</v>
      </c>
      <c r="K1259" s="832" t="s">
        <v>1722</v>
      </c>
      <c r="L1259" s="835">
        <v>42.51</v>
      </c>
      <c r="M1259" s="835">
        <v>170.04</v>
      </c>
      <c r="N1259" s="832">
        <v>4</v>
      </c>
      <c r="O1259" s="836">
        <v>2.5</v>
      </c>
      <c r="P1259" s="835">
        <v>85.02</v>
      </c>
      <c r="Q1259" s="837">
        <v>0.5</v>
      </c>
      <c r="R1259" s="832">
        <v>2</v>
      </c>
      <c r="S1259" s="837">
        <v>0.5</v>
      </c>
      <c r="T1259" s="836">
        <v>1</v>
      </c>
      <c r="U1259" s="838">
        <v>0.4</v>
      </c>
    </row>
    <row r="1260" spans="1:21" ht="14.4" customHeight="1" x14ac:dyDescent="0.3">
      <c r="A1260" s="831">
        <v>2</v>
      </c>
      <c r="B1260" s="832" t="s">
        <v>2170</v>
      </c>
      <c r="C1260" s="832" t="s">
        <v>2177</v>
      </c>
      <c r="D1260" s="833" t="s">
        <v>4516</v>
      </c>
      <c r="E1260" s="834" t="s">
        <v>2218</v>
      </c>
      <c r="F1260" s="832" t="s">
        <v>2171</v>
      </c>
      <c r="G1260" s="832" t="s">
        <v>2475</v>
      </c>
      <c r="H1260" s="832" t="s">
        <v>604</v>
      </c>
      <c r="I1260" s="832" t="s">
        <v>2024</v>
      </c>
      <c r="J1260" s="832" t="s">
        <v>1296</v>
      </c>
      <c r="K1260" s="832" t="s">
        <v>2025</v>
      </c>
      <c r="L1260" s="835">
        <v>98.29</v>
      </c>
      <c r="M1260" s="835">
        <v>98.29</v>
      </c>
      <c r="N1260" s="832">
        <v>1</v>
      </c>
      <c r="O1260" s="836">
        <v>0.5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2</v>
      </c>
      <c r="B1261" s="832" t="s">
        <v>2170</v>
      </c>
      <c r="C1261" s="832" t="s">
        <v>2177</v>
      </c>
      <c r="D1261" s="833" t="s">
        <v>4516</v>
      </c>
      <c r="E1261" s="834" t="s">
        <v>2218</v>
      </c>
      <c r="F1261" s="832" t="s">
        <v>2171</v>
      </c>
      <c r="G1261" s="832" t="s">
        <v>3893</v>
      </c>
      <c r="H1261" s="832" t="s">
        <v>562</v>
      </c>
      <c r="I1261" s="832" t="s">
        <v>3894</v>
      </c>
      <c r="J1261" s="832" t="s">
        <v>3895</v>
      </c>
      <c r="K1261" s="832" t="s">
        <v>3063</v>
      </c>
      <c r="L1261" s="835">
        <v>32.81</v>
      </c>
      <c r="M1261" s="835">
        <v>32.81</v>
      </c>
      <c r="N1261" s="832">
        <v>1</v>
      </c>
      <c r="O1261" s="836">
        <v>0.5</v>
      </c>
      <c r="P1261" s="835">
        <v>32.81</v>
      </c>
      <c r="Q1261" s="837">
        <v>1</v>
      </c>
      <c r="R1261" s="832">
        <v>1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2</v>
      </c>
      <c r="B1262" s="832" t="s">
        <v>2170</v>
      </c>
      <c r="C1262" s="832" t="s">
        <v>2177</v>
      </c>
      <c r="D1262" s="833" t="s">
        <v>4516</v>
      </c>
      <c r="E1262" s="834" t="s">
        <v>2218</v>
      </c>
      <c r="F1262" s="832" t="s">
        <v>2171</v>
      </c>
      <c r="G1262" s="832" t="s">
        <v>2499</v>
      </c>
      <c r="H1262" s="832" t="s">
        <v>562</v>
      </c>
      <c r="I1262" s="832" t="s">
        <v>2500</v>
      </c>
      <c r="J1262" s="832" t="s">
        <v>867</v>
      </c>
      <c r="K1262" s="832" t="s">
        <v>2501</v>
      </c>
      <c r="L1262" s="835">
        <v>75.05</v>
      </c>
      <c r="M1262" s="835">
        <v>300.2</v>
      </c>
      <c r="N1262" s="832">
        <v>4</v>
      </c>
      <c r="O1262" s="836">
        <v>2</v>
      </c>
      <c r="P1262" s="835">
        <v>150.1</v>
      </c>
      <c r="Q1262" s="837">
        <v>0.5</v>
      </c>
      <c r="R1262" s="832">
        <v>2</v>
      </c>
      <c r="S1262" s="837">
        <v>0.5</v>
      </c>
      <c r="T1262" s="836">
        <v>1</v>
      </c>
      <c r="U1262" s="838">
        <v>0.5</v>
      </c>
    </row>
    <row r="1263" spans="1:21" ht="14.4" customHeight="1" x14ac:dyDescent="0.3">
      <c r="A1263" s="831">
        <v>2</v>
      </c>
      <c r="B1263" s="832" t="s">
        <v>2170</v>
      </c>
      <c r="C1263" s="832" t="s">
        <v>2177</v>
      </c>
      <c r="D1263" s="833" t="s">
        <v>4516</v>
      </c>
      <c r="E1263" s="834" t="s">
        <v>2218</v>
      </c>
      <c r="F1263" s="832" t="s">
        <v>2171</v>
      </c>
      <c r="G1263" s="832" t="s">
        <v>2499</v>
      </c>
      <c r="H1263" s="832" t="s">
        <v>562</v>
      </c>
      <c r="I1263" s="832" t="s">
        <v>2502</v>
      </c>
      <c r="J1263" s="832" t="s">
        <v>871</v>
      </c>
      <c r="K1263" s="832" t="s">
        <v>2503</v>
      </c>
      <c r="L1263" s="835">
        <v>45.03</v>
      </c>
      <c r="M1263" s="835">
        <v>45.03</v>
      </c>
      <c r="N1263" s="832">
        <v>1</v>
      </c>
      <c r="O1263" s="836">
        <v>0.5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2</v>
      </c>
      <c r="B1264" s="832" t="s">
        <v>2170</v>
      </c>
      <c r="C1264" s="832" t="s">
        <v>2177</v>
      </c>
      <c r="D1264" s="833" t="s">
        <v>4516</v>
      </c>
      <c r="E1264" s="834" t="s">
        <v>2218</v>
      </c>
      <c r="F1264" s="832" t="s">
        <v>2171</v>
      </c>
      <c r="G1264" s="832" t="s">
        <v>2534</v>
      </c>
      <c r="H1264" s="832" t="s">
        <v>604</v>
      </c>
      <c r="I1264" s="832" t="s">
        <v>1755</v>
      </c>
      <c r="J1264" s="832" t="s">
        <v>681</v>
      </c>
      <c r="K1264" s="832" t="s">
        <v>1756</v>
      </c>
      <c r="L1264" s="835">
        <v>29.27</v>
      </c>
      <c r="M1264" s="835">
        <v>29.27</v>
      </c>
      <c r="N1264" s="832">
        <v>1</v>
      </c>
      <c r="O1264" s="836">
        <v>0.5</v>
      </c>
      <c r="P1264" s="835">
        <v>29.27</v>
      </c>
      <c r="Q1264" s="837">
        <v>1</v>
      </c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2</v>
      </c>
      <c r="B1265" s="832" t="s">
        <v>2170</v>
      </c>
      <c r="C1265" s="832" t="s">
        <v>2177</v>
      </c>
      <c r="D1265" s="833" t="s">
        <v>4516</v>
      </c>
      <c r="E1265" s="834" t="s">
        <v>2218</v>
      </c>
      <c r="F1265" s="832" t="s">
        <v>2171</v>
      </c>
      <c r="G1265" s="832" t="s">
        <v>2540</v>
      </c>
      <c r="H1265" s="832" t="s">
        <v>562</v>
      </c>
      <c r="I1265" s="832" t="s">
        <v>2543</v>
      </c>
      <c r="J1265" s="832" t="s">
        <v>1151</v>
      </c>
      <c r="K1265" s="832" t="s">
        <v>2542</v>
      </c>
      <c r="L1265" s="835">
        <v>98.75</v>
      </c>
      <c r="M1265" s="835">
        <v>197.5</v>
      </c>
      <c r="N1265" s="832">
        <v>2</v>
      </c>
      <c r="O1265" s="836">
        <v>0.5</v>
      </c>
      <c r="P1265" s="835">
        <v>197.5</v>
      </c>
      <c r="Q1265" s="837">
        <v>1</v>
      </c>
      <c r="R1265" s="832">
        <v>2</v>
      </c>
      <c r="S1265" s="837">
        <v>1</v>
      </c>
      <c r="T1265" s="836">
        <v>0.5</v>
      </c>
      <c r="U1265" s="838">
        <v>1</v>
      </c>
    </row>
    <row r="1266" spans="1:21" ht="14.4" customHeight="1" x14ac:dyDescent="0.3">
      <c r="A1266" s="831">
        <v>2</v>
      </c>
      <c r="B1266" s="832" t="s">
        <v>2170</v>
      </c>
      <c r="C1266" s="832" t="s">
        <v>2177</v>
      </c>
      <c r="D1266" s="833" t="s">
        <v>4516</v>
      </c>
      <c r="E1266" s="834" t="s">
        <v>2218</v>
      </c>
      <c r="F1266" s="832" t="s">
        <v>2171</v>
      </c>
      <c r="G1266" s="832" t="s">
        <v>2540</v>
      </c>
      <c r="H1266" s="832" t="s">
        <v>562</v>
      </c>
      <c r="I1266" s="832" t="s">
        <v>2544</v>
      </c>
      <c r="J1266" s="832" t="s">
        <v>2545</v>
      </c>
      <c r="K1266" s="832" t="s">
        <v>2542</v>
      </c>
      <c r="L1266" s="835">
        <v>98.75</v>
      </c>
      <c r="M1266" s="835">
        <v>98.75</v>
      </c>
      <c r="N1266" s="832">
        <v>1</v>
      </c>
      <c r="O1266" s="836">
        <v>0.5</v>
      </c>
      <c r="P1266" s="835">
        <v>98.75</v>
      </c>
      <c r="Q1266" s="837">
        <v>1</v>
      </c>
      <c r="R1266" s="832">
        <v>1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2</v>
      </c>
      <c r="B1267" s="832" t="s">
        <v>2170</v>
      </c>
      <c r="C1267" s="832" t="s">
        <v>2177</v>
      </c>
      <c r="D1267" s="833" t="s">
        <v>4516</v>
      </c>
      <c r="E1267" s="834" t="s">
        <v>2218</v>
      </c>
      <c r="F1267" s="832" t="s">
        <v>2171</v>
      </c>
      <c r="G1267" s="832" t="s">
        <v>2548</v>
      </c>
      <c r="H1267" s="832" t="s">
        <v>562</v>
      </c>
      <c r="I1267" s="832" t="s">
        <v>2549</v>
      </c>
      <c r="J1267" s="832" t="s">
        <v>2550</v>
      </c>
      <c r="K1267" s="832" t="s">
        <v>2551</v>
      </c>
      <c r="L1267" s="835">
        <v>73.989999999999995</v>
      </c>
      <c r="M1267" s="835">
        <v>73.989999999999995</v>
      </c>
      <c r="N1267" s="832">
        <v>1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2</v>
      </c>
      <c r="B1268" s="832" t="s">
        <v>2170</v>
      </c>
      <c r="C1268" s="832" t="s">
        <v>2177</v>
      </c>
      <c r="D1268" s="833" t="s">
        <v>4516</v>
      </c>
      <c r="E1268" s="834" t="s">
        <v>2218</v>
      </c>
      <c r="F1268" s="832" t="s">
        <v>2171</v>
      </c>
      <c r="G1268" s="832" t="s">
        <v>3514</v>
      </c>
      <c r="H1268" s="832" t="s">
        <v>562</v>
      </c>
      <c r="I1268" s="832" t="s">
        <v>3515</v>
      </c>
      <c r="J1268" s="832" t="s">
        <v>3516</v>
      </c>
      <c r="K1268" s="832" t="s">
        <v>3517</v>
      </c>
      <c r="L1268" s="835">
        <v>57.48</v>
      </c>
      <c r="M1268" s="835">
        <v>57.48</v>
      </c>
      <c r="N1268" s="832">
        <v>1</v>
      </c>
      <c r="O1268" s="836">
        <v>0.5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2</v>
      </c>
      <c r="B1269" s="832" t="s">
        <v>2170</v>
      </c>
      <c r="C1269" s="832" t="s">
        <v>2177</v>
      </c>
      <c r="D1269" s="833" t="s">
        <v>4516</v>
      </c>
      <c r="E1269" s="834" t="s">
        <v>2218</v>
      </c>
      <c r="F1269" s="832" t="s">
        <v>2171</v>
      </c>
      <c r="G1269" s="832" t="s">
        <v>2552</v>
      </c>
      <c r="H1269" s="832" t="s">
        <v>562</v>
      </c>
      <c r="I1269" s="832" t="s">
        <v>3133</v>
      </c>
      <c r="J1269" s="832" t="s">
        <v>3002</v>
      </c>
      <c r="K1269" s="832" t="s">
        <v>3134</v>
      </c>
      <c r="L1269" s="835">
        <v>29.31</v>
      </c>
      <c r="M1269" s="835">
        <v>29.31</v>
      </c>
      <c r="N1269" s="832">
        <v>1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2</v>
      </c>
      <c r="B1270" s="832" t="s">
        <v>2170</v>
      </c>
      <c r="C1270" s="832" t="s">
        <v>2177</v>
      </c>
      <c r="D1270" s="833" t="s">
        <v>4516</v>
      </c>
      <c r="E1270" s="834" t="s">
        <v>2218</v>
      </c>
      <c r="F1270" s="832" t="s">
        <v>2171</v>
      </c>
      <c r="G1270" s="832" t="s">
        <v>2552</v>
      </c>
      <c r="H1270" s="832" t="s">
        <v>562</v>
      </c>
      <c r="I1270" s="832" t="s">
        <v>3001</v>
      </c>
      <c r="J1270" s="832" t="s">
        <v>3002</v>
      </c>
      <c r="K1270" s="832" t="s">
        <v>3003</v>
      </c>
      <c r="L1270" s="835">
        <v>58.63</v>
      </c>
      <c r="M1270" s="835">
        <v>58.63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2</v>
      </c>
      <c r="B1271" s="832" t="s">
        <v>2170</v>
      </c>
      <c r="C1271" s="832" t="s">
        <v>2177</v>
      </c>
      <c r="D1271" s="833" t="s">
        <v>4516</v>
      </c>
      <c r="E1271" s="834" t="s">
        <v>2218</v>
      </c>
      <c r="F1271" s="832" t="s">
        <v>2171</v>
      </c>
      <c r="G1271" s="832" t="s">
        <v>2564</v>
      </c>
      <c r="H1271" s="832" t="s">
        <v>562</v>
      </c>
      <c r="I1271" s="832" t="s">
        <v>2565</v>
      </c>
      <c r="J1271" s="832" t="s">
        <v>2566</v>
      </c>
      <c r="K1271" s="832" t="s">
        <v>2567</v>
      </c>
      <c r="L1271" s="835">
        <v>88.76</v>
      </c>
      <c r="M1271" s="835">
        <v>266.28000000000003</v>
      </c>
      <c r="N1271" s="832">
        <v>3</v>
      </c>
      <c r="O1271" s="836">
        <v>0.5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2</v>
      </c>
      <c r="B1272" s="832" t="s">
        <v>2170</v>
      </c>
      <c r="C1272" s="832" t="s">
        <v>2177</v>
      </c>
      <c r="D1272" s="833" t="s">
        <v>4516</v>
      </c>
      <c r="E1272" s="834" t="s">
        <v>2218</v>
      </c>
      <c r="F1272" s="832" t="s">
        <v>2171</v>
      </c>
      <c r="G1272" s="832" t="s">
        <v>2572</v>
      </c>
      <c r="H1272" s="832" t="s">
        <v>562</v>
      </c>
      <c r="I1272" s="832" t="s">
        <v>2573</v>
      </c>
      <c r="J1272" s="832" t="s">
        <v>1070</v>
      </c>
      <c r="K1272" s="832" t="s">
        <v>2574</v>
      </c>
      <c r="L1272" s="835">
        <v>760.22</v>
      </c>
      <c r="M1272" s="835">
        <v>2280.66</v>
      </c>
      <c r="N1272" s="832">
        <v>3</v>
      </c>
      <c r="O1272" s="836">
        <v>2</v>
      </c>
      <c r="P1272" s="835">
        <v>1520.44</v>
      </c>
      <c r="Q1272" s="837">
        <v>0.66666666666666674</v>
      </c>
      <c r="R1272" s="832">
        <v>2</v>
      </c>
      <c r="S1272" s="837">
        <v>0.66666666666666663</v>
      </c>
      <c r="T1272" s="836">
        <v>1.5</v>
      </c>
      <c r="U1272" s="838">
        <v>0.75</v>
      </c>
    </row>
    <row r="1273" spans="1:21" ht="14.4" customHeight="1" x14ac:dyDescent="0.3">
      <c r="A1273" s="831">
        <v>2</v>
      </c>
      <c r="B1273" s="832" t="s">
        <v>2170</v>
      </c>
      <c r="C1273" s="832" t="s">
        <v>2177</v>
      </c>
      <c r="D1273" s="833" t="s">
        <v>4516</v>
      </c>
      <c r="E1273" s="834" t="s">
        <v>2218</v>
      </c>
      <c r="F1273" s="832" t="s">
        <v>2171</v>
      </c>
      <c r="G1273" s="832" t="s">
        <v>2585</v>
      </c>
      <c r="H1273" s="832" t="s">
        <v>562</v>
      </c>
      <c r="I1273" s="832" t="s">
        <v>2586</v>
      </c>
      <c r="J1273" s="832" t="s">
        <v>768</v>
      </c>
      <c r="K1273" s="832" t="s">
        <v>2587</v>
      </c>
      <c r="L1273" s="835">
        <v>0</v>
      </c>
      <c r="M1273" s="835">
        <v>0</v>
      </c>
      <c r="N1273" s="832">
        <v>2</v>
      </c>
      <c r="O1273" s="836">
        <v>0.5</v>
      </c>
      <c r="P1273" s="835">
        <v>0</v>
      </c>
      <c r="Q1273" s="837"/>
      <c r="R1273" s="832">
        <v>2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2</v>
      </c>
      <c r="B1274" s="832" t="s">
        <v>2170</v>
      </c>
      <c r="C1274" s="832" t="s">
        <v>2177</v>
      </c>
      <c r="D1274" s="833" t="s">
        <v>4516</v>
      </c>
      <c r="E1274" s="834" t="s">
        <v>2218</v>
      </c>
      <c r="F1274" s="832" t="s">
        <v>2171</v>
      </c>
      <c r="G1274" s="832" t="s">
        <v>2585</v>
      </c>
      <c r="H1274" s="832" t="s">
        <v>562</v>
      </c>
      <c r="I1274" s="832" t="s">
        <v>3896</v>
      </c>
      <c r="J1274" s="832" t="s">
        <v>3897</v>
      </c>
      <c r="K1274" s="832" t="s">
        <v>3898</v>
      </c>
      <c r="L1274" s="835">
        <v>0</v>
      </c>
      <c r="M1274" s="835">
        <v>0</v>
      </c>
      <c r="N1274" s="832">
        <v>2</v>
      </c>
      <c r="O1274" s="836">
        <v>1</v>
      </c>
      <c r="P1274" s="835"/>
      <c r="Q1274" s="837"/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2</v>
      </c>
      <c r="B1275" s="832" t="s">
        <v>2170</v>
      </c>
      <c r="C1275" s="832" t="s">
        <v>2177</v>
      </c>
      <c r="D1275" s="833" t="s">
        <v>4516</v>
      </c>
      <c r="E1275" s="834" t="s">
        <v>2218</v>
      </c>
      <c r="F1275" s="832" t="s">
        <v>2171</v>
      </c>
      <c r="G1275" s="832" t="s">
        <v>2604</v>
      </c>
      <c r="H1275" s="832" t="s">
        <v>562</v>
      </c>
      <c r="I1275" s="832" t="s">
        <v>2605</v>
      </c>
      <c r="J1275" s="832" t="s">
        <v>785</v>
      </c>
      <c r="K1275" s="832" t="s">
        <v>2606</v>
      </c>
      <c r="L1275" s="835">
        <v>248.55</v>
      </c>
      <c r="M1275" s="835">
        <v>248.55</v>
      </c>
      <c r="N1275" s="832">
        <v>1</v>
      </c>
      <c r="O1275" s="836">
        <v>0.5</v>
      </c>
      <c r="P1275" s="835">
        <v>248.55</v>
      </c>
      <c r="Q1275" s="837">
        <v>1</v>
      </c>
      <c r="R1275" s="832">
        <v>1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2</v>
      </c>
      <c r="B1276" s="832" t="s">
        <v>2170</v>
      </c>
      <c r="C1276" s="832" t="s">
        <v>2177</v>
      </c>
      <c r="D1276" s="833" t="s">
        <v>4516</v>
      </c>
      <c r="E1276" s="834" t="s">
        <v>2218</v>
      </c>
      <c r="F1276" s="832" t="s">
        <v>2171</v>
      </c>
      <c r="G1276" s="832" t="s">
        <v>2639</v>
      </c>
      <c r="H1276" s="832" t="s">
        <v>604</v>
      </c>
      <c r="I1276" s="832" t="s">
        <v>2640</v>
      </c>
      <c r="J1276" s="832" t="s">
        <v>2641</v>
      </c>
      <c r="K1276" s="832" t="s">
        <v>2642</v>
      </c>
      <c r="L1276" s="835">
        <v>32.869999999999997</v>
      </c>
      <c r="M1276" s="835">
        <v>32.869999999999997</v>
      </c>
      <c r="N1276" s="832">
        <v>1</v>
      </c>
      <c r="O1276" s="836">
        <v>0.5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2</v>
      </c>
      <c r="B1277" s="832" t="s">
        <v>2170</v>
      </c>
      <c r="C1277" s="832" t="s">
        <v>2177</v>
      </c>
      <c r="D1277" s="833" t="s">
        <v>4516</v>
      </c>
      <c r="E1277" s="834" t="s">
        <v>2218</v>
      </c>
      <c r="F1277" s="832" t="s">
        <v>2171</v>
      </c>
      <c r="G1277" s="832" t="s">
        <v>2639</v>
      </c>
      <c r="H1277" s="832" t="s">
        <v>604</v>
      </c>
      <c r="I1277" s="832" t="s">
        <v>2643</v>
      </c>
      <c r="J1277" s="832" t="s">
        <v>2641</v>
      </c>
      <c r="K1277" s="832" t="s">
        <v>2644</v>
      </c>
      <c r="L1277" s="835">
        <v>219.18</v>
      </c>
      <c r="M1277" s="835">
        <v>219.18</v>
      </c>
      <c r="N1277" s="832">
        <v>1</v>
      </c>
      <c r="O1277" s="836">
        <v>0.5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2</v>
      </c>
      <c r="B1278" s="832" t="s">
        <v>2170</v>
      </c>
      <c r="C1278" s="832" t="s">
        <v>2177</v>
      </c>
      <c r="D1278" s="833" t="s">
        <v>4516</v>
      </c>
      <c r="E1278" s="834" t="s">
        <v>2218</v>
      </c>
      <c r="F1278" s="832" t="s">
        <v>2171</v>
      </c>
      <c r="G1278" s="832" t="s">
        <v>2648</v>
      </c>
      <c r="H1278" s="832" t="s">
        <v>604</v>
      </c>
      <c r="I1278" s="832" t="s">
        <v>1736</v>
      </c>
      <c r="J1278" s="832" t="s">
        <v>1730</v>
      </c>
      <c r="K1278" s="832" t="s">
        <v>1737</v>
      </c>
      <c r="L1278" s="835">
        <v>58.52</v>
      </c>
      <c r="M1278" s="835">
        <v>58.52</v>
      </c>
      <c r="N1278" s="832">
        <v>1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2</v>
      </c>
      <c r="B1279" s="832" t="s">
        <v>2170</v>
      </c>
      <c r="C1279" s="832" t="s">
        <v>2177</v>
      </c>
      <c r="D1279" s="833" t="s">
        <v>4516</v>
      </c>
      <c r="E1279" s="834" t="s">
        <v>2218</v>
      </c>
      <c r="F1279" s="832" t="s">
        <v>2171</v>
      </c>
      <c r="G1279" s="832" t="s">
        <v>2656</v>
      </c>
      <c r="H1279" s="832" t="s">
        <v>562</v>
      </c>
      <c r="I1279" s="832" t="s">
        <v>2657</v>
      </c>
      <c r="J1279" s="832" t="s">
        <v>1137</v>
      </c>
      <c r="K1279" s="832" t="s">
        <v>2027</v>
      </c>
      <c r="L1279" s="835">
        <v>34.19</v>
      </c>
      <c r="M1279" s="835">
        <v>239.32999999999998</v>
      </c>
      <c r="N1279" s="832">
        <v>7</v>
      </c>
      <c r="O1279" s="836">
        <v>3</v>
      </c>
      <c r="P1279" s="835">
        <v>170.95</v>
      </c>
      <c r="Q1279" s="837">
        <v>0.7142857142857143</v>
      </c>
      <c r="R1279" s="832">
        <v>5</v>
      </c>
      <c r="S1279" s="837">
        <v>0.7142857142857143</v>
      </c>
      <c r="T1279" s="836">
        <v>2</v>
      </c>
      <c r="U1279" s="838">
        <v>0.66666666666666663</v>
      </c>
    </row>
    <row r="1280" spans="1:21" ht="14.4" customHeight="1" x14ac:dyDescent="0.3">
      <c r="A1280" s="831">
        <v>2</v>
      </c>
      <c r="B1280" s="832" t="s">
        <v>2170</v>
      </c>
      <c r="C1280" s="832" t="s">
        <v>2177</v>
      </c>
      <c r="D1280" s="833" t="s">
        <v>4516</v>
      </c>
      <c r="E1280" s="834" t="s">
        <v>2218</v>
      </c>
      <c r="F1280" s="832" t="s">
        <v>2171</v>
      </c>
      <c r="G1280" s="832" t="s">
        <v>3712</v>
      </c>
      <c r="H1280" s="832" t="s">
        <v>604</v>
      </c>
      <c r="I1280" s="832" t="s">
        <v>3713</v>
      </c>
      <c r="J1280" s="832" t="s">
        <v>3714</v>
      </c>
      <c r="K1280" s="832" t="s">
        <v>3715</v>
      </c>
      <c r="L1280" s="835">
        <v>141.25</v>
      </c>
      <c r="M1280" s="835">
        <v>141.25</v>
      </c>
      <c r="N1280" s="832">
        <v>1</v>
      </c>
      <c r="O1280" s="836">
        <v>0.5</v>
      </c>
      <c r="P1280" s="835">
        <v>141.25</v>
      </c>
      <c r="Q1280" s="837">
        <v>1</v>
      </c>
      <c r="R1280" s="832">
        <v>1</v>
      </c>
      <c r="S1280" s="837">
        <v>1</v>
      </c>
      <c r="T1280" s="836">
        <v>0.5</v>
      </c>
      <c r="U1280" s="838">
        <v>1</v>
      </c>
    </row>
    <row r="1281" spans="1:21" ht="14.4" customHeight="1" x14ac:dyDescent="0.3">
      <c r="A1281" s="831">
        <v>2</v>
      </c>
      <c r="B1281" s="832" t="s">
        <v>2170</v>
      </c>
      <c r="C1281" s="832" t="s">
        <v>2177</v>
      </c>
      <c r="D1281" s="833" t="s">
        <v>4516</v>
      </c>
      <c r="E1281" s="834" t="s">
        <v>2218</v>
      </c>
      <c r="F1281" s="832" t="s">
        <v>2171</v>
      </c>
      <c r="G1281" s="832" t="s">
        <v>2667</v>
      </c>
      <c r="H1281" s="832" t="s">
        <v>604</v>
      </c>
      <c r="I1281" s="832" t="s">
        <v>2668</v>
      </c>
      <c r="J1281" s="832" t="s">
        <v>787</v>
      </c>
      <c r="K1281" s="832" t="s">
        <v>1688</v>
      </c>
      <c r="L1281" s="835">
        <v>490.89</v>
      </c>
      <c r="M1281" s="835">
        <v>1963.56</v>
      </c>
      <c r="N1281" s="832">
        <v>4</v>
      </c>
      <c r="O1281" s="836">
        <v>1.5</v>
      </c>
      <c r="P1281" s="835">
        <v>490.89</v>
      </c>
      <c r="Q1281" s="837">
        <v>0.25</v>
      </c>
      <c r="R1281" s="832">
        <v>1</v>
      </c>
      <c r="S1281" s="837">
        <v>0.25</v>
      </c>
      <c r="T1281" s="836">
        <v>1</v>
      </c>
      <c r="U1281" s="838">
        <v>0.66666666666666663</v>
      </c>
    </row>
    <row r="1282" spans="1:21" ht="14.4" customHeight="1" x14ac:dyDescent="0.3">
      <c r="A1282" s="831">
        <v>2</v>
      </c>
      <c r="B1282" s="832" t="s">
        <v>2170</v>
      </c>
      <c r="C1282" s="832" t="s">
        <v>2177</v>
      </c>
      <c r="D1282" s="833" t="s">
        <v>4516</v>
      </c>
      <c r="E1282" s="834" t="s">
        <v>2218</v>
      </c>
      <c r="F1282" s="832" t="s">
        <v>2171</v>
      </c>
      <c r="G1282" s="832" t="s">
        <v>2667</v>
      </c>
      <c r="H1282" s="832" t="s">
        <v>604</v>
      </c>
      <c r="I1282" s="832" t="s">
        <v>2671</v>
      </c>
      <c r="J1282" s="832" t="s">
        <v>793</v>
      </c>
      <c r="K1282" s="832" t="s">
        <v>2672</v>
      </c>
      <c r="L1282" s="835">
        <v>1385.62</v>
      </c>
      <c r="M1282" s="835">
        <v>1385.62</v>
      </c>
      <c r="N1282" s="832">
        <v>1</v>
      </c>
      <c r="O1282" s="836">
        <v>1</v>
      </c>
      <c r="P1282" s="835">
        <v>1385.62</v>
      </c>
      <c r="Q1282" s="837">
        <v>1</v>
      </c>
      <c r="R1282" s="832">
        <v>1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2</v>
      </c>
      <c r="B1283" s="832" t="s">
        <v>2170</v>
      </c>
      <c r="C1283" s="832" t="s">
        <v>2177</v>
      </c>
      <c r="D1283" s="833" t="s">
        <v>4516</v>
      </c>
      <c r="E1283" s="834" t="s">
        <v>2218</v>
      </c>
      <c r="F1283" s="832" t="s">
        <v>2171</v>
      </c>
      <c r="G1283" s="832" t="s">
        <v>2667</v>
      </c>
      <c r="H1283" s="832" t="s">
        <v>604</v>
      </c>
      <c r="I1283" s="832" t="s">
        <v>3027</v>
      </c>
      <c r="J1283" s="832" t="s">
        <v>793</v>
      </c>
      <c r="K1283" s="832" t="s">
        <v>1678</v>
      </c>
      <c r="L1283" s="835">
        <v>1847.49</v>
      </c>
      <c r="M1283" s="835">
        <v>5542.47</v>
      </c>
      <c r="N1283" s="832">
        <v>3</v>
      </c>
      <c r="O1283" s="836">
        <v>1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2</v>
      </c>
      <c r="B1284" s="832" t="s">
        <v>2170</v>
      </c>
      <c r="C1284" s="832" t="s">
        <v>2177</v>
      </c>
      <c r="D1284" s="833" t="s">
        <v>4516</v>
      </c>
      <c r="E1284" s="834" t="s">
        <v>2218</v>
      </c>
      <c r="F1284" s="832" t="s">
        <v>2171</v>
      </c>
      <c r="G1284" s="832" t="s">
        <v>2667</v>
      </c>
      <c r="H1284" s="832" t="s">
        <v>604</v>
      </c>
      <c r="I1284" s="832" t="s">
        <v>1681</v>
      </c>
      <c r="J1284" s="832" t="s">
        <v>787</v>
      </c>
      <c r="K1284" s="832" t="s">
        <v>1682</v>
      </c>
      <c r="L1284" s="835">
        <v>368.16</v>
      </c>
      <c r="M1284" s="835">
        <v>2208.96</v>
      </c>
      <c r="N1284" s="832">
        <v>6</v>
      </c>
      <c r="O1284" s="836">
        <v>1</v>
      </c>
      <c r="P1284" s="835">
        <v>736.32</v>
      </c>
      <c r="Q1284" s="837">
        <v>0.33333333333333337</v>
      </c>
      <c r="R1284" s="832">
        <v>2</v>
      </c>
      <c r="S1284" s="837">
        <v>0.33333333333333331</v>
      </c>
      <c r="T1284" s="836">
        <v>0.5</v>
      </c>
      <c r="U1284" s="838">
        <v>0.5</v>
      </c>
    </row>
    <row r="1285" spans="1:21" ht="14.4" customHeight="1" x14ac:dyDescent="0.3">
      <c r="A1285" s="831">
        <v>2</v>
      </c>
      <c r="B1285" s="832" t="s">
        <v>2170</v>
      </c>
      <c r="C1285" s="832" t="s">
        <v>2177</v>
      </c>
      <c r="D1285" s="833" t="s">
        <v>4516</v>
      </c>
      <c r="E1285" s="834" t="s">
        <v>2218</v>
      </c>
      <c r="F1285" s="832" t="s">
        <v>2171</v>
      </c>
      <c r="G1285" s="832" t="s">
        <v>2667</v>
      </c>
      <c r="H1285" s="832" t="s">
        <v>604</v>
      </c>
      <c r="I1285" s="832" t="s">
        <v>1687</v>
      </c>
      <c r="J1285" s="832" t="s">
        <v>787</v>
      </c>
      <c r="K1285" s="832" t="s">
        <v>1688</v>
      </c>
      <c r="L1285" s="835">
        <v>490.89</v>
      </c>
      <c r="M1285" s="835">
        <v>490.89</v>
      </c>
      <c r="N1285" s="832">
        <v>1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2</v>
      </c>
      <c r="B1286" s="832" t="s">
        <v>2170</v>
      </c>
      <c r="C1286" s="832" t="s">
        <v>2177</v>
      </c>
      <c r="D1286" s="833" t="s">
        <v>4516</v>
      </c>
      <c r="E1286" s="834" t="s">
        <v>2218</v>
      </c>
      <c r="F1286" s="832" t="s">
        <v>2171</v>
      </c>
      <c r="G1286" s="832" t="s">
        <v>2688</v>
      </c>
      <c r="H1286" s="832" t="s">
        <v>562</v>
      </c>
      <c r="I1286" s="832" t="s">
        <v>2697</v>
      </c>
      <c r="J1286" s="832" t="s">
        <v>1310</v>
      </c>
      <c r="K1286" s="832" t="s">
        <v>2690</v>
      </c>
      <c r="L1286" s="835">
        <v>103.67</v>
      </c>
      <c r="M1286" s="835">
        <v>207.34</v>
      </c>
      <c r="N1286" s="832">
        <v>2</v>
      </c>
      <c r="O1286" s="836">
        <v>1.5</v>
      </c>
      <c r="P1286" s="835">
        <v>103.67</v>
      </c>
      <c r="Q1286" s="837">
        <v>0.5</v>
      </c>
      <c r="R1286" s="832">
        <v>1</v>
      </c>
      <c r="S1286" s="837">
        <v>0.5</v>
      </c>
      <c r="T1286" s="836">
        <v>0.5</v>
      </c>
      <c r="U1286" s="838">
        <v>0.33333333333333331</v>
      </c>
    </row>
    <row r="1287" spans="1:21" ht="14.4" customHeight="1" x14ac:dyDescent="0.3">
      <c r="A1287" s="831">
        <v>2</v>
      </c>
      <c r="B1287" s="832" t="s">
        <v>2170</v>
      </c>
      <c r="C1287" s="832" t="s">
        <v>2177</v>
      </c>
      <c r="D1287" s="833" t="s">
        <v>4516</v>
      </c>
      <c r="E1287" s="834" t="s">
        <v>2218</v>
      </c>
      <c r="F1287" s="832" t="s">
        <v>2171</v>
      </c>
      <c r="G1287" s="832" t="s">
        <v>2709</v>
      </c>
      <c r="H1287" s="832" t="s">
        <v>604</v>
      </c>
      <c r="I1287" s="832" t="s">
        <v>2710</v>
      </c>
      <c r="J1287" s="832" t="s">
        <v>1648</v>
      </c>
      <c r="K1287" s="832" t="s">
        <v>2711</v>
      </c>
      <c r="L1287" s="835">
        <v>115.18</v>
      </c>
      <c r="M1287" s="835">
        <v>115.18</v>
      </c>
      <c r="N1287" s="832">
        <v>1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2</v>
      </c>
      <c r="B1288" s="832" t="s">
        <v>2170</v>
      </c>
      <c r="C1288" s="832" t="s">
        <v>2177</v>
      </c>
      <c r="D1288" s="833" t="s">
        <v>4516</v>
      </c>
      <c r="E1288" s="834" t="s">
        <v>2218</v>
      </c>
      <c r="F1288" s="832" t="s">
        <v>2171</v>
      </c>
      <c r="G1288" s="832" t="s">
        <v>2709</v>
      </c>
      <c r="H1288" s="832" t="s">
        <v>604</v>
      </c>
      <c r="I1288" s="832" t="s">
        <v>2712</v>
      </c>
      <c r="J1288" s="832" t="s">
        <v>1648</v>
      </c>
      <c r="K1288" s="832" t="s">
        <v>2713</v>
      </c>
      <c r="L1288" s="835">
        <v>16.12</v>
      </c>
      <c r="M1288" s="835">
        <v>16.12</v>
      </c>
      <c r="N1288" s="832">
        <v>1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2</v>
      </c>
      <c r="B1289" s="832" t="s">
        <v>2170</v>
      </c>
      <c r="C1289" s="832" t="s">
        <v>2177</v>
      </c>
      <c r="D1289" s="833" t="s">
        <v>4516</v>
      </c>
      <c r="E1289" s="834" t="s">
        <v>2218</v>
      </c>
      <c r="F1289" s="832" t="s">
        <v>2171</v>
      </c>
      <c r="G1289" s="832" t="s">
        <v>2709</v>
      </c>
      <c r="H1289" s="832" t="s">
        <v>604</v>
      </c>
      <c r="I1289" s="832" t="s">
        <v>2714</v>
      </c>
      <c r="J1289" s="832" t="s">
        <v>1648</v>
      </c>
      <c r="K1289" s="832" t="s">
        <v>1649</v>
      </c>
      <c r="L1289" s="835">
        <v>57.6</v>
      </c>
      <c r="M1289" s="835">
        <v>460.80000000000007</v>
      </c>
      <c r="N1289" s="832">
        <v>8</v>
      </c>
      <c r="O1289" s="836">
        <v>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2</v>
      </c>
      <c r="B1290" s="832" t="s">
        <v>2170</v>
      </c>
      <c r="C1290" s="832" t="s">
        <v>2177</v>
      </c>
      <c r="D1290" s="833" t="s">
        <v>4516</v>
      </c>
      <c r="E1290" s="834" t="s">
        <v>2218</v>
      </c>
      <c r="F1290" s="832" t="s">
        <v>2171</v>
      </c>
      <c r="G1290" s="832" t="s">
        <v>2709</v>
      </c>
      <c r="H1290" s="832" t="s">
        <v>562</v>
      </c>
      <c r="I1290" s="832" t="s">
        <v>2715</v>
      </c>
      <c r="J1290" s="832" t="s">
        <v>1648</v>
      </c>
      <c r="K1290" s="832" t="s">
        <v>2716</v>
      </c>
      <c r="L1290" s="835">
        <v>103.67</v>
      </c>
      <c r="M1290" s="835">
        <v>103.67</v>
      </c>
      <c r="N1290" s="832">
        <v>1</v>
      </c>
      <c r="O1290" s="836">
        <v>0.5</v>
      </c>
      <c r="P1290" s="835">
        <v>103.67</v>
      </c>
      <c r="Q1290" s="837">
        <v>1</v>
      </c>
      <c r="R1290" s="832">
        <v>1</v>
      </c>
      <c r="S1290" s="837">
        <v>1</v>
      </c>
      <c r="T1290" s="836">
        <v>0.5</v>
      </c>
      <c r="U1290" s="838">
        <v>1</v>
      </c>
    </row>
    <row r="1291" spans="1:21" ht="14.4" customHeight="1" x14ac:dyDescent="0.3">
      <c r="A1291" s="831">
        <v>2</v>
      </c>
      <c r="B1291" s="832" t="s">
        <v>2170</v>
      </c>
      <c r="C1291" s="832" t="s">
        <v>2177</v>
      </c>
      <c r="D1291" s="833" t="s">
        <v>4516</v>
      </c>
      <c r="E1291" s="834" t="s">
        <v>2218</v>
      </c>
      <c r="F1291" s="832" t="s">
        <v>2171</v>
      </c>
      <c r="G1291" s="832" t="s">
        <v>2709</v>
      </c>
      <c r="H1291" s="832" t="s">
        <v>562</v>
      </c>
      <c r="I1291" s="832" t="s">
        <v>3044</v>
      </c>
      <c r="J1291" s="832" t="s">
        <v>1648</v>
      </c>
      <c r="K1291" s="832" t="s">
        <v>3045</v>
      </c>
      <c r="L1291" s="835">
        <v>51.84</v>
      </c>
      <c r="M1291" s="835">
        <v>51.84</v>
      </c>
      <c r="N1291" s="832">
        <v>1</v>
      </c>
      <c r="O1291" s="836">
        <v>0.5</v>
      </c>
      <c r="P1291" s="835">
        <v>51.84</v>
      </c>
      <c r="Q1291" s="837">
        <v>1</v>
      </c>
      <c r="R1291" s="832">
        <v>1</v>
      </c>
      <c r="S1291" s="837">
        <v>1</v>
      </c>
      <c r="T1291" s="836">
        <v>0.5</v>
      </c>
      <c r="U1291" s="838">
        <v>1</v>
      </c>
    </row>
    <row r="1292" spans="1:21" ht="14.4" customHeight="1" x14ac:dyDescent="0.3">
      <c r="A1292" s="831">
        <v>2</v>
      </c>
      <c r="B1292" s="832" t="s">
        <v>2170</v>
      </c>
      <c r="C1292" s="832" t="s">
        <v>2177</v>
      </c>
      <c r="D1292" s="833" t="s">
        <v>4516</v>
      </c>
      <c r="E1292" s="834" t="s">
        <v>2218</v>
      </c>
      <c r="F1292" s="832" t="s">
        <v>2171</v>
      </c>
      <c r="G1292" s="832" t="s">
        <v>2709</v>
      </c>
      <c r="H1292" s="832" t="s">
        <v>604</v>
      </c>
      <c r="I1292" s="832" t="s">
        <v>1647</v>
      </c>
      <c r="J1292" s="832" t="s">
        <v>1648</v>
      </c>
      <c r="K1292" s="832" t="s">
        <v>1649</v>
      </c>
      <c r="L1292" s="835">
        <v>57.6</v>
      </c>
      <c r="M1292" s="835">
        <v>57.6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2</v>
      </c>
      <c r="B1293" s="832" t="s">
        <v>2170</v>
      </c>
      <c r="C1293" s="832" t="s">
        <v>2177</v>
      </c>
      <c r="D1293" s="833" t="s">
        <v>4516</v>
      </c>
      <c r="E1293" s="834" t="s">
        <v>2218</v>
      </c>
      <c r="F1293" s="832" t="s">
        <v>2171</v>
      </c>
      <c r="G1293" s="832" t="s">
        <v>2709</v>
      </c>
      <c r="H1293" s="832" t="s">
        <v>604</v>
      </c>
      <c r="I1293" s="832" t="s">
        <v>3899</v>
      </c>
      <c r="J1293" s="832" t="s">
        <v>1648</v>
      </c>
      <c r="K1293" s="832" t="s">
        <v>2711</v>
      </c>
      <c r="L1293" s="835">
        <v>115.18</v>
      </c>
      <c r="M1293" s="835">
        <v>115.18</v>
      </c>
      <c r="N1293" s="832">
        <v>1</v>
      </c>
      <c r="O1293" s="836">
        <v>1</v>
      </c>
      <c r="P1293" s="835">
        <v>115.18</v>
      </c>
      <c r="Q1293" s="837">
        <v>1</v>
      </c>
      <c r="R1293" s="832">
        <v>1</v>
      </c>
      <c r="S1293" s="837">
        <v>1</v>
      </c>
      <c r="T1293" s="836">
        <v>1</v>
      </c>
      <c r="U1293" s="838">
        <v>1</v>
      </c>
    </row>
    <row r="1294" spans="1:21" ht="14.4" customHeight="1" x14ac:dyDescent="0.3">
      <c r="A1294" s="831">
        <v>2</v>
      </c>
      <c r="B1294" s="832" t="s">
        <v>2170</v>
      </c>
      <c r="C1294" s="832" t="s">
        <v>2177</v>
      </c>
      <c r="D1294" s="833" t="s">
        <v>4516</v>
      </c>
      <c r="E1294" s="834" t="s">
        <v>2218</v>
      </c>
      <c r="F1294" s="832" t="s">
        <v>2171</v>
      </c>
      <c r="G1294" s="832" t="s">
        <v>2760</v>
      </c>
      <c r="H1294" s="832" t="s">
        <v>604</v>
      </c>
      <c r="I1294" s="832" t="s">
        <v>2047</v>
      </c>
      <c r="J1294" s="832" t="s">
        <v>1776</v>
      </c>
      <c r="K1294" s="832" t="s">
        <v>2048</v>
      </c>
      <c r="L1294" s="835">
        <v>10.34</v>
      </c>
      <c r="M1294" s="835">
        <v>62.04</v>
      </c>
      <c r="N1294" s="832">
        <v>6</v>
      </c>
      <c r="O1294" s="836">
        <v>1.5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2</v>
      </c>
      <c r="B1295" s="832" t="s">
        <v>2170</v>
      </c>
      <c r="C1295" s="832" t="s">
        <v>2177</v>
      </c>
      <c r="D1295" s="833" t="s">
        <v>4516</v>
      </c>
      <c r="E1295" s="834" t="s">
        <v>2218</v>
      </c>
      <c r="F1295" s="832" t="s">
        <v>2171</v>
      </c>
      <c r="G1295" s="832" t="s">
        <v>2769</v>
      </c>
      <c r="H1295" s="832" t="s">
        <v>562</v>
      </c>
      <c r="I1295" s="832" t="s">
        <v>2772</v>
      </c>
      <c r="J1295" s="832" t="s">
        <v>1159</v>
      </c>
      <c r="K1295" s="832" t="s">
        <v>2771</v>
      </c>
      <c r="L1295" s="835">
        <v>453.79</v>
      </c>
      <c r="M1295" s="835">
        <v>907.58</v>
      </c>
      <c r="N1295" s="832">
        <v>2</v>
      </c>
      <c r="O1295" s="836">
        <v>2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2</v>
      </c>
      <c r="B1296" s="832" t="s">
        <v>2170</v>
      </c>
      <c r="C1296" s="832" t="s">
        <v>2177</v>
      </c>
      <c r="D1296" s="833" t="s">
        <v>4516</v>
      </c>
      <c r="E1296" s="834" t="s">
        <v>2218</v>
      </c>
      <c r="F1296" s="832" t="s">
        <v>2171</v>
      </c>
      <c r="G1296" s="832" t="s">
        <v>2797</v>
      </c>
      <c r="H1296" s="832" t="s">
        <v>562</v>
      </c>
      <c r="I1296" s="832" t="s">
        <v>2801</v>
      </c>
      <c r="J1296" s="832" t="s">
        <v>2799</v>
      </c>
      <c r="K1296" s="832" t="s">
        <v>2802</v>
      </c>
      <c r="L1296" s="835">
        <v>181.04</v>
      </c>
      <c r="M1296" s="835">
        <v>362.08</v>
      </c>
      <c r="N1296" s="832">
        <v>2</v>
      </c>
      <c r="O1296" s="836">
        <v>1.5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2</v>
      </c>
      <c r="B1297" s="832" t="s">
        <v>2170</v>
      </c>
      <c r="C1297" s="832" t="s">
        <v>2177</v>
      </c>
      <c r="D1297" s="833" t="s">
        <v>4516</v>
      </c>
      <c r="E1297" s="834" t="s">
        <v>2218</v>
      </c>
      <c r="F1297" s="832" t="s">
        <v>2171</v>
      </c>
      <c r="G1297" s="832" t="s">
        <v>2808</v>
      </c>
      <c r="H1297" s="832" t="s">
        <v>562</v>
      </c>
      <c r="I1297" s="832" t="s">
        <v>2812</v>
      </c>
      <c r="J1297" s="832" t="s">
        <v>888</v>
      </c>
      <c r="K1297" s="832" t="s">
        <v>2813</v>
      </c>
      <c r="L1297" s="835">
        <v>0</v>
      </c>
      <c r="M1297" s="835">
        <v>0</v>
      </c>
      <c r="N1297" s="832">
        <v>1</v>
      </c>
      <c r="O1297" s="836">
        <v>1</v>
      </c>
      <c r="P1297" s="835">
        <v>0</v>
      </c>
      <c r="Q1297" s="837"/>
      <c r="R1297" s="832">
        <v>1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2</v>
      </c>
      <c r="B1298" s="832" t="s">
        <v>2170</v>
      </c>
      <c r="C1298" s="832" t="s">
        <v>2177</v>
      </c>
      <c r="D1298" s="833" t="s">
        <v>4516</v>
      </c>
      <c r="E1298" s="834" t="s">
        <v>2218</v>
      </c>
      <c r="F1298" s="832" t="s">
        <v>2171</v>
      </c>
      <c r="G1298" s="832" t="s">
        <v>2821</v>
      </c>
      <c r="H1298" s="832" t="s">
        <v>604</v>
      </c>
      <c r="I1298" s="832" t="s">
        <v>1914</v>
      </c>
      <c r="J1298" s="832" t="s">
        <v>1915</v>
      </c>
      <c r="K1298" s="832" t="s">
        <v>1916</v>
      </c>
      <c r="L1298" s="835">
        <v>0</v>
      </c>
      <c r="M1298" s="835">
        <v>0</v>
      </c>
      <c r="N1298" s="832">
        <v>1</v>
      </c>
      <c r="O1298" s="836">
        <v>1</v>
      </c>
      <c r="P1298" s="835"/>
      <c r="Q1298" s="837"/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2</v>
      </c>
      <c r="B1299" s="832" t="s">
        <v>2170</v>
      </c>
      <c r="C1299" s="832" t="s">
        <v>2177</v>
      </c>
      <c r="D1299" s="833" t="s">
        <v>4516</v>
      </c>
      <c r="E1299" s="834" t="s">
        <v>2218</v>
      </c>
      <c r="F1299" s="832" t="s">
        <v>2171</v>
      </c>
      <c r="G1299" s="832" t="s">
        <v>3900</v>
      </c>
      <c r="H1299" s="832" t="s">
        <v>562</v>
      </c>
      <c r="I1299" s="832" t="s">
        <v>3901</v>
      </c>
      <c r="J1299" s="832" t="s">
        <v>3902</v>
      </c>
      <c r="K1299" s="832" t="s">
        <v>1751</v>
      </c>
      <c r="L1299" s="835">
        <v>3086.53</v>
      </c>
      <c r="M1299" s="835">
        <v>3086.53</v>
      </c>
      <c r="N1299" s="832">
        <v>1</v>
      </c>
      <c r="O1299" s="836">
        <v>0.5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2</v>
      </c>
      <c r="B1300" s="832" t="s">
        <v>2170</v>
      </c>
      <c r="C1300" s="832" t="s">
        <v>2177</v>
      </c>
      <c r="D1300" s="833" t="s">
        <v>4516</v>
      </c>
      <c r="E1300" s="834" t="s">
        <v>2218</v>
      </c>
      <c r="F1300" s="832" t="s">
        <v>2171</v>
      </c>
      <c r="G1300" s="832" t="s">
        <v>2825</v>
      </c>
      <c r="H1300" s="832" t="s">
        <v>562</v>
      </c>
      <c r="I1300" s="832" t="s">
        <v>2826</v>
      </c>
      <c r="J1300" s="832" t="s">
        <v>1079</v>
      </c>
      <c r="K1300" s="832" t="s">
        <v>1758</v>
      </c>
      <c r="L1300" s="835">
        <v>210.38</v>
      </c>
      <c r="M1300" s="835">
        <v>420.76</v>
      </c>
      <c r="N1300" s="832">
        <v>2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2</v>
      </c>
      <c r="B1301" s="832" t="s">
        <v>2170</v>
      </c>
      <c r="C1301" s="832" t="s">
        <v>2177</v>
      </c>
      <c r="D1301" s="833" t="s">
        <v>4516</v>
      </c>
      <c r="E1301" s="834" t="s">
        <v>2218</v>
      </c>
      <c r="F1301" s="832" t="s">
        <v>2171</v>
      </c>
      <c r="G1301" s="832" t="s">
        <v>3903</v>
      </c>
      <c r="H1301" s="832" t="s">
        <v>562</v>
      </c>
      <c r="I1301" s="832" t="s">
        <v>3904</v>
      </c>
      <c r="J1301" s="832" t="s">
        <v>3905</v>
      </c>
      <c r="K1301" s="832" t="s">
        <v>3906</v>
      </c>
      <c r="L1301" s="835">
        <v>68.819999999999993</v>
      </c>
      <c r="M1301" s="835">
        <v>68.819999999999993</v>
      </c>
      <c r="N1301" s="832">
        <v>1</v>
      </c>
      <c r="O1301" s="836">
        <v>1</v>
      </c>
      <c r="P1301" s="835">
        <v>68.819999999999993</v>
      </c>
      <c r="Q1301" s="837">
        <v>1</v>
      </c>
      <c r="R1301" s="832">
        <v>1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2</v>
      </c>
      <c r="B1302" s="832" t="s">
        <v>2170</v>
      </c>
      <c r="C1302" s="832" t="s">
        <v>2177</v>
      </c>
      <c r="D1302" s="833" t="s">
        <v>4516</v>
      </c>
      <c r="E1302" s="834" t="s">
        <v>2218</v>
      </c>
      <c r="F1302" s="832" t="s">
        <v>2171</v>
      </c>
      <c r="G1302" s="832" t="s">
        <v>3069</v>
      </c>
      <c r="H1302" s="832" t="s">
        <v>562</v>
      </c>
      <c r="I1302" s="832" t="s">
        <v>3849</v>
      </c>
      <c r="J1302" s="832" t="s">
        <v>772</v>
      </c>
      <c r="K1302" s="832" t="s">
        <v>3071</v>
      </c>
      <c r="L1302" s="835">
        <v>50.89</v>
      </c>
      <c r="M1302" s="835">
        <v>50.89</v>
      </c>
      <c r="N1302" s="832">
        <v>1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2</v>
      </c>
      <c r="B1303" s="832" t="s">
        <v>2170</v>
      </c>
      <c r="C1303" s="832" t="s">
        <v>2177</v>
      </c>
      <c r="D1303" s="833" t="s">
        <v>4516</v>
      </c>
      <c r="E1303" s="834" t="s">
        <v>2218</v>
      </c>
      <c r="F1303" s="832" t="s">
        <v>2171</v>
      </c>
      <c r="G1303" s="832" t="s">
        <v>2839</v>
      </c>
      <c r="H1303" s="832" t="s">
        <v>562</v>
      </c>
      <c r="I1303" s="832" t="s">
        <v>3907</v>
      </c>
      <c r="J1303" s="832" t="s">
        <v>3908</v>
      </c>
      <c r="K1303" s="832" t="s">
        <v>3909</v>
      </c>
      <c r="L1303" s="835">
        <v>300.68</v>
      </c>
      <c r="M1303" s="835">
        <v>300.68</v>
      </c>
      <c r="N1303" s="832">
        <v>1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2</v>
      </c>
      <c r="B1304" s="832" t="s">
        <v>2170</v>
      </c>
      <c r="C1304" s="832" t="s">
        <v>2177</v>
      </c>
      <c r="D1304" s="833" t="s">
        <v>4516</v>
      </c>
      <c r="E1304" s="834" t="s">
        <v>2218</v>
      </c>
      <c r="F1304" s="832" t="s">
        <v>2171</v>
      </c>
      <c r="G1304" s="832" t="s">
        <v>3640</v>
      </c>
      <c r="H1304" s="832" t="s">
        <v>604</v>
      </c>
      <c r="I1304" s="832" t="s">
        <v>3644</v>
      </c>
      <c r="J1304" s="832" t="s">
        <v>3642</v>
      </c>
      <c r="K1304" s="832" t="s">
        <v>3645</v>
      </c>
      <c r="L1304" s="835">
        <v>515</v>
      </c>
      <c r="M1304" s="835">
        <v>4120</v>
      </c>
      <c r="N1304" s="832">
        <v>8</v>
      </c>
      <c r="O1304" s="836">
        <v>1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2</v>
      </c>
      <c r="B1305" s="832" t="s">
        <v>2170</v>
      </c>
      <c r="C1305" s="832" t="s">
        <v>2177</v>
      </c>
      <c r="D1305" s="833" t="s">
        <v>4516</v>
      </c>
      <c r="E1305" s="834" t="s">
        <v>2218</v>
      </c>
      <c r="F1305" s="832" t="s">
        <v>2171</v>
      </c>
      <c r="G1305" s="832" t="s">
        <v>2885</v>
      </c>
      <c r="H1305" s="832" t="s">
        <v>604</v>
      </c>
      <c r="I1305" s="832" t="s">
        <v>3910</v>
      </c>
      <c r="J1305" s="832" t="s">
        <v>1795</v>
      </c>
      <c r="K1305" s="832" t="s">
        <v>3911</v>
      </c>
      <c r="L1305" s="835">
        <v>654.95000000000005</v>
      </c>
      <c r="M1305" s="835">
        <v>654.95000000000005</v>
      </c>
      <c r="N1305" s="832">
        <v>1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2</v>
      </c>
      <c r="B1306" s="832" t="s">
        <v>2170</v>
      </c>
      <c r="C1306" s="832" t="s">
        <v>2177</v>
      </c>
      <c r="D1306" s="833" t="s">
        <v>4516</v>
      </c>
      <c r="E1306" s="834" t="s">
        <v>2218</v>
      </c>
      <c r="F1306" s="832" t="s">
        <v>2171</v>
      </c>
      <c r="G1306" s="832" t="s">
        <v>2888</v>
      </c>
      <c r="H1306" s="832" t="s">
        <v>604</v>
      </c>
      <c r="I1306" s="832" t="s">
        <v>1651</v>
      </c>
      <c r="J1306" s="832" t="s">
        <v>1652</v>
      </c>
      <c r="K1306" s="832" t="s">
        <v>1653</v>
      </c>
      <c r="L1306" s="835">
        <v>414.07</v>
      </c>
      <c r="M1306" s="835">
        <v>414.07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2</v>
      </c>
      <c r="B1307" s="832" t="s">
        <v>2170</v>
      </c>
      <c r="C1307" s="832" t="s">
        <v>2177</v>
      </c>
      <c r="D1307" s="833" t="s">
        <v>4516</v>
      </c>
      <c r="E1307" s="834" t="s">
        <v>2218</v>
      </c>
      <c r="F1307" s="832" t="s">
        <v>2171</v>
      </c>
      <c r="G1307" s="832" t="s">
        <v>2898</v>
      </c>
      <c r="H1307" s="832" t="s">
        <v>604</v>
      </c>
      <c r="I1307" s="832" t="s">
        <v>1845</v>
      </c>
      <c r="J1307" s="832" t="s">
        <v>1115</v>
      </c>
      <c r="K1307" s="832" t="s">
        <v>1846</v>
      </c>
      <c r="L1307" s="835">
        <v>154.36000000000001</v>
      </c>
      <c r="M1307" s="835">
        <v>463.08000000000004</v>
      </c>
      <c r="N1307" s="832">
        <v>3</v>
      </c>
      <c r="O1307" s="836">
        <v>2.5</v>
      </c>
      <c r="P1307" s="835">
        <v>154.36000000000001</v>
      </c>
      <c r="Q1307" s="837">
        <v>0.33333333333333331</v>
      </c>
      <c r="R1307" s="832">
        <v>1</v>
      </c>
      <c r="S1307" s="837">
        <v>0.33333333333333331</v>
      </c>
      <c r="T1307" s="836">
        <v>1</v>
      </c>
      <c r="U1307" s="838">
        <v>0.4</v>
      </c>
    </row>
    <row r="1308" spans="1:21" ht="14.4" customHeight="1" x14ac:dyDescent="0.3">
      <c r="A1308" s="831">
        <v>2</v>
      </c>
      <c r="B1308" s="832" t="s">
        <v>2170</v>
      </c>
      <c r="C1308" s="832" t="s">
        <v>2177</v>
      </c>
      <c r="D1308" s="833" t="s">
        <v>4516</v>
      </c>
      <c r="E1308" s="834" t="s">
        <v>2218</v>
      </c>
      <c r="F1308" s="832" t="s">
        <v>2171</v>
      </c>
      <c r="G1308" s="832" t="s">
        <v>2898</v>
      </c>
      <c r="H1308" s="832" t="s">
        <v>562</v>
      </c>
      <c r="I1308" s="832" t="s">
        <v>3761</v>
      </c>
      <c r="J1308" s="832" t="s">
        <v>1115</v>
      </c>
      <c r="K1308" s="832" t="s">
        <v>1846</v>
      </c>
      <c r="L1308" s="835">
        <v>154.36000000000001</v>
      </c>
      <c r="M1308" s="835">
        <v>617.44000000000005</v>
      </c>
      <c r="N1308" s="832">
        <v>4</v>
      </c>
      <c r="O1308" s="836">
        <v>2.5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2</v>
      </c>
      <c r="B1309" s="832" t="s">
        <v>2170</v>
      </c>
      <c r="C1309" s="832" t="s">
        <v>2177</v>
      </c>
      <c r="D1309" s="833" t="s">
        <v>4516</v>
      </c>
      <c r="E1309" s="834" t="s">
        <v>2218</v>
      </c>
      <c r="F1309" s="832" t="s">
        <v>2171</v>
      </c>
      <c r="G1309" s="832" t="s">
        <v>2898</v>
      </c>
      <c r="H1309" s="832" t="s">
        <v>562</v>
      </c>
      <c r="I1309" s="832" t="s">
        <v>3653</v>
      </c>
      <c r="J1309" s="832" t="s">
        <v>1115</v>
      </c>
      <c r="K1309" s="832" t="s">
        <v>1844</v>
      </c>
      <c r="L1309" s="835">
        <v>225.06</v>
      </c>
      <c r="M1309" s="835">
        <v>225.06</v>
      </c>
      <c r="N1309" s="832">
        <v>1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2</v>
      </c>
      <c r="B1310" s="832" t="s">
        <v>2170</v>
      </c>
      <c r="C1310" s="832" t="s">
        <v>2177</v>
      </c>
      <c r="D1310" s="833" t="s">
        <v>4516</v>
      </c>
      <c r="E1310" s="834" t="s">
        <v>2218</v>
      </c>
      <c r="F1310" s="832" t="s">
        <v>2171</v>
      </c>
      <c r="G1310" s="832" t="s">
        <v>2899</v>
      </c>
      <c r="H1310" s="832" t="s">
        <v>562</v>
      </c>
      <c r="I1310" s="832" t="s">
        <v>2907</v>
      </c>
      <c r="J1310" s="832" t="s">
        <v>886</v>
      </c>
      <c r="K1310" s="832" t="s">
        <v>2906</v>
      </c>
      <c r="L1310" s="835">
        <v>374.79</v>
      </c>
      <c r="M1310" s="835">
        <v>2248.7400000000002</v>
      </c>
      <c r="N1310" s="832">
        <v>6</v>
      </c>
      <c r="O1310" s="836">
        <v>2</v>
      </c>
      <c r="P1310" s="835">
        <v>1124.3700000000001</v>
      </c>
      <c r="Q1310" s="837">
        <v>0.5</v>
      </c>
      <c r="R1310" s="832">
        <v>3</v>
      </c>
      <c r="S1310" s="837">
        <v>0.5</v>
      </c>
      <c r="T1310" s="836">
        <v>1</v>
      </c>
      <c r="U1310" s="838">
        <v>0.5</v>
      </c>
    </row>
    <row r="1311" spans="1:21" ht="14.4" customHeight="1" x14ac:dyDescent="0.3">
      <c r="A1311" s="831">
        <v>2</v>
      </c>
      <c r="B1311" s="832" t="s">
        <v>2170</v>
      </c>
      <c r="C1311" s="832" t="s">
        <v>2177</v>
      </c>
      <c r="D1311" s="833" t="s">
        <v>4516</v>
      </c>
      <c r="E1311" s="834" t="s">
        <v>2295</v>
      </c>
      <c r="F1311" s="832" t="s">
        <v>2171</v>
      </c>
      <c r="G1311" s="832" t="s">
        <v>2364</v>
      </c>
      <c r="H1311" s="832" t="s">
        <v>562</v>
      </c>
      <c r="I1311" s="832" t="s">
        <v>2365</v>
      </c>
      <c r="J1311" s="832" t="s">
        <v>1055</v>
      </c>
      <c r="K1311" s="832" t="s">
        <v>2366</v>
      </c>
      <c r="L1311" s="835">
        <v>385.3</v>
      </c>
      <c r="M1311" s="835">
        <v>6935.4000000000005</v>
      </c>
      <c r="N1311" s="832">
        <v>18</v>
      </c>
      <c r="O1311" s="836">
        <v>0.5</v>
      </c>
      <c r="P1311" s="835">
        <v>6935.4000000000005</v>
      </c>
      <c r="Q1311" s="837">
        <v>1</v>
      </c>
      <c r="R1311" s="832">
        <v>18</v>
      </c>
      <c r="S1311" s="837">
        <v>1</v>
      </c>
      <c r="T1311" s="836">
        <v>0.5</v>
      </c>
      <c r="U1311" s="838">
        <v>1</v>
      </c>
    </row>
    <row r="1312" spans="1:21" ht="14.4" customHeight="1" x14ac:dyDescent="0.3">
      <c r="A1312" s="831">
        <v>2</v>
      </c>
      <c r="B1312" s="832" t="s">
        <v>2170</v>
      </c>
      <c r="C1312" s="832" t="s">
        <v>2177</v>
      </c>
      <c r="D1312" s="833" t="s">
        <v>4516</v>
      </c>
      <c r="E1312" s="834" t="s">
        <v>2295</v>
      </c>
      <c r="F1312" s="832" t="s">
        <v>2171</v>
      </c>
      <c r="G1312" s="832" t="s">
        <v>2368</v>
      </c>
      <c r="H1312" s="832" t="s">
        <v>562</v>
      </c>
      <c r="I1312" s="832" t="s">
        <v>2942</v>
      </c>
      <c r="J1312" s="832" t="s">
        <v>2943</v>
      </c>
      <c r="K1312" s="832" t="s">
        <v>622</v>
      </c>
      <c r="L1312" s="835">
        <v>72.55</v>
      </c>
      <c r="M1312" s="835">
        <v>72.55</v>
      </c>
      <c r="N1312" s="832">
        <v>1</v>
      </c>
      <c r="O1312" s="836">
        <v>0.5</v>
      </c>
      <c r="P1312" s="835">
        <v>72.55</v>
      </c>
      <c r="Q1312" s="837">
        <v>1</v>
      </c>
      <c r="R1312" s="832">
        <v>1</v>
      </c>
      <c r="S1312" s="837">
        <v>1</v>
      </c>
      <c r="T1312" s="836">
        <v>0.5</v>
      </c>
      <c r="U1312" s="838">
        <v>1</v>
      </c>
    </row>
    <row r="1313" spans="1:21" ht="14.4" customHeight="1" x14ac:dyDescent="0.3">
      <c r="A1313" s="831">
        <v>2</v>
      </c>
      <c r="B1313" s="832" t="s">
        <v>2170</v>
      </c>
      <c r="C1313" s="832" t="s">
        <v>2177</v>
      </c>
      <c r="D1313" s="833" t="s">
        <v>4516</v>
      </c>
      <c r="E1313" s="834" t="s">
        <v>2295</v>
      </c>
      <c r="F1313" s="832" t="s">
        <v>2171</v>
      </c>
      <c r="G1313" s="832" t="s">
        <v>2368</v>
      </c>
      <c r="H1313" s="832" t="s">
        <v>604</v>
      </c>
      <c r="I1313" s="832" t="s">
        <v>1905</v>
      </c>
      <c r="J1313" s="832" t="s">
        <v>620</v>
      </c>
      <c r="K1313" s="832" t="s">
        <v>622</v>
      </c>
      <c r="L1313" s="835">
        <v>72.55</v>
      </c>
      <c r="M1313" s="835">
        <v>72.55</v>
      </c>
      <c r="N1313" s="832">
        <v>1</v>
      </c>
      <c r="O1313" s="836">
        <v>1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2</v>
      </c>
      <c r="B1314" s="832" t="s">
        <v>2170</v>
      </c>
      <c r="C1314" s="832" t="s">
        <v>2177</v>
      </c>
      <c r="D1314" s="833" t="s">
        <v>4516</v>
      </c>
      <c r="E1314" s="834" t="s">
        <v>2295</v>
      </c>
      <c r="F1314" s="832" t="s">
        <v>2171</v>
      </c>
      <c r="G1314" s="832" t="s">
        <v>3912</v>
      </c>
      <c r="H1314" s="832" t="s">
        <v>562</v>
      </c>
      <c r="I1314" s="832" t="s">
        <v>3913</v>
      </c>
      <c r="J1314" s="832" t="s">
        <v>928</v>
      </c>
      <c r="K1314" s="832" t="s">
        <v>3914</v>
      </c>
      <c r="L1314" s="835">
        <v>0</v>
      </c>
      <c r="M1314" s="835">
        <v>0</v>
      </c>
      <c r="N1314" s="832">
        <v>2</v>
      </c>
      <c r="O1314" s="836">
        <v>0.5</v>
      </c>
      <c r="P1314" s="835">
        <v>0</v>
      </c>
      <c r="Q1314" s="837"/>
      <c r="R1314" s="832">
        <v>2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2</v>
      </c>
      <c r="B1315" s="832" t="s">
        <v>2170</v>
      </c>
      <c r="C1315" s="832" t="s">
        <v>2177</v>
      </c>
      <c r="D1315" s="833" t="s">
        <v>4516</v>
      </c>
      <c r="E1315" s="834" t="s">
        <v>2295</v>
      </c>
      <c r="F1315" s="832" t="s">
        <v>2171</v>
      </c>
      <c r="G1315" s="832" t="s">
        <v>2378</v>
      </c>
      <c r="H1315" s="832" t="s">
        <v>604</v>
      </c>
      <c r="I1315" s="832" t="s">
        <v>1760</v>
      </c>
      <c r="J1315" s="832" t="s">
        <v>1761</v>
      </c>
      <c r="K1315" s="832" t="s">
        <v>1762</v>
      </c>
      <c r="L1315" s="835">
        <v>93.27</v>
      </c>
      <c r="M1315" s="835">
        <v>93.27</v>
      </c>
      <c r="N1315" s="832">
        <v>1</v>
      </c>
      <c r="O1315" s="836">
        <v>0.5</v>
      </c>
      <c r="P1315" s="835">
        <v>93.27</v>
      </c>
      <c r="Q1315" s="837">
        <v>1</v>
      </c>
      <c r="R1315" s="832">
        <v>1</v>
      </c>
      <c r="S1315" s="837">
        <v>1</v>
      </c>
      <c r="T1315" s="836">
        <v>0.5</v>
      </c>
      <c r="U1315" s="838">
        <v>1</v>
      </c>
    </row>
    <row r="1316" spans="1:21" ht="14.4" customHeight="1" x14ac:dyDescent="0.3">
      <c r="A1316" s="831">
        <v>2</v>
      </c>
      <c r="B1316" s="832" t="s">
        <v>2170</v>
      </c>
      <c r="C1316" s="832" t="s">
        <v>2177</v>
      </c>
      <c r="D1316" s="833" t="s">
        <v>4516</v>
      </c>
      <c r="E1316" s="834" t="s">
        <v>2295</v>
      </c>
      <c r="F1316" s="832" t="s">
        <v>2171</v>
      </c>
      <c r="G1316" s="832" t="s">
        <v>2381</v>
      </c>
      <c r="H1316" s="832" t="s">
        <v>562</v>
      </c>
      <c r="I1316" s="832" t="s">
        <v>2382</v>
      </c>
      <c r="J1316" s="832" t="s">
        <v>2383</v>
      </c>
      <c r="K1316" s="832" t="s">
        <v>2384</v>
      </c>
      <c r="L1316" s="835">
        <v>61.44</v>
      </c>
      <c r="M1316" s="835">
        <v>122.88</v>
      </c>
      <c r="N1316" s="832">
        <v>2</v>
      </c>
      <c r="O1316" s="836">
        <v>0.5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2</v>
      </c>
      <c r="B1317" s="832" t="s">
        <v>2170</v>
      </c>
      <c r="C1317" s="832" t="s">
        <v>2177</v>
      </c>
      <c r="D1317" s="833" t="s">
        <v>4516</v>
      </c>
      <c r="E1317" s="834" t="s">
        <v>2295</v>
      </c>
      <c r="F1317" s="832" t="s">
        <v>2171</v>
      </c>
      <c r="G1317" s="832" t="s">
        <v>2381</v>
      </c>
      <c r="H1317" s="832" t="s">
        <v>562</v>
      </c>
      <c r="I1317" s="832" t="s">
        <v>3375</v>
      </c>
      <c r="J1317" s="832" t="s">
        <v>2383</v>
      </c>
      <c r="K1317" s="832" t="s">
        <v>3376</v>
      </c>
      <c r="L1317" s="835">
        <v>87.77</v>
      </c>
      <c r="M1317" s="835">
        <v>175.54</v>
      </c>
      <c r="N1317" s="832">
        <v>2</v>
      </c>
      <c r="O1317" s="836">
        <v>1</v>
      </c>
      <c r="P1317" s="835">
        <v>175.54</v>
      </c>
      <c r="Q1317" s="837">
        <v>1</v>
      </c>
      <c r="R1317" s="832">
        <v>2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2</v>
      </c>
      <c r="B1318" s="832" t="s">
        <v>2170</v>
      </c>
      <c r="C1318" s="832" t="s">
        <v>2177</v>
      </c>
      <c r="D1318" s="833" t="s">
        <v>4516</v>
      </c>
      <c r="E1318" s="834" t="s">
        <v>2295</v>
      </c>
      <c r="F1318" s="832" t="s">
        <v>2171</v>
      </c>
      <c r="G1318" s="832" t="s">
        <v>2947</v>
      </c>
      <c r="H1318" s="832" t="s">
        <v>604</v>
      </c>
      <c r="I1318" s="832" t="s">
        <v>3915</v>
      </c>
      <c r="J1318" s="832" t="s">
        <v>3916</v>
      </c>
      <c r="K1318" s="832" t="s">
        <v>1758</v>
      </c>
      <c r="L1318" s="835">
        <v>54.99</v>
      </c>
      <c r="M1318" s="835">
        <v>54.99</v>
      </c>
      <c r="N1318" s="832">
        <v>1</v>
      </c>
      <c r="O1318" s="836">
        <v>0.5</v>
      </c>
      <c r="P1318" s="835">
        <v>54.99</v>
      </c>
      <c r="Q1318" s="837">
        <v>1</v>
      </c>
      <c r="R1318" s="832">
        <v>1</v>
      </c>
      <c r="S1318" s="837">
        <v>1</v>
      </c>
      <c r="T1318" s="836">
        <v>0.5</v>
      </c>
      <c r="U1318" s="838">
        <v>1</v>
      </c>
    </row>
    <row r="1319" spans="1:21" ht="14.4" customHeight="1" x14ac:dyDescent="0.3">
      <c r="A1319" s="831">
        <v>2</v>
      </c>
      <c r="B1319" s="832" t="s">
        <v>2170</v>
      </c>
      <c r="C1319" s="832" t="s">
        <v>2177</v>
      </c>
      <c r="D1319" s="833" t="s">
        <v>4516</v>
      </c>
      <c r="E1319" s="834" t="s">
        <v>2295</v>
      </c>
      <c r="F1319" s="832" t="s">
        <v>2171</v>
      </c>
      <c r="G1319" s="832" t="s">
        <v>2388</v>
      </c>
      <c r="H1319" s="832" t="s">
        <v>562</v>
      </c>
      <c r="I1319" s="832" t="s">
        <v>3917</v>
      </c>
      <c r="J1319" s="832" t="s">
        <v>3918</v>
      </c>
      <c r="K1319" s="832" t="s">
        <v>2114</v>
      </c>
      <c r="L1319" s="835">
        <v>0</v>
      </c>
      <c r="M1319" s="835">
        <v>0</v>
      </c>
      <c r="N1319" s="832">
        <v>1</v>
      </c>
      <c r="O1319" s="836">
        <v>0.5</v>
      </c>
      <c r="P1319" s="835"/>
      <c r="Q1319" s="837"/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2</v>
      </c>
      <c r="B1320" s="832" t="s">
        <v>2170</v>
      </c>
      <c r="C1320" s="832" t="s">
        <v>2177</v>
      </c>
      <c r="D1320" s="833" t="s">
        <v>4516</v>
      </c>
      <c r="E1320" s="834" t="s">
        <v>2295</v>
      </c>
      <c r="F1320" s="832" t="s">
        <v>2171</v>
      </c>
      <c r="G1320" s="832" t="s">
        <v>2388</v>
      </c>
      <c r="H1320" s="832" t="s">
        <v>604</v>
      </c>
      <c r="I1320" s="832" t="s">
        <v>2389</v>
      </c>
      <c r="J1320" s="832" t="s">
        <v>1815</v>
      </c>
      <c r="K1320" s="832" t="s">
        <v>2114</v>
      </c>
      <c r="L1320" s="835">
        <v>139.77000000000001</v>
      </c>
      <c r="M1320" s="835">
        <v>139.77000000000001</v>
      </c>
      <c r="N1320" s="832">
        <v>1</v>
      </c>
      <c r="O1320" s="836">
        <v>1</v>
      </c>
      <c r="P1320" s="835">
        <v>139.77000000000001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2</v>
      </c>
      <c r="B1321" s="832" t="s">
        <v>2170</v>
      </c>
      <c r="C1321" s="832" t="s">
        <v>2177</v>
      </c>
      <c r="D1321" s="833" t="s">
        <v>4516</v>
      </c>
      <c r="E1321" s="834" t="s">
        <v>2295</v>
      </c>
      <c r="F1321" s="832" t="s">
        <v>2171</v>
      </c>
      <c r="G1321" s="832" t="s">
        <v>2388</v>
      </c>
      <c r="H1321" s="832" t="s">
        <v>562</v>
      </c>
      <c r="I1321" s="832" t="s">
        <v>2394</v>
      </c>
      <c r="J1321" s="832" t="s">
        <v>2395</v>
      </c>
      <c r="K1321" s="832" t="s">
        <v>1818</v>
      </c>
      <c r="L1321" s="835">
        <v>279.52999999999997</v>
      </c>
      <c r="M1321" s="835">
        <v>279.52999999999997</v>
      </c>
      <c r="N1321" s="832">
        <v>1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2</v>
      </c>
      <c r="B1322" s="832" t="s">
        <v>2170</v>
      </c>
      <c r="C1322" s="832" t="s">
        <v>2177</v>
      </c>
      <c r="D1322" s="833" t="s">
        <v>4516</v>
      </c>
      <c r="E1322" s="834" t="s">
        <v>2295</v>
      </c>
      <c r="F1322" s="832" t="s">
        <v>2171</v>
      </c>
      <c r="G1322" s="832" t="s">
        <v>2396</v>
      </c>
      <c r="H1322" s="832" t="s">
        <v>562</v>
      </c>
      <c r="I1322" s="832" t="s">
        <v>3919</v>
      </c>
      <c r="J1322" s="832" t="s">
        <v>3684</v>
      </c>
      <c r="K1322" s="832" t="s">
        <v>1653</v>
      </c>
      <c r="L1322" s="835">
        <v>318.16000000000003</v>
      </c>
      <c r="M1322" s="835">
        <v>1272.6400000000001</v>
      </c>
      <c r="N1322" s="832">
        <v>4</v>
      </c>
      <c r="O1322" s="836">
        <v>1</v>
      </c>
      <c r="P1322" s="835">
        <v>1272.6400000000001</v>
      </c>
      <c r="Q1322" s="837">
        <v>1</v>
      </c>
      <c r="R1322" s="832">
        <v>4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2</v>
      </c>
      <c r="B1323" s="832" t="s">
        <v>2170</v>
      </c>
      <c r="C1323" s="832" t="s">
        <v>2177</v>
      </c>
      <c r="D1323" s="833" t="s">
        <v>4516</v>
      </c>
      <c r="E1323" s="834" t="s">
        <v>2295</v>
      </c>
      <c r="F1323" s="832" t="s">
        <v>2171</v>
      </c>
      <c r="G1323" s="832" t="s">
        <v>2396</v>
      </c>
      <c r="H1323" s="832" t="s">
        <v>562</v>
      </c>
      <c r="I1323" s="832" t="s">
        <v>3920</v>
      </c>
      <c r="J1323" s="832" t="s">
        <v>3684</v>
      </c>
      <c r="K1323" s="832" t="s">
        <v>1653</v>
      </c>
      <c r="L1323" s="835">
        <v>318.16000000000003</v>
      </c>
      <c r="M1323" s="835">
        <v>954.48</v>
      </c>
      <c r="N1323" s="832">
        <v>3</v>
      </c>
      <c r="O1323" s="836">
        <v>1</v>
      </c>
      <c r="P1323" s="835">
        <v>954.48</v>
      </c>
      <c r="Q1323" s="837">
        <v>1</v>
      </c>
      <c r="R1323" s="832">
        <v>3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2</v>
      </c>
      <c r="B1324" s="832" t="s">
        <v>2170</v>
      </c>
      <c r="C1324" s="832" t="s">
        <v>2177</v>
      </c>
      <c r="D1324" s="833" t="s">
        <v>4516</v>
      </c>
      <c r="E1324" s="834" t="s">
        <v>2295</v>
      </c>
      <c r="F1324" s="832" t="s">
        <v>2171</v>
      </c>
      <c r="G1324" s="832" t="s">
        <v>2396</v>
      </c>
      <c r="H1324" s="832" t="s">
        <v>604</v>
      </c>
      <c r="I1324" s="832" t="s">
        <v>2397</v>
      </c>
      <c r="J1324" s="832" t="s">
        <v>2398</v>
      </c>
      <c r="K1324" s="832" t="s">
        <v>1653</v>
      </c>
      <c r="L1324" s="835">
        <v>318.16000000000003</v>
      </c>
      <c r="M1324" s="835">
        <v>22907.519999999997</v>
      </c>
      <c r="N1324" s="832">
        <v>72</v>
      </c>
      <c r="O1324" s="836">
        <v>20</v>
      </c>
      <c r="P1324" s="835">
        <v>11453.759999999997</v>
      </c>
      <c r="Q1324" s="837">
        <v>0.49999999999999994</v>
      </c>
      <c r="R1324" s="832">
        <v>36</v>
      </c>
      <c r="S1324" s="837">
        <v>0.5</v>
      </c>
      <c r="T1324" s="836">
        <v>11.5</v>
      </c>
      <c r="U1324" s="838">
        <v>0.57499999999999996</v>
      </c>
    </row>
    <row r="1325" spans="1:21" ht="14.4" customHeight="1" x14ac:dyDescent="0.3">
      <c r="A1325" s="831">
        <v>2</v>
      </c>
      <c r="B1325" s="832" t="s">
        <v>2170</v>
      </c>
      <c r="C1325" s="832" t="s">
        <v>2177</v>
      </c>
      <c r="D1325" s="833" t="s">
        <v>4516</v>
      </c>
      <c r="E1325" s="834" t="s">
        <v>2295</v>
      </c>
      <c r="F1325" s="832" t="s">
        <v>2171</v>
      </c>
      <c r="G1325" s="832" t="s">
        <v>2396</v>
      </c>
      <c r="H1325" s="832" t="s">
        <v>604</v>
      </c>
      <c r="I1325" s="832" t="s">
        <v>2399</v>
      </c>
      <c r="J1325" s="832" t="s">
        <v>2398</v>
      </c>
      <c r="K1325" s="832" t="s">
        <v>2400</v>
      </c>
      <c r="L1325" s="835">
        <v>159.08000000000001</v>
      </c>
      <c r="M1325" s="835">
        <v>318.16000000000003</v>
      </c>
      <c r="N1325" s="832">
        <v>2</v>
      </c>
      <c r="O1325" s="836">
        <v>0.5</v>
      </c>
      <c r="P1325" s="835">
        <v>318.16000000000003</v>
      </c>
      <c r="Q1325" s="837">
        <v>1</v>
      </c>
      <c r="R1325" s="832">
        <v>2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2</v>
      </c>
      <c r="B1326" s="832" t="s">
        <v>2170</v>
      </c>
      <c r="C1326" s="832" t="s">
        <v>2177</v>
      </c>
      <c r="D1326" s="833" t="s">
        <v>4516</v>
      </c>
      <c r="E1326" s="834" t="s">
        <v>2295</v>
      </c>
      <c r="F1326" s="832" t="s">
        <v>2171</v>
      </c>
      <c r="G1326" s="832" t="s">
        <v>3469</v>
      </c>
      <c r="H1326" s="832" t="s">
        <v>604</v>
      </c>
      <c r="I1326" s="832" t="s">
        <v>3921</v>
      </c>
      <c r="J1326" s="832" t="s">
        <v>3471</v>
      </c>
      <c r="K1326" s="832" t="s">
        <v>3922</v>
      </c>
      <c r="L1326" s="835">
        <v>141.09</v>
      </c>
      <c r="M1326" s="835">
        <v>282.18</v>
      </c>
      <c r="N1326" s="832">
        <v>2</v>
      </c>
      <c r="O1326" s="836">
        <v>2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2</v>
      </c>
      <c r="B1327" s="832" t="s">
        <v>2170</v>
      </c>
      <c r="C1327" s="832" t="s">
        <v>2177</v>
      </c>
      <c r="D1327" s="833" t="s">
        <v>4516</v>
      </c>
      <c r="E1327" s="834" t="s">
        <v>2295</v>
      </c>
      <c r="F1327" s="832" t="s">
        <v>2171</v>
      </c>
      <c r="G1327" s="832" t="s">
        <v>2411</v>
      </c>
      <c r="H1327" s="832" t="s">
        <v>562</v>
      </c>
      <c r="I1327" s="832" t="s">
        <v>2960</v>
      </c>
      <c r="J1327" s="832" t="s">
        <v>2961</v>
      </c>
      <c r="K1327" s="832" t="s">
        <v>2962</v>
      </c>
      <c r="L1327" s="835">
        <v>105.32</v>
      </c>
      <c r="M1327" s="835">
        <v>105.32</v>
      </c>
      <c r="N1327" s="832">
        <v>1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2</v>
      </c>
      <c r="B1328" s="832" t="s">
        <v>2170</v>
      </c>
      <c r="C1328" s="832" t="s">
        <v>2177</v>
      </c>
      <c r="D1328" s="833" t="s">
        <v>4516</v>
      </c>
      <c r="E1328" s="834" t="s">
        <v>2295</v>
      </c>
      <c r="F1328" s="832" t="s">
        <v>2171</v>
      </c>
      <c r="G1328" s="832" t="s">
        <v>2411</v>
      </c>
      <c r="H1328" s="832" t="s">
        <v>604</v>
      </c>
      <c r="I1328" s="832" t="s">
        <v>1748</v>
      </c>
      <c r="J1328" s="832" t="s">
        <v>1746</v>
      </c>
      <c r="K1328" s="832" t="s">
        <v>1749</v>
      </c>
      <c r="L1328" s="835">
        <v>117.03</v>
      </c>
      <c r="M1328" s="835">
        <v>117.03</v>
      </c>
      <c r="N1328" s="832">
        <v>1</v>
      </c>
      <c r="O1328" s="836">
        <v>1</v>
      </c>
      <c r="P1328" s="835">
        <v>117.03</v>
      </c>
      <c r="Q1328" s="837">
        <v>1</v>
      </c>
      <c r="R1328" s="832">
        <v>1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2</v>
      </c>
      <c r="B1329" s="832" t="s">
        <v>2170</v>
      </c>
      <c r="C1329" s="832" t="s">
        <v>2177</v>
      </c>
      <c r="D1329" s="833" t="s">
        <v>4516</v>
      </c>
      <c r="E1329" s="834" t="s">
        <v>2295</v>
      </c>
      <c r="F1329" s="832" t="s">
        <v>2171</v>
      </c>
      <c r="G1329" s="832" t="s">
        <v>3114</v>
      </c>
      <c r="H1329" s="832" t="s">
        <v>562</v>
      </c>
      <c r="I1329" s="832" t="s">
        <v>3442</v>
      </c>
      <c r="J1329" s="832" t="s">
        <v>904</v>
      </c>
      <c r="K1329" s="832" t="s">
        <v>3435</v>
      </c>
      <c r="L1329" s="835">
        <v>0</v>
      </c>
      <c r="M1329" s="835">
        <v>0</v>
      </c>
      <c r="N1329" s="832">
        <v>3</v>
      </c>
      <c r="O1329" s="836">
        <v>1.5</v>
      </c>
      <c r="P1329" s="835">
        <v>0</v>
      </c>
      <c r="Q1329" s="837"/>
      <c r="R1329" s="832">
        <v>1</v>
      </c>
      <c r="S1329" s="837">
        <v>0.33333333333333331</v>
      </c>
      <c r="T1329" s="836">
        <v>1</v>
      </c>
      <c r="U1329" s="838">
        <v>0.66666666666666663</v>
      </c>
    </row>
    <row r="1330" spans="1:21" ht="14.4" customHeight="1" x14ac:dyDescent="0.3">
      <c r="A1330" s="831">
        <v>2</v>
      </c>
      <c r="B1330" s="832" t="s">
        <v>2170</v>
      </c>
      <c r="C1330" s="832" t="s">
        <v>2177</v>
      </c>
      <c r="D1330" s="833" t="s">
        <v>4516</v>
      </c>
      <c r="E1330" s="834" t="s">
        <v>2295</v>
      </c>
      <c r="F1330" s="832" t="s">
        <v>2171</v>
      </c>
      <c r="G1330" s="832" t="s">
        <v>3114</v>
      </c>
      <c r="H1330" s="832" t="s">
        <v>562</v>
      </c>
      <c r="I1330" s="832" t="s">
        <v>3923</v>
      </c>
      <c r="J1330" s="832" t="s">
        <v>904</v>
      </c>
      <c r="K1330" s="832" t="s">
        <v>3435</v>
      </c>
      <c r="L1330" s="835">
        <v>0</v>
      </c>
      <c r="M1330" s="835">
        <v>0</v>
      </c>
      <c r="N1330" s="832">
        <v>1</v>
      </c>
      <c r="O1330" s="836">
        <v>1</v>
      </c>
      <c r="P1330" s="835">
        <v>0</v>
      </c>
      <c r="Q1330" s="837"/>
      <c r="R1330" s="832">
        <v>1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2</v>
      </c>
      <c r="B1331" s="832" t="s">
        <v>2170</v>
      </c>
      <c r="C1331" s="832" t="s">
        <v>2177</v>
      </c>
      <c r="D1331" s="833" t="s">
        <v>4516</v>
      </c>
      <c r="E1331" s="834" t="s">
        <v>2295</v>
      </c>
      <c r="F1331" s="832" t="s">
        <v>2171</v>
      </c>
      <c r="G1331" s="832" t="s">
        <v>2416</v>
      </c>
      <c r="H1331" s="832" t="s">
        <v>562</v>
      </c>
      <c r="I1331" s="832" t="s">
        <v>3688</v>
      </c>
      <c r="J1331" s="832" t="s">
        <v>2966</v>
      </c>
      <c r="K1331" s="832" t="s">
        <v>3689</v>
      </c>
      <c r="L1331" s="835">
        <v>2494.73</v>
      </c>
      <c r="M1331" s="835">
        <v>29936.760000000002</v>
      </c>
      <c r="N1331" s="832">
        <v>12</v>
      </c>
      <c r="O1331" s="836">
        <v>2.5</v>
      </c>
      <c r="P1331" s="835">
        <v>22452.57</v>
      </c>
      <c r="Q1331" s="837">
        <v>0.74999999999999989</v>
      </c>
      <c r="R1331" s="832">
        <v>9</v>
      </c>
      <c r="S1331" s="837">
        <v>0.75</v>
      </c>
      <c r="T1331" s="836">
        <v>2</v>
      </c>
      <c r="U1331" s="838">
        <v>0.8</v>
      </c>
    </row>
    <row r="1332" spans="1:21" ht="14.4" customHeight="1" x14ac:dyDescent="0.3">
      <c r="A1332" s="831">
        <v>2</v>
      </c>
      <c r="B1332" s="832" t="s">
        <v>2170</v>
      </c>
      <c r="C1332" s="832" t="s">
        <v>2177</v>
      </c>
      <c r="D1332" s="833" t="s">
        <v>4516</v>
      </c>
      <c r="E1332" s="834" t="s">
        <v>2295</v>
      </c>
      <c r="F1332" s="832" t="s">
        <v>2171</v>
      </c>
      <c r="G1332" s="832" t="s">
        <v>2416</v>
      </c>
      <c r="H1332" s="832" t="s">
        <v>562</v>
      </c>
      <c r="I1332" s="832" t="s">
        <v>2963</v>
      </c>
      <c r="J1332" s="832" t="s">
        <v>2418</v>
      </c>
      <c r="K1332" s="832" t="s">
        <v>2964</v>
      </c>
      <c r="L1332" s="835">
        <v>1910.49</v>
      </c>
      <c r="M1332" s="835">
        <v>51583.23</v>
      </c>
      <c r="N1332" s="832">
        <v>27</v>
      </c>
      <c r="O1332" s="836">
        <v>5</v>
      </c>
      <c r="P1332" s="835">
        <v>32478.33</v>
      </c>
      <c r="Q1332" s="837">
        <v>0.62962962962962965</v>
      </c>
      <c r="R1332" s="832">
        <v>17</v>
      </c>
      <c r="S1332" s="837">
        <v>0.62962962962962965</v>
      </c>
      <c r="T1332" s="836">
        <v>4</v>
      </c>
      <c r="U1332" s="838">
        <v>0.8</v>
      </c>
    </row>
    <row r="1333" spans="1:21" ht="14.4" customHeight="1" x14ac:dyDescent="0.3">
      <c r="A1333" s="831">
        <v>2</v>
      </c>
      <c r="B1333" s="832" t="s">
        <v>2170</v>
      </c>
      <c r="C1333" s="832" t="s">
        <v>2177</v>
      </c>
      <c r="D1333" s="833" t="s">
        <v>4516</v>
      </c>
      <c r="E1333" s="834" t="s">
        <v>2295</v>
      </c>
      <c r="F1333" s="832" t="s">
        <v>2171</v>
      </c>
      <c r="G1333" s="832" t="s">
        <v>2416</v>
      </c>
      <c r="H1333" s="832" t="s">
        <v>562</v>
      </c>
      <c r="I1333" s="832" t="s">
        <v>2417</v>
      </c>
      <c r="J1333" s="832" t="s">
        <v>2418</v>
      </c>
      <c r="K1333" s="832" t="s">
        <v>2419</v>
      </c>
      <c r="L1333" s="835">
        <v>2494.73</v>
      </c>
      <c r="M1333" s="835">
        <v>32431.490000000005</v>
      </c>
      <c r="N1333" s="832">
        <v>13</v>
      </c>
      <c r="O1333" s="836">
        <v>3</v>
      </c>
      <c r="P1333" s="835">
        <v>32431.490000000005</v>
      </c>
      <c r="Q1333" s="837">
        <v>1</v>
      </c>
      <c r="R1333" s="832">
        <v>13</v>
      </c>
      <c r="S1333" s="837">
        <v>1</v>
      </c>
      <c r="T1333" s="836">
        <v>3</v>
      </c>
      <c r="U1333" s="838">
        <v>1</v>
      </c>
    </row>
    <row r="1334" spans="1:21" ht="14.4" customHeight="1" x14ac:dyDescent="0.3">
      <c r="A1334" s="831">
        <v>2</v>
      </c>
      <c r="B1334" s="832" t="s">
        <v>2170</v>
      </c>
      <c r="C1334" s="832" t="s">
        <v>2177</v>
      </c>
      <c r="D1334" s="833" t="s">
        <v>4516</v>
      </c>
      <c r="E1334" s="834" t="s">
        <v>2295</v>
      </c>
      <c r="F1334" s="832" t="s">
        <v>2171</v>
      </c>
      <c r="G1334" s="832" t="s">
        <v>2416</v>
      </c>
      <c r="H1334" s="832" t="s">
        <v>562</v>
      </c>
      <c r="I1334" s="832" t="s">
        <v>3924</v>
      </c>
      <c r="J1334" s="832" t="s">
        <v>3925</v>
      </c>
      <c r="K1334" s="832" t="s">
        <v>3926</v>
      </c>
      <c r="L1334" s="835">
        <v>4490.53</v>
      </c>
      <c r="M1334" s="835">
        <v>40414.770000000004</v>
      </c>
      <c r="N1334" s="832">
        <v>9</v>
      </c>
      <c r="O1334" s="836">
        <v>5.5</v>
      </c>
      <c r="P1334" s="835">
        <v>17962.12</v>
      </c>
      <c r="Q1334" s="837">
        <v>0.44444444444444436</v>
      </c>
      <c r="R1334" s="832">
        <v>4</v>
      </c>
      <c r="S1334" s="837">
        <v>0.44444444444444442</v>
      </c>
      <c r="T1334" s="836">
        <v>1.5</v>
      </c>
      <c r="U1334" s="838">
        <v>0.27272727272727271</v>
      </c>
    </row>
    <row r="1335" spans="1:21" ht="14.4" customHeight="1" x14ac:dyDescent="0.3">
      <c r="A1335" s="831">
        <v>2</v>
      </c>
      <c r="B1335" s="832" t="s">
        <v>2170</v>
      </c>
      <c r="C1335" s="832" t="s">
        <v>2177</v>
      </c>
      <c r="D1335" s="833" t="s">
        <v>4516</v>
      </c>
      <c r="E1335" s="834" t="s">
        <v>2295</v>
      </c>
      <c r="F1335" s="832" t="s">
        <v>2171</v>
      </c>
      <c r="G1335" s="832" t="s">
        <v>2416</v>
      </c>
      <c r="H1335" s="832" t="s">
        <v>562</v>
      </c>
      <c r="I1335" s="832" t="s">
        <v>3927</v>
      </c>
      <c r="J1335" s="832" t="s">
        <v>3925</v>
      </c>
      <c r="K1335" s="832" t="s">
        <v>3928</v>
      </c>
      <c r="L1335" s="835">
        <v>2245.2600000000002</v>
      </c>
      <c r="M1335" s="835">
        <v>62867.280000000006</v>
      </c>
      <c r="N1335" s="832">
        <v>28</v>
      </c>
      <c r="O1335" s="836">
        <v>6</v>
      </c>
      <c r="P1335" s="835">
        <v>42659.94</v>
      </c>
      <c r="Q1335" s="837">
        <v>0.67857142857142849</v>
      </c>
      <c r="R1335" s="832">
        <v>19</v>
      </c>
      <c r="S1335" s="837">
        <v>0.6785714285714286</v>
      </c>
      <c r="T1335" s="836">
        <v>4.5</v>
      </c>
      <c r="U1335" s="838">
        <v>0.75</v>
      </c>
    </row>
    <row r="1336" spans="1:21" ht="14.4" customHeight="1" x14ac:dyDescent="0.3">
      <c r="A1336" s="831">
        <v>2</v>
      </c>
      <c r="B1336" s="832" t="s">
        <v>2170</v>
      </c>
      <c r="C1336" s="832" t="s">
        <v>2177</v>
      </c>
      <c r="D1336" s="833" t="s">
        <v>4516</v>
      </c>
      <c r="E1336" s="834" t="s">
        <v>2295</v>
      </c>
      <c r="F1336" s="832" t="s">
        <v>2171</v>
      </c>
      <c r="G1336" s="832" t="s">
        <v>2416</v>
      </c>
      <c r="H1336" s="832" t="s">
        <v>562</v>
      </c>
      <c r="I1336" s="832" t="s">
        <v>3381</v>
      </c>
      <c r="J1336" s="832" t="s">
        <v>3382</v>
      </c>
      <c r="K1336" s="832" t="s">
        <v>3383</v>
      </c>
      <c r="L1336" s="835">
        <v>3349.27</v>
      </c>
      <c r="M1336" s="835">
        <v>70334.67</v>
      </c>
      <c r="N1336" s="832">
        <v>21</v>
      </c>
      <c r="O1336" s="836">
        <v>6</v>
      </c>
      <c r="P1336" s="835">
        <v>66985.399999999994</v>
      </c>
      <c r="Q1336" s="837">
        <v>0.95238095238095233</v>
      </c>
      <c r="R1336" s="832">
        <v>20</v>
      </c>
      <c r="S1336" s="837">
        <v>0.95238095238095233</v>
      </c>
      <c r="T1336" s="836">
        <v>5</v>
      </c>
      <c r="U1336" s="838">
        <v>0.83333333333333337</v>
      </c>
    </row>
    <row r="1337" spans="1:21" ht="14.4" customHeight="1" x14ac:dyDescent="0.3">
      <c r="A1337" s="831">
        <v>2</v>
      </c>
      <c r="B1337" s="832" t="s">
        <v>2170</v>
      </c>
      <c r="C1337" s="832" t="s">
        <v>2177</v>
      </c>
      <c r="D1337" s="833" t="s">
        <v>4516</v>
      </c>
      <c r="E1337" s="834" t="s">
        <v>2295</v>
      </c>
      <c r="F1337" s="832" t="s">
        <v>2171</v>
      </c>
      <c r="G1337" s="832" t="s">
        <v>3890</v>
      </c>
      <c r="H1337" s="832" t="s">
        <v>562</v>
      </c>
      <c r="I1337" s="832" t="s">
        <v>3929</v>
      </c>
      <c r="J1337" s="832" t="s">
        <v>1508</v>
      </c>
      <c r="K1337" s="832" t="s">
        <v>3439</v>
      </c>
      <c r="L1337" s="835">
        <v>18.760000000000002</v>
      </c>
      <c r="M1337" s="835">
        <v>56.28</v>
      </c>
      <c r="N1337" s="832">
        <v>3</v>
      </c>
      <c r="O1337" s="836">
        <v>1.5</v>
      </c>
      <c r="P1337" s="835">
        <v>18.760000000000002</v>
      </c>
      <c r="Q1337" s="837">
        <v>0.33333333333333337</v>
      </c>
      <c r="R1337" s="832">
        <v>1</v>
      </c>
      <c r="S1337" s="837">
        <v>0.33333333333333331</v>
      </c>
      <c r="T1337" s="836">
        <v>1</v>
      </c>
      <c r="U1337" s="838">
        <v>0.66666666666666663</v>
      </c>
    </row>
    <row r="1338" spans="1:21" ht="14.4" customHeight="1" x14ac:dyDescent="0.3">
      <c r="A1338" s="831">
        <v>2</v>
      </c>
      <c r="B1338" s="832" t="s">
        <v>2170</v>
      </c>
      <c r="C1338" s="832" t="s">
        <v>2177</v>
      </c>
      <c r="D1338" s="833" t="s">
        <v>4516</v>
      </c>
      <c r="E1338" s="834" t="s">
        <v>2295</v>
      </c>
      <c r="F1338" s="832" t="s">
        <v>2171</v>
      </c>
      <c r="G1338" s="832" t="s">
        <v>2423</v>
      </c>
      <c r="H1338" s="832" t="s">
        <v>562</v>
      </c>
      <c r="I1338" s="832" t="s">
        <v>2968</v>
      </c>
      <c r="J1338" s="832" t="s">
        <v>2425</v>
      </c>
      <c r="K1338" s="832" t="s">
        <v>2969</v>
      </c>
      <c r="L1338" s="835">
        <v>78.33</v>
      </c>
      <c r="M1338" s="835">
        <v>313.32</v>
      </c>
      <c r="N1338" s="832">
        <v>4</v>
      </c>
      <c r="O1338" s="836">
        <v>1.5</v>
      </c>
      <c r="P1338" s="835">
        <v>156.66</v>
      </c>
      <c r="Q1338" s="837">
        <v>0.5</v>
      </c>
      <c r="R1338" s="832">
        <v>2</v>
      </c>
      <c r="S1338" s="837">
        <v>0.5</v>
      </c>
      <c r="T1338" s="836">
        <v>1</v>
      </c>
      <c r="U1338" s="838">
        <v>0.66666666666666663</v>
      </c>
    </row>
    <row r="1339" spans="1:21" ht="14.4" customHeight="1" x14ac:dyDescent="0.3">
      <c r="A1339" s="831">
        <v>2</v>
      </c>
      <c r="B1339" s="832" t="s">
        <v>2170</v>
      </c>
      <c r="C1339" s="832" t="s">
        <v>2177</v>
      </c>
      <c r="D1339" s="833" t="s">
        <v>4516</v>
      </c>
      <c r="E1339" s="834" t="s">
        <v>2295</v>
      </c>
      <c r="F1339" s="832" t="s">
        <v>2171</v>
      </c>
      <c r="G1339" s="832" t="s">
        <v>2427</v>
      </c>
      <c r="H1339" s="832" t="s">
        <v>604</v>
      </c>
      <c r="I1339" s="832" t="s">
        <v>3930</v>
      </c>
      <c r="J1339" s="832" t="s">
        <v>692</v>
      </c>
      <c r="K1339" s="832" t="s">
        <v>3931</v>
      </c>
      <c r="L1339" s="835">
        <v>264</v>
      </c>
      <c r="M1339" s="835">
        <v>528</v>
      </c>
      <c r="N1339" s="832">
        <v>2</v>
      </c>
      <c r="O1339" s="836">
        <v>0.5</v>
      </c>
      <c r="P1339" s="835">
        <v>528</v>
      </c>
      <c r="Q1339" s="837">
        <v>1</v>
      </c>
      <c r="R1339" s="832">
        <v>2</v>
      </c>
      <c r="S1339" s="837">
        <v>1</v>
      </c>
      <c r="T1339" s="836">
        <v>0.5</v>
      </c>
      <c r="U1339" s="838">
        <v>1</v>
      </c>
    </row>
    <row r="1340" spans="1:21" ht="14.4" customHeight="1" x14ac:dyDescent="0.3">
      <c r="A1340" s="831">
        <v>2</v>
      </c>
      <c r="B1340" s="832" t="s">
        <v>2170</v>
      </c>
      <c r="C1340" s="832" t="s">
        <v>2177</v>
      </c>
      <c r="D1340" s="833" t="s">
        <v>4516</v>
      </c>
      <c r="E1340" s="834" t="s">
        <v>2295</v>
      </c>
      <c r="F1340" s="832" t="s">
        <v>2171</v>
      </c>
      <c r="G1340" s="832" t="s">
        <v>2427</v>
      </c>
      <c r="H1340" s="832" t="s">
        <v>604</v>
      </c>
      <c r="I1340" s="832" t="s">
        <v>1956</v>
      </c>
      <c r="J1340" s="832" t="s">
        <v>692</v>
      </c>
      <c r="K1340" s="832" t="s">
        <v>1816</v>
      </c>
      <c r="L1340" s="835">
        <v>132</v>
      </c>
      <c r="M1340" s="835">
        <v>396</v>
      </c>
      <c r="N1340" s="832">
        <v>3</v>
      </c>
      <c r="O1340" s="836">
        <v>0.5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2</v>
      </c>
      <c r="B1341" s="832" t="s">
        <v>2170</v>
      </c>
      <c r="C1341" s="832" t="s">
        <v>2177</v>
      </c>
      <c r="D1341" s="833" t="s">
        <v>4516</v>
      </c>
      <c r="E1341" s="834" t="s">
        <v>2295</v>
      </c>
      <c r="F1341" s="832" t="s">
        <v>2171</v>
      </c>
      <c r="G1341" s="832" t="s">
        <v>2433</v>
      </c>
      <c r="H1341" s="832" t="s">
        <v>562</v>
      </c>
      <c r="I1341" s="832" t="s">
        <v>2437</v>
      </c>
      <c r="J1341" s="832" t="s">
        <v>2435</v>
      </c>
      <c r="K1341" s="832" t="s">
        <v>2438</v>
      </c>
      <c r="L1341" s="835">
        <v>1544.99</v>
      </c>
      <c r="M1341" s="835">
        <v>4634.97</v>
      </c>
      <c r="N1341" s="832">
        <v>3</v>
      </c>
      <c r="O1341" s="836">
        <v>1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2</v>
      </c>
      <c r="B1342" s="832" t="s">
        <v>2170</v>
      </c>
      <c r="C1342" s="832" t="s">
        <v>2177</v>
      </c>
      <c r="D1342" s="833" t="s">
        <v>4516</v>
      </c>
      <c r="E1342" s="834" t="s">
        <v>2295</v>
      </c>
      <c r="F1342" s="832" t="s">
        <v>2171</v>
      </c>
      <c r="G1342" s="832" t="s">
        <v>3346</v>
      </c>
      <c r="H1342" s="832" t="s">
        <v>604</v>
      </c>
      <c r="I1342" s="832" t="s">
        <v>3486</v>
      </c>
      <c r="J1342" s="832" t="s">
        <v>3487</v>
      </c>
      <c r="K1342" s="832" t="s">
        <v>2962</v>
      </c>
      <c r="L1342" s="835">
        <v>176.32</v>
      </c>
      <c r="M1342" s="835">
        <v>176.32</v>
      </c>
      <c r="N1342" s="832">
        <v>1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2</v>
      </c>
      <c r="B1343" s="832" t="s">
        <v>2170</v>
      </c>
      <c r="C1343" s="832" t="s">
        <v>2177</v>
      </c>
      <c r="D1343" s="833" t="s">
        <v>4516</v>
      </c>
      <c r="E1343" s="834" t="s">
        <v>2295</v>
      </c>
      <c r="F1343" s="832" t="s">
        <v>2171</v>
      </c>
      <c r="G1343" s="832" t="s">
        <v>3116</v>
      </c>
      <c r="H1343" s="832" t="s">
        <v>562</v>
      </c>
      <c r="I1343" s="832" t="s">
        <v>3932</v>
      </c>
      <c r="J1343" s="832" t="s">
        <v>3933</v>
      </c>
      <c r="K1343" s="832" t="s">
        <v>3934</v>
      </c>
      <c r="L1343" s="835">
        <v>96.84</v>
      </c>
      <c r="M1343" s="835">
        <v>193.68</v>
      </c>
      <c r="N1343" s="832">
        <v>2</v>
      </c>
      <c r="O1343" s="836">
        <v>1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2</v>
      </c>
      <c r="B1344" s="832" t="s">
        <v>2170</v>
      </c>
      <c r="C1344" s="832" t="s">
        <v>2177</v>
      </c>
      <c r="D1344" s="833" t="s">
        <v>4516</v>
      </c>
      <c r="E1344" s="834" t="s">
        <v>2295</v>
      </c>
      <c r="F1344" s="832" t="s">
        <v>2171</v>
      </c>
      <c r="G1344" s="832" t="s">
        <v>2442</v>
      </c>
      <c r="H1344" s="832" t="s">
        <v>562</v>
      </c>
      <c r="I1344" s="832" t="s">
        <v>2976</v>
      </c>
      <c r="J1344" s="832" t="s">
        <v>711</v>
      </c>
      <c r="K1344" s="832" t="s">
        <v>2444</v>
      </c>
      <c r="L1344" s="835">
        <v>91.11</v>
      </c>
      <c r="M1344" s="835">
        <v>364.44</v>
      </c>
      <c r="N1344" s="832">
        <v>4</v>
      </c>
      <c r="O1344" s="836">
        <v>1.5</v>
      </c>
      <c r="P1344" s="835">
        <v>91.11</v>
      </c>
      <c r="Q1344" s="837">
        <v>0.25</v>
      </c>
      <c r="R1344" s="832">
        <v>1</v>
      </c>
      <c r="S1344" s="837">
        <v>0.25</v>
      </c>
      <c r="T1344" s="836">
        <v>1</v>
      </c>
      <c r="U1344" s="838">
        <v>0.66666666666666663</v>
      </c>
    </row>
    <row r="1345" spans="1:21" ht="14.4" customHeight="1" x14ac:dyDescent="0.3">
      <c r="A1345" s="831">
        <v>2</v>
      </c>
      <c r="B1345" s="832" t="s">
        <v>2170</v>
      </c>
      <c r="C1345" s="832" t="s">
        <v>2177</v>
      </c>
      <c r="D1345" s="833" t="s">
        <v>4516</v>
      </c>
      <c r="E1345" s="834" t="s">
        <v>2295</v>
      </c>
      <c r="F1345" s="832" t="s">
        <v>2171</v>
      </c>
      <c r="G1345" s="832" t="s">
        <v>2442</v>
      </c>
      <c r="H1345" s="832" t="s">
        <v>562</v>
      </c>
      <c r="I1345" s="832" t="s">
        <v>2443</v>
      </c>
      <c r="J1345" s="832" t="s">
        <v>711</v>
      </c>
      <c r="K1345" s="832" t="s">
        <v>2444</v>
      </c>
      <c r="L1345" s="835">
        <v>91.11</v>
      </c>
      <c r="M1345" s="835">
        <v>91.11</v>
      </c>
      <c r="N1345" s="832">
        <v>1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2</v>
      </c>
      <c r="B1346" s="832" t="s">
        <v>2170</v>
      </c>
      <c r="C1346" s="832" t="s">
        <v>2177</v>
      </c>
      <c r="D1346" s="833" t="s">
        <v>4516</v>
      </c>
      <c r="E1346" s="834" t="s">
        <v>2295</v>
      </c>
      <c r="F1346" s="832" t="s">
        <v>2171</v>
      </c>
      <c r="G1346" s="832" t="s">
        <v>2442</v>
      </c>
      <c r="H1346" s="832" t="s">
        <v>562</v>
      </c>
      <c r="I1346" s="832" t="s">
        <v>2445</v>
      </c>
      <c r="J1346" s="832" t="s">
        <v>711</v>
      </c>
      <c r="K1346" s="832" t="s">
        <v>2446</v>
      </c>
      <c r="L1346" s="835">
        <v>182.22</v>
      </c>
      <c r="M1346" s="835">
        <v>1457.76</v>
      </c>
      <c r="N1346" s="832">
        <v>8</v>
      </c>
      <c r="O1346" s="836">
        <v>5.5</v>
      </c>
      <c r="P1346" s="835">
        <v>911.1</v>
      </c>
      <c r="Q1346" s="837">
        <v>0.625</v>
      </c>
      <c r="R1346" s="832">
        <v>5</v>
      </c>
      <c r="S1346" s="837">
        <v>0.625</v>
      </c>
      <c r="T1346" s="836">
        <v>3.5</v>
      </c>
      <c r="U1346" s="838">
        <v>0.63636363636363635</v>
      </c>
    </row>
    <row r="1347" spans="1:21" ht="14.4" customHeight="1" x14ac:dyDescent="0.3">
      <c r="A1347" s="831">
        <v>2</v>
      </c>
      <c r="B1347" s="832" t="s">
        <v>2170</v>
      </c>
      <c r="C1347" s="832" t="s">
        <v>2177</v>
      </c>
      <c r="D1347" s="833" t="s">
        <v>4516</v>
      </c>
      <c r="E1347" s="834" t="s">
        <v>2295</v>
      </c>
      <c r="F1347" s="832" t="s">
        <v>2171</v>
      </c>
      <c r="G1347" s="832" t="s">
        <v>2442</v>
      </c>
      <c r="H1347" s="832" t="s">
        <v>562</v>
      </c>
      <c r="I1347" s="832" t="s">
        <v>3935</v>
      </c>
      <c r="J1347" s="832" t="s">
        <v>711</v>
      </c>
      <c r="K1347" s="832" t="s">
        <v>2444</v>
      </c>
      <c r="L1347" s="835">
        <v>91.11</v>
      </c>
      <c r="M1347" s="835">
        <v>91.11</v>
      </c>
      <c r="N1347" s="832">
        <v>1</v>
      </c>
      <c r="O1347" s="836">
        <v>1</v>
      </c>
      <c r="P1347" s="835">
        <v>91.11</v>
      </c>
      <c r="Q1347" s="837">
        <v>1</v>
      </c>
      <c r="R1347" s="832">
        <v>1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2</v>
      </c>
      <c r="B1348" s="832" t="s">
        <v>2170</v>
      </c>
      <c r="C1348" s="832" t="s">
        <v>2177</v>
      </c>
      <c r="D1348" s="833" t="s">
        <v>4516</v>
      </c>
      <c r="E1348" s="834" t="s">
        <v>2295</v>
      </c>
      <c r="F1348" s="832" t="s">
        <v>2171</v>
      </c>
      <c r="G1348" s="832" t="s">
        <v>3936</v>
      </c>
      <c r="H1348" s="832" t="s">
        <v>562</v>
      </c>
      <c r="I1348" s="832" t="s">
        <v>3937</v>
      </c>
      <c r="J1348" s="832" t="s">
        <v>3938</v>
      </c>
      <c r="K1348" s="832" t="s">
        <v>1955</v>
      </c>
      <c r="L1348" s="835">
        <v>0</v>
      </c>
      <c r="M1348" s="835">
        <v>0</v>
      </c>
      <c r="N1348" s="832">
        <v>5</v>
      </c>
      <c r="O1348" s="836">
        <v>2</v>
      </c>
      <c r="P1348" s="835">
        <v>0</v>
      </c>
      <c r="Q1348" s="837"/>
      <c r="R1348" s="832">
        <v>5</v>
      </c>
      <c r="S1348" s="837">
        <v>1</v>
      </c>
      <c r="T1348" s="836">
        <v>2</v>
      </c>
      <c r="U1348" s="838">
        <v>1</v>
      </c>
    </row>
    <row r="1349" spans="1:21" ht="14.4" customHeight="1" x14ac:dyDescent="0.3">
      <c r="A1349" s="831">
        <v>2</v>
      </c>
      <c r="B1349" s="832" t="s">
        <v>2170</v>
      </c>
      <c r="C1349" s="832" t="s">
        <v>2177</v>
      </c>
      <c r="D1349" s="833" t="s">
        <v>4516</v>
      </c>
      <c r="E1349" s="834" t="s">
        <v>2295</v>
      </c>
      <c r="F1349" s="832" t="s">
        <v>2171</v>
      </c>
      <c r="G1349" s="832" t="s">
        <v>2455</v>
      </c>
      <c r="H1349" s="832" t="s">
        <v>562</v>
      </c>
      <c r="I1349" s="832" t="s">
        <v>3692</v>
      </c>
      <c r="J1349" s="832" t="s">
        <v>1959</v>
      </c>
      <c r="K1349" s="832" t="s">
        <v>2114</v>
      </c>
      <c r="L1349" s="835">
        <v>395.98</v>
      </c>
      <c r="M1349" s="835">
        <v>395.98</v>
      </c>
      <c r="N1349" s="832">
        <v>1</v>
      </c>
      <c r="O1349" s="836">
        <v>0.5</v>
      </c>
      <c r="P1349" s="835">
        <v>395.98</v>
      </c>
      <c r="Q1349" s="837">
        <v>1</v>
      </c>
      <c r="R1349" s="832">
        <v>1</v>
      </c>
      <c r="S1349" s="837">
        <v>1</v>
      </c>
      <c r="T1349" s="836">
        <v>0.5</v>
      </c>
      <c r="U1349" s="838">
        <v>1</v>
      </c>
    </row>
    <row r="1350" spans="1:21" ht="14.4" customHeight="1" x14ac:dyDescent="0.3">
      <c r="A1350" s="831">
        <v>2</v>
      </c>
      <c r="B1350" s="832" t="s">
        <v>2170</v>
      </c>
      <c r="C1350" s="832" t="s">
        <v>2177</v>
      </c>
      <c r="D1350" s="833" t="s">
        <v>4516</v>
      </c>
      <c r="E1350" s="834" t="s">
        <v>2295</v>
      </c>
      <c r="F1350" s="832" t="s">
        <v>2171</v>
      </c>
      <c r="G1350" s="832" t="s">
        <v>2455</v>
      </c>
      <c r="H1350" s="832" t="s">
        <v>562</v>
      </c>
      <c r="I1350" s="832" t="s">
        <v>3939</v>
      </c>
      <c r="J1350" s="832" t="s">
        <v>3940</v>
      </c>
      <c r="K1350" s="832" t="s">
        <v>3941</v>
      </c>
      <c r="L1350" s="835">
        <v>264</v>
      </c>
      <c r="M1350" s="835">
        <v>792</v>
      </c>
      <c r="N1350" s="832">
        <v>3</v>
      </c>
      <c r="O1350" s="836">
        <v>0.5</v>
      </c>
      <c r="P1350" s="835">
        <v>792</v>
      </c>
      <c r="Q1350" s="837">
        <v>1</v>
      </c>
      <c r="R1350" s="832">
        <v>3</v>
      </c>
      <c r="S1350" s="837">
        <v>1</v>
      </c>
      <c r="T1350" s="836">
        <v>0.5</v>
      </c>
      <c r="U1350" s="838">
        <v>1</v>
      </c>
    </row>
    <row r="1351" spans="1:21" ht="14.4" customHeight="1" x14ac:dyDescent="0.3">
      <c r="A1351" s="831">
        <v>2</v>
      </c>
      <c r="B1351" s="832" t="s">
        <v>2170</v>
      </c>
      <c r="C1351" s="832" t="s">
        <v>2177</v>
      </c>
      <c r="D1351" s="833" t="s">
        <v>4516</v>
      </c>
      <c r="E1351" s="834" t="s">
        <v>2295</v>
      </c>
      <c r="F1351" s="832" t="s">
        <v>2171</v>
      </c>
      <c r="G1351" s="832" t="s">
        <v>2457</v>
      </c>
      <c r="H1351" s="832" t="s">
        <v>604</v>
      </c>
      <c r="I1351" s="832" t="s">
        <v>3183</v>
      </c>
      <c r="J1351" s="832" t="s">
        <v>2459</v>
      </c>
      <c r="K1351" s="832" t="s">
        <v>3184</v>
      </c>
      <c r="L1351" s="835">
        <v>225.75</v>
      </c>
      <c r="M1351" s="835">
        <v>451.5</v>
      </c>
      <c r="N1351" s="832">
        <v>2</v>
      </c>
      <c r="O1351" s="836">
        <v>0.5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2</v>
      </c>
      <c r="B1352" s="832" t="s">
        <v>2170</v>
      </c>
      <c r="C1352" s="832" t="s">
        <v>2177</v>
      </c>
      <c r="D1352" s="833" t="s">
        <v>4516</v>
      </c>
      <c r="E1352" s="834" t="s">
        <v>2295</v>
      </c>
      <c r="F1352" s="832" t="s">
        <v>2171</v>
      </c>
      <c r="G1352" s="832" t="s">
        <v>3942</v>
      </c>
      <c r="H1352" s="832" t="s">
        <v>562</v>
      </c>
      <c r="I1352" s="832" t="s">
        <v>3943</v>
      </c>
      <c r="J1352" s="832" t="s">
        <v>3944</v>
      </c>
      <c r="K1352" s="832" t="s">
        <v>3945</v>
      </c>
      <c r="L1352" s="835">
        <v>0</v>
      </c>
      <c r="M1352" s="835">
        <v>0</v>
      </c>
      <c r="N1352" s="832">
        <v>2</v>
      </c>
      <c r="O1352" s="836">
        <v>1</v>
      </c>
      <c r="P1352" s="835">
        <v>0</v>
      </c>
      <c r="Q1352" s="837"/>
      <c r="R1352" s="832">
        <v>1</v>
      </c>
      <c r="S1352" s="837">
        <v>0.5</v>
      </c>
      <c r="T1352" s="836">
        <v>0.5</v>
      </c>
      <c r="U1352" s="838">
        <v>0.5</v>
      </c>
    </row>
    <row r="1353" spans="1:21" ht="14.4" customHeight="1" x14ac:dyDescent="0.3">
      <c r="A1353" s="831">
        <v>2</v>
      </c>
      <c r="B1353" s="832" t="s">
        <v>2170</v>
      </c>
      <c r="C1353" s="832" t="s">
        <v>2177</v>
      </c>
      <c r="D1353" s="833" t="s">
        <v>4516</v>
      </c>
      <c r="E1353" s="834" t="s">
        <v>2295</v>
      </c>
      <c r="F1353" s="832" t="s">
        <v>2171</v>
      </c>
      <c r="G1353" s="832" t="s">
        <v>3185</v>
      </c>
      <c r="H1353" s="832" t="s">
        <v>562</v>
      </c>
      <c r="I1353" s="832" t="s">
        <v>3186</v>
      </c>
      <c r="J1353" s="832" t="s">
        <v>3187</v>
      </c>
      <c r="K1353" s="832" t="s">
        <v>3188</v>
      </c>
      <c r="L1353" s="835">
        <v>277.5</v>
      </c>
      <c r="M1353" s="835">
        <v>555</v>
      </c>
      <c r="N1353" s="832">
        <v>2</v>
      </c>
      <c r="O1353" s="836">
        <v>1.5</v>
      </c>
      <c r="P1353" s="835">
        <v>555</v>
      </c>
      <c r="Q1353" s="837">
        <v>1</v>
      </c>
      <c r="R1353" s="832">
        <v>2</v>
      </c>
      <c r="S1353" s="837">
        <v>1</v>
      </c>
      <c r="T1353" s="836">
        <v>1.5</v>
      </c>
      <c r="U1353" s="838">
        <v>1</v>
      </c>
    </row>
    <row r="1354" spans="1:21" ht="14.4" customHeight="1" x14ac:dyDescent="0.3">
      <c r="A1354" s="831">
        <v>2</v>
      </c>
      <c r="B1354" s="832" t="s">
        <v>2170</v>
      </c>
      <c r="C1354" s="832" t="s">
        <v>2177</v>
      </c>
      <c r="D1354" s="833" t="s">
        <v>4516</v>
      </c>
      <c r="E1354" s="834" t="s">
        <v>2295</v>
      </c>
      <c r="F1354" s="832" t="s">
        <v>2171</v>
      </c>
      <c r="G1354" s="832" t="s">
        <v>3185</v>
      </c>
      <c r="H1354" s="832" t="s">
        <v>562</v>
      </c>
      <c r="I1354" s="832" t="s">
        <v>3946</v>
      </c>
      <c r="J1354" s="832" t="s">
        <v>3187</v>
      </c>
      <c r="K1354" s="832" t="s">
        <v>3947</v>
      </c>
      <c r="L1354" s="835">
        <v>55.49</v>
      </c>
      <c r="M1354" s="835">
        <v>55.49</v>
      </c>
      <c r="N1354" s="832">
        <v>1</v>
      </c>
      <c r="O1354" s="836">
        <v>0.5</v>
      </c>
      <c r="P1354" s="835">
        <v>55.49</v>
      </c>
      <c r="Q1354" s="837">
        <v>1</v>
      </c>
      <c r="R1354" s="832">
        <v>1</v>
      </c>
      <c r="S1354" s="837">
        <v>1</v>
      </c>
      <c r="T1354" s="836">
        <v>0.5</v>
      </c>
      <c r="U1354" s="838">
        <v>1</v>
      </c>
    </row>
    <row r="1355" spans="1:21" ht="14.4" customHeight="1" x14ac:dyDescent="0.3">
      <c r="A1355" s="831">
        <v>2</v>
      </c>
      <c r="B1355" s="832" t="s">
        <v>2170</v>
      </c>
      <c r="C1355" s="832" t="s">
        <v>2177</v>
      </c>
      <c r="D1355" s="833" t="s">
        <v>4516</v>
      </c>
      <c r="E1355" s="834" t="s">
        <v>2295</v>
      </c>
      <c r="F1355" s="832" t="s">
        <v>2171</v>
      </c>
      <c r="G1355" s="832" t="s">
        <v>2468</v>
      </c>
      <c r="H1355" s="832" t="s">
        <v>604</v>
      </c>
      <c r="I1355" s="832" t="s">
        <v>2469</v>
      </c>
      <c r="J1355" s="832" t="s">
        <v>908</v>
      </c>
      <c r="K1355" s="832" t="s">
        <v>2470</v>
      </c>
      <c r="L1355" s="835">
        <v>556.04</v>
      </c>
      <c r="M1355" s="835">
        <v>556.04</v>
      </c>
      <c r="N1355" s="832">
        <v>1</v>
      </c>
      <c r="O1355" s="836">
        <v>0.5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2</v>
      </c>
      <c r="B1356" s="832" t="s">
        <v>2170</v>
      </c>
      <c r="C1356" s="832" t="s">
        <v>2177</v>
      </c>
      <c r="D1356" s="833" t="s">
        <v>4516</v>
      </c>
      <c r="E1356" s="834" t="s">
        <v>2295</v>
      </c>
      <c r="F1356" s="832" t="s">
        <v>2171</v>
      </c>
      <c r="G1356" s="832" t="s">
        <v>2474</v>
      </c>
      <c r="H1356" s="832" t="s">
        <v>604</v>
      </c>
      <c r="I1356" s="832" t="s">
        <v>1882</v>
      </c>
      <c r="J1356" s="832" t="s">
        <v>1883</v>
      </c>
      <c r="K1356" s="832" t="s">
        <v>1884</v>
      </c>
      <c r="L1356" s="835">
        <v>3231.81</v>
      </c>
      <c r="M1356" s="835">
        <v>3231.81</v>
      </c>
      <c r="N1356" s="832">
        <v>1</v>
      </c>
      <c r="O1356" s="836">
        <v>1</v>
      </c>
      <c r="P1356" s="835">
        <v>3231.81</v>
      </c>
      <c r="Q1356" s="837">
        <v>1</v>
      </c>
      <c r="R1356" s="832">
        <v>1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2</v>
      </c>
      <c r="B1357" s="832" t="s">
        <v>2170</v>
      </c>
      <c r="C1357" s="832" t="s">
        <v>2177</v>
      </c>
      <c r="D1357" s="833" t="s">
        <v>4516</v>
      </c>
      <c r="E1357" s="834" t="s">
        <v>2295</v>
      </c>
      <c r="F1357" s="832" t="s">
        <v>2171</v>
      </c>
      <c r="G1357" s="832" t="s">
        <v>2475</v>
      </c>
      <c r="H1357" s="832" t="s">
        <v>604</v>
      </c>
      <c r="I1357" s="832" t="s">
        <v>2476</v>
      </c>
      <c r="J1357" s="832" t="s">
        <v>800</v>
      </c>
      <c r="K1357" s="832" t="s">
        <v>1722</v>
      </c>
      <c r="L1357" s="835">
        <v>42.51</v>
      </c>
      <c r="M1357" s="835">
        <v>85.02</v>
      </c>
      <c r="N1357" s="832">
        <v>2</v>
      </c>
      <c r="O1357" s="836">
        <v>1.5</v>
      </c>
      <c r="P1357" s="835">
        <v>42.51</v>
      </c>
      <c r="Q1357" s="837">
        <v>0.5</v>
      </c>
      <c r="R1357" s="832">
        <v>1</v>
      </c>
      <c r="S1357" s="837">
        <v>0.5</v>
      </c>
      <c r="T1357" s="836">
        <v>0.5</v>
      </c>
      <c r="U1357" s="838">
        <v>0.33333333333333331</v>
      </c>
    </row>
    <row r="1358" spans="1:21" ht="14.4" customHeight="1" x14ac:dyDescent="0.3">
      <c r="A1358" s="831">
        <v>2</v>
      </c>
      <c r="B1358" s="832" t="s">
        <v>2170</v>
      </c>
      <c r="C1358" s="832" t="s">
        <v>2177</v>
      </c>
      <c r="D1358" s="833" t="s">
        <v>4516</v>
      </c>
      <c r="E1358" s="834" t="s">
        <v>2295</v>
      </c>
      <c r="F1358" s="832" t="s">
        <v>2171</v>
      </c>
      <c r="G1358" s="832" t="s">
        <v>2475</v>
      </c>
      <c r="H1358" s="832" t="s">
        <v>604</v>
      </c>
      <c r="I1358" s="832" t="s">
        <v>1715</v>
      </c>
      <c r="J1358" s="832" t="s">
        <v>800</v>
      </c>
      <c r="K1358" s="832" t="s">
        <v>1716</v>
      </c>
      <c r="L1358" s="835">
        <v>85.02</v>
      </c>
      <c r="M1358" s="835">
        <v>85.02</v>
      </c>
      <c r="N1358" s="832">
        <v>1</v>
      </c>
      <c r="O1358" s="836">
        <v>0.5</v>
      </c>
      <c r="P1358" s="835">
        <v>85.02</v>
      </c>
      <c r="Q1358" s="837">
        <v>1</v>
      </c>
      <c r="R1358" s="832">
        <v>1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2</v>
      </c>
      <c r="B1359" s="832" t="s">
        <v>2170</v>
      </c>
      <c r="C1359" s="832" t="s">
        <v>2177</v>
      </c>
      <c r="D1359" s="833" t="s">
        <v>4516</v>
      </c>
      <c r="E1359" s="834" t="s">
        <v>2295</v>
      </c>
      <c r="F1359" s="832" t="s">
        <v>2171</v>
      </c>
      <c r="G1359" s="832" t="s">
        <v>2479</v>
      </c>
      <c r="H1359" s="832" t="s">
        <v>562</v>
      </c>
      <c r="I1359" s="832" t="s">
        <v>2480</v>
      </c>
      <c r="J1359" s="832" t="s">
        <v>873</v>
      </c>
      <c r="K1359" s="832" t="s">
        <v>2481</v>
      </c>
      <c r="L1359" s="835">
        <v>105.63</v>
      </c>
      <c r="M1359" s="835">
        <v>2112.6</v>
      </c>
      <c r="N1359" s="832">
        <v>20</v>
      </c>
      <c r="O1359" s="836">
        <v>0.5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2</v>
      </c>
      <c r="B1360" s="832" t="s">
        <v>2170</v>
      </c>
      <c r="C1360" s="832" t="s">
        <v>2177</v>
      </c>
      <c r="D1360" s="833" t="s">
        <v>4516</v>
      </c>
      <c r="E1360" s="834" t="s">
        <v>2295</v>
      </c>
      <c r="F1360" s="832" t="s">
        <v>2171</v>
      </c>
      <c r="G1360" s="832" t="s">
        <v>2479</v>
      </c>
      <c r="H1360" s="832" t="s">
        <v>562</v>
      </c>
      <c r="I1360" s="832" t="s">
        <v>3948</v>
      </c>
      <c r="J1360" s="832" t="s">
        <v>873</v>
      </c>
      <c r="K1360" s="832" t="s">
        <v>3949</v>
      </c>
      <c r="L1360" s="835">
        <v>52.19</v>
      </c>
      <c r="M1360" s="835">
        <v>521.9</v>
      </c>
      <c r="N1360" s="832">
        <v>10</v>
      </c>
      <c r="O1360" s="836">
        <v>1</v>
      </c>
      <c r="P1360" s="835">
        <v>521.9</v>
      </c>
      <c r="Q1360" s="837">
        <v>1</v>
      </c>
      <c r="R1360" s="832">
        <v>10</v>
      </c>
      <c r="S1360" s="837">
        <v>1</v>
      </c>
      <c r="T1360" s="836">
        <v>1</v>
      </c>
      <c r="U1360" s="838">
        <v>1</v>
      </c>
    </row>
    <row r="1361" spans="1:21" ht="14.4" customHeight="1" x14ac:dyDescent="0.3">
      <c r="A1361" s="831">
        <v>2</v>
      </c>
      <c r="B1361" s="832" t="s">
        <v>2170</v>
      </c>
      <c r="C1361" s="832" t="s">
        <v>2177</v>
      </c>
      <c r="D1361" s="833" t="s">
        <v>4516</v>
      </c>
      <c r="E1361" s="834" t="s">
        <v>2295</v>
      </c>
      <c r="F1361" s="832" t="s">
        <v>2171</v>
      </c>
      <c r="G1361" s="832" t="s">
        <v>2488</v>
      </c>
      <c r="H1361" s="832" t="s">
        <v>562</v>
      </c>
      <c r="I1361" s="832" t="s">
        <v>2489</v>
      </c>
      <c r="J1361" s="832" t="s">
        <v>2490</v>
      </c>
      <c r="K1361" s="832" t="s">
        <v>2491</v>
      </c>
      <c r="L1361" s="835">
        <v>107.27</v>
      </c>
      <c r="M1361" s="835">
        <v>3861.72</v>
      </c>
      <c r="N1361" s="832">
        <v>36</v>
      </c>
      <c r="O1361" s="836">
        <v>7.5</v>
      </c>
      <c r="P1361" s="835">
        <v>3218.1</v>
      </c>
      <c r="Q1361" s="837">
        <v>0.83333333333333337</v>
      </c>
      <c r="R1361" s="832">
        <v>30</v>
      </c>
      <c r="S1361" s="837">
        <v>0.83333333333333337</v>
      </c>
      <c r="T1361" s="836">
        <v>6.5</v>
      </c>
      <c r="U1361" s="838">
        <v>0.8666666666666667</v>
      </c>
    </row>
    <row r="1362" spans="1:21" ht="14.4" customHeight="1" x14ac:dyDescent="0.3">
      <c r="A1362" s="831">
        <v>2</v>
      </c>
      <c r="B1362" s="832" t="s">
        <v>2170</v>
      </c>
      <c r="C1362" s="832" t="s">
        <v>2177</v>
      </c>
      <c r="D1362" s="833" t="s">
        <v>4516</v>
      </c>
      <c r="E1362" s="834" t="s">
        <v>2295</v>
      </c>
      <c r="F1362" s="832" t="s">
        <v>2171</v>
      </c>
      <c r="G1362" s="832" t="s">
        <v>2488</v>
      </c>
      <c r="H1362" s="832" t="s">
        <v>562</v>
      </c>
      <c r="I1362" s="832" t="s">
        <v>3507</v>
      </c>
      <c r="J1362" s="832" t="s">
        <v>2490</v>
      </c>
      <c r="K1362" s="832" t="s">
        <v>2491</v>
      </c>
      <c r="L1362" s="835">
        <v>107.27</v>
      </c>
      <c r="M1362" s="835">
        <v>321.81</v>
      </c>
      <c r="N1362" s="832">
        <v>3</v>
      </c>
      <c r="O1362" s="836">
        <v>0.5</v>
      </c>
      <c r="P1362" s="835">
        <v>321.81</v>
      </c>
      <c r="Q1362" s="837">
        <v>1</v>
      </c>
      <c r="R1362" s="832">
        <v>3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2</v>
      </c>
      <c r="B1363" s="832" t="s">
        <v>2170</v>
      </c>
      <c r="C1363" s="832" t="s">
        <v>2177</v>
      </c>
      <c r="D1363" s="833" t="s">
        <v>4516</v>
      </c>
      <c r="E1363" s="834" t="s">
        <v>2295</v>
      </c>
      <c r="F1363" s="832" t="s">
        <v>2171</v>
      </c>
      <c r="G1363" s="832" t="s">
        <v>2499</v>
      </c>
      <c r="H1363" s="832" t="s">
        <v>562</v>
      </c>
      <c r="I1363" s="832" t="s">
        <v>2500</v>
      </c>
      <c r="J1363" s="832" t="s">
        <v>867</v>
      </c>
      <c r="K1363" s="832" t="s">
        <v>2501</v>
      </c>
      <c r="L1363" s="835">
        <v>75.05</v>
      </c>
      <c r="M1363" s="835">
        <v>225.14999999999998</v>
      </c>
      <c r="N1363" s="832">
        <v>3</v>
      </c>
      <c r="O1363" s="836">
        <v>2</v>
      </c>
      <c r="P1363" s="835">
        <v>75.05</v>
      </c>
      <c r="Q1363" s="837">
        <v>0.33333333333333337</v>
      </c>
      <c r="R1363" s="832">
        <v>1</v>
      </c>
      <c r="S1363" s="837">
        <v>0.33333333333333331</v>
      </c>
      <c r="T1363" s="836">
        <v>0.5</v>
      </c>
      <c r="U1363" s="838">
        <v>0.25</v>
      </c>
    </row>
    <row r="1364" spans="1:21" ht="14.4" customHeight="1" x14ac:dyDescent="0.3">
      <c r="A1364" s="831">
        <v>2</v>
      </c>
      <c r="B1364" s="832" t="s">
        <v>2170</v>
      </c>
      <c r="C1364" s="832" t="s">
        <v>2177</v>
      </c>
      <c r="D1364" s="833" t="s">
        <v>4516</v>
      </c>
      <c r="E1364" s="834" t="s">
        <v>2295</v>
      </c>
      <c r="F1364" s="832" t="s">
        <v>2171</v>
      </c>
      <c r="G1364" s="832" t="s">
        <v>3950</v>
      </c>
      <c r="H1364" s="832" t="s">
        <v>562</v>
      </c>
      <c r="I1364" s="832" t="s">
        <v>3951</v>
      </c>
      <c r="J1364" s="832" t="s">
        <v>3952</v>
      </c>
      <c r="K1364" s="832" t="s">
        <v>3953</v>
      </c>
      <c r="L1364" s="835">
        <v>37.69</v>
      </c>
      <c r="M1364" s="835">
        <v>75.38</v>
      </c>
      <c r="N1364" s="832">
        <v>2</v>
      </c>
      <c r="O1364" s="836">
        <v>0.5</v>
      </c>
      <c r="P1364" s="835">
        <v>75.38</v>
      </c>
      <c r="Q1364" s="837">
        <v>1</v>
      </c>
      <c r="R1364" s="832">
        <v>2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2</v>
      </c>
      <c r="B1365" s="832" t="s">
        <v>2170</v>
      </c>
      <c r="C1365" s="832" t="s">
        <v>2177</v>
      </c>
      <c r="D1365" s="833" t="s">
        <v>4516</v>
      </c>
      <c r="E1365" s="834" t="s">
        <v>2295</v>
      </c>
      <c r="F1365" s="832" t="s">
        <v>2171</v>
      </c>
      <c r="G1365" s="832" t="s">
        <v>3261</v>
      </c>
      <c r="H1365" s="832" t="s">
        <v>562</v>
      </c>
      <c r="I1365" s="832" t="s">
        <v>3262</v>
      </c>
      <c r="J1365" s="832" t="s">
        <v>1087</v>
      </c>
      <c r="K1365" s="832" t="s">
        <v>3263</v>
      </c>
      <c r="L1365" s="835">
        <v>34.15</v>
      </c>
      <c r="M1365" s="835">
        <v>34.15</v>
      </c>
      <c r="N1365" s="832">
        <v>1</v>
      </c>
      <c r="O1365" s="836">
        <v>0.5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2</v>
      </c>
      <c r="B1366" s="832" t="s">
        <v>2170</v>
      </c>
      <c r="C1366" s="832" t="s">
        <v>2177</v>
      </c>
      <c r="D1366" s="833" t="s">
        <v>4516</v>
      </c>
      <c r="E1366" s="834" t="s">
        <v>2295</v>
      </c>
      <c r="F1366" s="832" t="s">
        <v>2171</v>
      </c>
      <c r="G1366" s="832" t="s">
        <v>3954</v>
      </c>
      <c r="H1366" s="832" t="s">
        <v>562</v>
      </c>
      <c r="I1366" s="832" t="s">
        <v>3955</v>
      </c>
      <c r="J1366" s="832" t="s">
        <v>642</v>
      </c>
      <c r="K1366" s="832" t="s">
        <v>3956</v>
      </c>
      <c r="L1366" s="835">
        <v>144.19</v>
      </c>
      <c r="M1366" s="835">
        <v>144.19</v>
      </c>
      <c r="N1366" s="832">
        <v>1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2</v>
      </c>
      <c r="B1367" s="832" t="s">
        <v>2170</v>
      </c>
      <c r="C1367" s="832" t="s">
        <v>2177</v>
      </c>
      <c r="D1367" s="833" t="s">
        <v>4516</v>
      </c>
      <c r="E1367" s="834" t="s">
        <v>2295</v>
      </c>
      <c r="F1367" s="832" t="s">
        <v>2171</v>
      </c>
      <c r="G1367" s="832" t="s">
        <v>2991</v>
      </c>
      <c r="H1367" s="832" t="s">
        <v>562</v>
      </c>
      <c r="I1367" s="832" t="s">
        <v>2992</v>
      </c>
      <c r="J1367" s="832" t="s">
        <v>1139</v>
      </c>
      <c r="K1367" s="832" t="s">
        <v>2993</v>
      </c>
      <c r="L1367" s="835">
        <v>48.09</v>
      </c>
      <c r="M1367" s="835">
        <v>48.09</v>
      </c>
      <c r="N1367" s="832">
        <v>1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2</v>
      </c>
      <c r="B1368" s="832" t="s">
        <v>2170</v>
      </c>
      <c r="C1368" s="832" t="s">
        <v>2177</v>
      </c>
      <c r="D1368" s="833" t="s">
        <v>4516</v>
      </c>
      <c r="E1368" s="834" t="s">
        <v>2295</v>
      </c>
      <c r="F1368" s="832" t="s">
        <v>2171</v>
      </c>
      <c r="G1368" s="832" t="s">
        <v>2523</v>
      </c>
      <c r="H1368" s="832" t="s">
        <v>562</v>
      </c>
      <c r="I1368" s="832" t="s">
        <v>2524</v>
      </c>
      <c r="J1368" s="832" t="s">
        <v>726</v>
      </c>
      <c r="K1368" s="832" t="s">
        <v>2525</v>
      </c>
      <c r="L1368" s="835">
        <v>27.28</v>
      </c>
      <c r="M1368" s="835">
        <v>27.28</v>
      </c>
      <c r="N1368" s="832">
        <v>1</v>
      </c>
      <c r="O1368" s="836">
        <v>1</v>
      </c>
      <c r="P1368" s="835">
        <v>27.28</v>
      </c>
      <c r="Q1368" s="837">
        <v>1</v>
      </c>
      <c r="R1368" s="832">
        <v>1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2</v>
      </c>
      <c r="B1369" s="832" t="s">
        <v>2170</v>
      </c>
      <c r="C1369" s="832" t="s">
        <v>2177</v>
      </c>
      <c r="D1369" s="833" t="s">
        <v>4516</v>
      </c>
      <c r="E1369" s="834" t="s">
        <v>2295</v>
      </c>
      <c r="F1369" s="832" t="s">
        <v>2171</v>
      </c>
      <c r="G1369" s="832" t="s">
        <v>2534</v>
      </c>
      <c r="H1369" s="832" t="s">
        <v>604</v>
      </c>
      <c r="I1369" s="832" t="s">
        <v>1755</v>
      </c>
      <c r="J1369" s="832" t="s">
        <v>681</v>
      </c>
      <c r="K1369" s="832" t="s">
        <v>1756</v>
      </c>
      <c r="L1369" s="835">
        <v>29.27</v>
      </c>
      <c r="M1369" s="835">
        <v>87.81</v>
      </c>
      <c r="N1369" s="832">
        <v>3</v>
      </c>
      <c r="O1369" s="836">
        <v>1.5</v>
      </c>
      <c r="P1369" s="835">
        <v>29.27</v>
      </c>
      <c r="Q1369" s="837">
        <v>0.33333333333333331</v>
      </c>
      <c r="R1369" s="832">
        <v>1</v>
      </c>
      <c r="S1369" s="837">
        <v>0.33333333333333331</v>
      </c>
      <c r="T1369" s="836">
        <v>0.5</v>
      </c>
      <c r="U1369" s="838">
        <v>0.33333333333333331</v>
      </c>
    </row>
    <row r="1370" spans="1:21" ht="14.4" customHeight="1" x14ac:dyDescent="0.3">
      <c r="A1370" s="831">
        <v>2</v>
      </c>
      <c r="B1370" s="832" t="s">
        <v>2170</v>
      </c>
      <c r="C1370" s="832" t="s">
        <v>2177</v>
      </c>
      <c r="D1370" s="833" t="s">
        <v>4516</v>
      </c>
      <c r="E1370" s="834" t="s">
        <v>2295</v>
      </c>
      <c r="F1370" s="832" t="s">
        <v>2171</v>
      </c>
      <c r="G1370" s="832" t="s">
        <v>2540</v>
      </c>
      <c r="H1370" s="832" t="s">
        <v>562</v>
      </c>
      <c r="I1370" s="832" t="s">
        <v>2541</v>
      </c>
      <c r="J1370" s="832" t="s">
        <v>1151</v>
      </c>
      <c r="K1370" s="832" t="s">
        <v>2542</v>
      </c>
      <c r="L1370" s="835">
        <v>98.75</v>
      </c>
      <c r="M1370" s="835">
        <v>395</v>
      </c>
      <c r="N1370" s="832">
        <v>4</v>
      </c>
      <c r="O1370" s="836">
        <v>1</v>
      </c>
      <c r="P1370" s="835">
        <v>197.5</v>
      </c>
      <c r="Q1370" s="837">
        <v>0.5</v>
      </c>
      <c r="R1370" s="832">
        <v>2</v>
      </c>
      <c r="S1370" s="837">
        <v>0.5</v>
      </c>
      <c r="T1370" s="836">
        <v>0.5</v>
      </c>
      <c r="U1370" s="838">
        <v>0.5</v>
      </c>
    </row>
    <row r="1371" spans="1:21" ht="14.4" customHeight="1" x14ac:dyDescent="0.3">
      <c r="A1371" s="831">
        <v>2</v>
      </c>
      <c r="B1371" s="832" t="s">
        <v>2170</v>
      </c>
      <c r="C1371" s="832" t="s">
        <v>2177</v>
      </c>
      <c r="D1371" s="833" t="s">
        <v>4516</v>
      </c>
      <c r="E1371" s="834" t="s">
        <v>2295</v>
      </c>
      <c r="F1371" s="832" t="s">
        <v>2171</v>
      </c>
      <c r="G1371" s="832" t="s">
        <v>2540</v>
      </c>
      <c r="H1371" s="832" t="s">
        <v>562</v>
      </c>
      <c r="I1371" s="832" t="s">
        <v>2543</v>
      </c>
      <c r="J1371" s="832" t="s">
        <v>1151</v>
      </c>
      <c r="K1371" s="832" t="s">
        <v>2542</v>
      </c>
      <c r="L1371" s="835">
        <v>98.75</v>
      </c>
      <c r="M1371" s="835">
        <v>197.5</v>
      </c>
      <c r="N1371" s="832">
        <v>2</v>
      </c>
      <c r="O1371" s="836">
        <v>0.5</v>
      </c>
      <c r="P1371" s="835">
        <v>197.5</v>
      </c>
      <c r="Q1371" s="837">
        <v>1</v>
      </c>
      <c r="R1371" s="832">
        <v>2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2</v>
      </c>
      <c r="B1372" s="832" t="s">
        <v>2170</v>
      </c>
      <c r="C1372" s="832" t="s">
        <v>2177</v>
      </c>
      <c r="D1372" s="833" t="s">
        <v>4516</v>
      </c>
      <c r="E1372" s="834" t="s">
        <v>2295</v>
      </c>
      <c r="F1372" s="832" t="s">
        <v>2171</v>
      </c>
      <c r="G1372" s="832" t="s">
        <v>2540</v>
      </c>
      <c r="H1372" s="832" t="s">
        <v>562</v>
      </c>
      <c r="I1372" s="832" t="s">
        <v>2544</v>
      </c>
      <c r="J1372" s="832" t="s">
        <v>2545</v>
      </c>
      <c r="K1372" s="832" t="s">
        <v>2542</v>
      </c>
      <c r="L1372" s="835">
        <v>98.75</v>
      </c>
      <c r="M1372" s="835">
        <v>197.5</v>
      </c>
      <c r="N1372" s="832">
        <v>2</v>
      </c>
      <c r="O1372" s="836">
        <v>0.5</v>
      </c>
      <c r="P1372" s="835">
        <v>197.5</v>
      </c>
      <c r="Q1372" s="837">
        <v>1</v>
      </c>
      <c r="R1372" s="832">
        <v>2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2</v>
      </c>
      <c r="B1373" s="832" t="s">
        <v>2170</v>
      </c>
      <c r="C1373" s="832" t="s">
        <v>2177</v>
      </c>
      <c r="D1373" s="833" t="s">
        <v>4516</v>
      </c>
      <c r="E1373" s="834" t="s">
        <v>2295</v>
      </c>
      <c r="F1373" s="832" t="s">
        <v>2171</v>
      </c>
      <c r="G1373" s="832" t="s">
        <v>2548</v>
      </c>
      <c r="H1373" s="832" t="s">
        <v>562</v>
      </c>
      <c r="I1373" s="832" t="s">
        <v>2549</v>
      </c>
      <c r="J1373" s="832" t="s">
        <v>2550</v>
      </c>
      <c r="K1373" s="832" t="s">
        <v>2551</v>
      </c>
      <c r="L1373" s="835">
        <v>73.989999999999995</v>
      </c>
      <c r="M1373" s="835">
        <v>147.97999999999999</v>
      </c>
      <c r="N1373" s="832">
        <v>2</v>
      </c>
      <c r="O1373" s="836">
        <v>1</v>
      </c>
      <c r="P1373" s="835">
        <v>147.97999999999999</v>
      </c>
      <c r="Q1373" s="837">
        <v>1</v>
      </c>
      <c r="R1373" s="832">
        <v>2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2</v>
      </c>
      <c r="B1374" s="832" t="s">
        <v>2170</v>
      </c>
      <c r="C1374" s="832" t="s">
        <v>2177</v>
      </c>
      <c r="D1374" s="833" t="s">
        <v>4516</v>
      </c>
      <c r="E1374" s="834" t="s">
        <v>2295</v>
      </c>
      <c r="F1374" s="832" t="s">
        <v>2171</v>
      </c>
      <c r="G1374" s="832" t="s">
        <v>3957</v>
      </c>
      <c r="H1374" s="832" t="s">
        <v>562</v>
      </c>
      <c r="I1374" s="832" t="s">
        <v>3958</v>
      </c>
      <c r="J1374" s="832" t="s">
        <v>1497</v>
      </c>
      <c r="K1374" s="832" t="s">
        <v>3959</v>
      </c>
      <c r="L1374" s="835">
        <v>61.97</v>
      </c>
      <c r="M1374" s="835">
        <v>61.97</v>
      </c>
      <c r="N1374" s="832">
        <v>1</v>
      </c>
      <c r="O1374" s="836">
        <v>0.5</v>
      </c>
      <c r="P1374" s="835">
        <v>61.97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2</v>
      </c>
      <c r="B1375" s="832" t="s">
        <v>2170</v>
      </c>
      <c r="C1375" s="832" t="s">
        <v>2177</v>
      </c>
      <c r="D1375" s="833" t="s">
        <v>4516</v>
      </c>
      <c r="E1375" s="834" t="s">
        <v>2295</v>
      </c>
      <c r="F1375" s="832" t="s">
        <v>2171</v>
      </c>
      <c r="G1375" s="832" t="s">
        <v>3514</v>
      </c>
      <c r="H1375" s="832" t="s">
        <v>562</v>
      </c>
      <c r="I1375" s="832" t="s">
        <v>3515</v>
      </c>
      <c r="J1375" s="832" t="s">
        <v>3516</v>
      </c>
      <c r="K1375" s="832" t="s">
        <v>3517</v>
      </c>
      <c r="L1375" s="835">
        <v>57.48</v>
      </c>
      <c r="M1375" s="835">
        <v>57.48</v>
      </c>
      <c r="N1375" s="832">
        <v>1</v>
      </c>
      <c r="O1375" s="836">
        <v>0.5</v>
      </c>
      <c r="P1375" s="835">
        <v>57.48</v>
      </c>
      <c r="Q1375" s="837">
        <v>1</v>
      </c>
      <c r="R1375" s="832">
        <v>1</v>
      </c>
      <c r="S1375" s="837">
        <v>1</v>
      </c>
      <c r="T1375" s="836">
        <v>0.5</v>
      </c>
      <c r="U1375" s="838">
        <v>1</v>
      </c>
    </row>
    <row r="1376" spans="1:21" ht="14.4" customHeight="1" x14ac:dyDescent="0.3">
      <c r="A1376" s="831">
        <v>2</v>
      </c>
      <c r="B1376" s="832" t="s">
        <v>2170</v>
      </c>
      <c r="C1376" s="832" t="s">
        <v>2177</v>
      </c>
      <c r="D1376" s="833" t="s">
        <v>4516</v>
      </c>
      <c r="E1376" s="834" t="s">
        <v>2295</v>
      </c>
      <c r="F1376" s="832" t="s">
        <v>2171</v>
      </c>
      <c r="G1376" s="832" t="s">
        <v>2552</v>
      </c>
      <c r="H1376" s="832" t="s">
        <v>562</v>
      </c>
      <c r="I1376" s="832" t="s">
        <v>3001</v>
      </c>
      <c r="J1376" s="832" t="s">
        <v>3002</v>
      </c>
      <c r="K1376" s="832" t="s">
        <v>3003</v>
      </c>
      <c r="L1376" s="835">
        <v>58.63</v>
      </c>
      <c r="M1376" s="835">
        <v>117.26</v>
      </c>
      <c r="N1376" s="832">
        <v>2</v>
      </c>
      <c r="O1376" s="836">
        <v>2</v>
      </c>
      <c r="P1376" s="835">
        <v>117.26</v>
      </c>
      <c r="Q1376" s="837">
        <v>1</v>
      </c>
      <c r="R1376" s="832">
        <v>2</v>
      </c>
      <c r="S1376" s="837">
        <v>1</v>
      </c>
      <c r="T1376" s="836">
        <v>2</v>
      </c>
      <c r="U1376" s="838">
        <v>1</v>
      </c>
    </row>
    <row r="1377" spans="1:21" ht="14.4" customHeight="1" x14ac:dyDescent="0.3">
      <c r="A1377" s="831">
        <v>2</v>
      </c>
      <c r="B1377" s="832" t="s">
        <v>2170</v>
      </c>
      <c r="C1377" s="832" t="s">
        <v>2177</v>
      </c>
      <c r="D1377" s="833" t="s">
        <v>4516</v>
      </c>
      <c r="E1377" s="834" t="s">
        <v>2295</v>
      </c>
      <c r="F1377" s="832" t="s">
        <v>2171</v>
      </c>
      <c r="G1377" s="832" t="s">
        <v>2552</v>
      </c>
      <c r="H1377" s="832" t="s">
        <v>562</v>
      </c>
      <c r="I1377" s="832" t="s">
        <v>3004</v>
      </c>
      <c r="J1377" s="832" t="s">
        <v>3005</v>
      </c>
      <c r="K1377" s="832" t="s">
        <v>622</v>
      </c>
      <c r="L1377" s="835">
        <v>58.62</v>
      </c>
      <c r="M1377" s="835">
        <v>58.62</v>
      </c>
      <c r="N1377" s="832">
        <v>1</v>
      </c>
      <c r="O1377" s="836">
        <v>0.5</v>
      </c>
      <c r="P1377" s="835">
        <v>58.62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2</v>
      </c>
      <c r="B1378" s="832" t="s">
        <v>2170</v>
      </c>
      <c r="C1378" s="832" t="s">
        <v>2177</v>
      </c>
      <c r="D1378" s="833" t="s">
        <v>4516</v>
      </c>
      <c r="E1378" s="834" t="s">
        <v>2295</v>
      </c>
      <c r="F1378" s="832" t="s">
        <v>2171</v>
      </c>
      <c r="G1378" s="832" t="s">
        <v>3960</v>
      </c>
      <c r="H1378" s="832" t="s">
        <v>562</v>
      </c>
      <c r="I1378" s="832" t="s">
        <v>3961</v>
      </c>
      <c r="J1378" s="832" t="s">
        <v>973</v>
      </c>
      <c r="K1378" s="832" t="s">
        <v>3962</v>
      </c>
      <c r="L1378" s="835">
        <v>163.54</v>
      </c>
      <c r="M1378" s="835">
        <v>1144.78</v>
      </c>
      <c r="N1378" s="832">
        <v>7</v>
      </c>
      <c r="O1378" s="836">
        <v>1.5</v>
      </c>
      <c r="P1378" s="835">
        <v>1144.78</v>
      </c>
      <c r="Q1378" s="837">
        <v>1</v>
      </c>
      <c r="R1378" s="832">
        <v>7</v>
      </c>
      <c r="S1378" s="837">
        <v>1</v>
      </c>
      <c r="T1378" s="836">
        <v>1.5</v>
      </c>
      <c r="U1378" s="838">
        <v>1</v>
      </c>
    </row>
    <row r="1379" spans="1:21" ht="14.4" customHeight="1" x14ac:dyDescent="0.3">
      <c r="A1379" s="831">
        <v>2</v>
      </c>
      <c r="B1379" s="832" t="s">
        <v>2170</v>
      </c>
      <c r="C1379" s="832" t="s">
        <v>2177</v>
      </c>
      <c r="D1379" s="833" t="s">
        <v>4516</v>
      </c>
      <c r="E1379" s="834" t="s">
        <v>2295</v>
      </c>
      <c r="F1379" s="832" t="s">
        <v>2171</v>
      </c>
      <c r="G1379" s="832" t="s">
        <v>2564</v>
      </c>
      <c r="H1379" s="832" t="s">
        <v>562</v>
      </c>
      <c r="I1379" s="832" t="s">
        <v>2565</v>
      </c>
      <c r="J1379" s="832" t="s">
        <v>2566</v>
      </c>
      <c r="K1379" s="832" t="s">
        <v>2567</v>
      </c>
      <c r="L1379" s="835">
        <v>88.76</v>
      </c>
      <c r="M1379" s="835">
        <v>88.76</v>
      </c>
      <c r="N1379" s="832">
        <v>1</v>
      </c>
      <c r="O1379" s="836">
        <v>0.5</v>
      </c>
      <c r="P1379" s="835">
        <v>88.76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2</v>
      </c>
      <c r="B1380" s="832" t="s">
        <v>2170</v>
      </c>
      <c r="C1380" s="832" t="s">
        <v>2177</v>
      </c>
      <c r="D1380" s="833" t="s">
        <v>4516</v>
      </c>
      <c r="E1380" s="834" t="s">
        <v>2295</v>
      </c>
      <c r="F1380" s="832" t="s">
        <v>2171</v>
      </c>
      <c r="G1380" s="832" t="s">
        <v>2572</v>
      </c>
      <c r="H1380" s="832" t="s">
        <v>562</v>
      </c>
      <c r="I1380" s="832" t="s">
        <v>2573</v>
      </c>
      <c r="J1380" s="832" t="s">
        <v>1070</v>
      </c>
      <c r="K1380" s="832" t="s">
        <v>2574</v>
      </c>
      <c r="L1380" s="835">
        <v>760.22</v>
      </c>
      <c r="M1380" s="835">
        <v>22806.6</v>
      </c>
      <c r="N1380" s="832">
        <v>30</v>
      </c>
      <c r="O1380" s="836">
        <v>8</v>
      </c>
      <c r="P1380" s="835">
        <v>13683.96</v>
      </c>
      <c r="Q1380" s="837">
        <v>0.6</v>
      </c>
      <c r="R1380" s="832">
        <v>18</v>
      </c>
      <c r="S1380" s="837">
        <v>0.6</v>
      </c>
      <c r="T1380" s="836">
        <v>4.5</v>
      </c>
      <c r="U1380" s="838">
        <v>0.5625</v>
      </c>
    </row>
    <row r="1381" spans="1:21" ht="14.4" customHeight="1" x14ac:dyDescent="0.3">
      <c r="A1381" s="831">
        <v>2</v>
      </c>
      <c r="B1381" s="832" t="s">
        <v>2170</v>
      </c>
      <c r="C1381" s="832" t="s">
        <v>2177</v>
      </c>
      <c r="D1381" s="833" t="s">
        <v>4516</v>
      </c>
      <c r="E1381" s="834" t="s">
        <v>2295</v>
      </c>
      <c r="F1381" s="832" t="s">
        <v>2171</v>
      </c>
      <c r="G1381" s="832" t="s">
        <v>2572</v>
      </c>
      <c r="H1381" s="832" t="s">
        <v>562</v>
      </c>
      <c r="I1381" s="832" t="s">
        <v>2575</v>
      </c>
      <c r="J1381" s="832" t="s">
        <v>2576</v>
      </c>
      <c r="K1381" s="832" t="s">
        <v>2574</v>
      </c>
      <c r="L1381" s="835">
        <v>760.22</v>
      </c>
      <c r="M1381" s="835">
        <v>15964.62</v>
      </c>
      <c r="N1381" s="832">
        <v>21</v>
      </c>
      <c r="O1381" s="836">
        <v>7.5</v>
      </c>
      <c r="P1381" s="835">
        <v>11403.300000000001</v>
      </c>
      <c r="Q1381" s="837">
        <v>0.7142857142857143</v>
      </c>
      <c r="R1381" s="832">
        <v>15</v>
      </c>
      <c r="S1381" s="837">
        <v>0.7142857142857143</v>
      </c>
      <c r="T1381" s="836">
        <v>5.5</v>
      </c>
      <c r="U1381" s="838">
        <v>0.73333333333333328</v>
      </c>
    </row>
    <row r="1382" spans="1:21" ht="14.4" customHeight="1" x14ac:dyDescent="0.3">
      <c r="A1382" s="831">
        <v>2</v>
      </c>
      <c r="B1382" s="832" t="s">
        <v>2170</v>
      </c>
      <c r="C1382" s="832" t="s">
        <v>2177</v>
      </c>
      <c r="D1382" s="833" t="s">
        <v>4516</v>
      </c>
      <c r="E1382" s="834" t="s">
        <v>2295</v>
      </c>
      <c r="F1382" s="832" t="s">
        <v>2171</v>
      </c>
      <c r="G1382" s="832" t="s">
        <v>2572</v>
      </c>
      <c r="H1382" s="832" t="s">
        <v>562</v>
      </c>
      <c r="I1382" s="832" t="s">
        <v>2577</v>
      </c>
      <c r="J1382" s="832" t="s">
        <v>2576</v>
      </c>
      <c r="K1382" s="832" t="s">
        <v>1933</v>
      </c>
      <c r="L1382" s="835">
        <v>1520.46</v>
      </c>
      <c r="M1382" s="835">
        <v>4561.38</v>
      </c>
      <c r="N1382" s="832">
        <v>3</v>
      </c>
      <c r="O1382" s="836">
        <v>0.5</v>
      </c>
      <c r="P1382" s="835">
        <v>4561.38</v>
      </c>
      <c r="Q1382" s="837">
        <v>1</v>
      </c>
      <c r="R1382" s="832">
        <v>3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2</v>
      </c>
      <c r="B1383" s="832" t="s">
        <v>2170</v>
      </c>
      <c r="C1383" s="832" t="s">
        <v>2177</v>
      </c>
      <c r="D1383" s="833" t="s">
        <v>4516</v>
      </c>
      <c r="E1383" s="834" t="s">
        <v>2295</v>
      </c>
      <c r="F1383" s="832" t="s">
        <v>2171</v>
      </c>
      <c r="G1383" s="832" t="s">
        <v>2582</v>
      </c>
      <c r="H1383" s="832" t="s">
        <v>604</v>
      </c>
      <c r="I1383" s="832" t="s">
        <v>2583</v>
      </c>
      <c r="J1383" s="832" t="s">
        <v>1340</v>
      </c>
      <c r="K1383" s="832" t="s">
        <v>2584</v>
      </c>
      <c r="L1383" s="835">
        <v>32.25</v>
      </c>
      <c r="M1383" s="835">
        <v>96.75</v>
      </c>
      <c r="N1383" s="832">
        <v>3</v>
      </c>
      <c r="O1383" s="836">
        <v>0.5</v>
      </c>
      <c r="P1383" s="835">
        <v>96.75</v>
      </c>
      <c r="Q1383" s="837">
        <v>1</v>
      </c>
      <c r="R1383" s="832">
        <v>3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2</v>
      </c>
      <c r="B1384" s="832" t="s">
        <v>2170</v>
      </c>
      <c r="C1384" s="832" t="s">
        <v>2177</v>
      </c>
      <c r="D1384" s="833" t="s">
        <v>4516</v>
      </c>
      <c r="E1384" s="834" t="s">
        <v>2295</v>
      </c>
      <c r="F1384" s="832" t="s">
        <v>2171</v>
      </c>
      <c r="G1384" s="832" t="s">
        <v>2582</v>
      </c>
      <c r="H1384" s="832" t="s">
        <v>604</v>
      </c>
      <c r="I1384" s="832" t="s">
        <v>2004</v>
      </c>
      <c r="J1384" s="832" t="s">
        <v>1340</v>
      </c>
      <c r="K1384" s="832" t="s">
        <v>2005</v>
      </c>
      <c r="L1384" s="835">
        <v>64.5</v>
      </c>
      <c r="M1384" s="835">
        <v>193.5</v>
      </c>
      <c r="N1384" s="832">
        <v>3</v>
      </c>
      <c r="O1384" s="836">
        <v>1</v>
      </c>
      <c r="P1384" s="835">
        <v>193.5</v>
      </c>
      <c r="Q1384" s="837">
        <v>1</v>
      </c>
      <c r="R1384" s="832">
        <v>3</v>
      </c>
      <c r="S1384" s="837">
        <v>1</v>
      </c>
      <c r="T1384" s="836">
        <v>1</v>
      </c>
      <c r="U1384" s="838">
        <v>1</v>
      </c>
    </row>
    <row r="1385" spans="1:21" ht="14.4" customHeight="1" x14ac:dyDescent="0.3">
      <c r="A1385" s="831">
        <v>2</v>
      </c>
      <c r="B1385" s="832" t="s">
        <v>2170</v>
      </c>
      <c r="C1385" s="832" t="s">
        <v>2177</v>
      </c>
      <c r="D1385" s="833" t="s">
        <v>4516</v>
      </c>
      <c r="E1385" s="834" t="s">
        <v>2295</v>
      </c>
      <c r="F1385" s="832" t="s">
        <v>2171</v>
      </c>
      <c r="G1385" s="832" t="s">
        <v>2585</v>
      </c>
      <c r="H1385" s="832" t="s">
        <v>562</v>
      </c>
      <c r="I1385" s="832" t="s">
        <v>2586</v>
      </c>
      <c r="J1385" s="832" t="s">
        <v>768</v>
      </c>
      <c r="K1385" s="832" t="s">
        <v>2587</v>
      </c>
      <c r="L1385" s="835">
        <v>0</v>
      </c>
      <c r="M1385" s="835">
        <v>0</v>
      </c>
      <c r="N1385" s="832">
        <v>11</v>
      </c>
      <c r="O1385" s="836">
        <v>2</v>
      </c>
      <c r="P1385" s="835">
        <v>0</v>
      </c>
      <c r="Q1385" s="837"/>
      <c r="R1385" s="832">
        <v>8</v>
      </c>
      <c r="S1385" s="837">
        <v>0.72727272727272729</v>
      </c>
      <c r="T1385" s="836">
        <v>1.5</v>
      </c>
      <c r="U1385" s="838">
        <v>0.75</v>
      </c>
    </row>
    <row r="1386" spans="1:21" ht="14.4" customHeight="1" x14ac:dyDescent="0.3">
      <c r="A1386" s="831">
        <v>2</v>
      </c>
      <c r="B1386" s="832" t="s">
        <v>2170</v>
      </c>
      <c r="C1386" s="832" t="s">
        <v>2177</v>
      </c>
      <c r="D1386" s="833" t="s">
        <v>4516</v>
      </c>
      <c r="E1386" s="834" t="s">
        <v>2295</v>
      </c>
      <c r="F1386" s="832" t="s">
        <v>2171</v>
      </c>
      <c r="G1386" s="832" t="s">
        <v>3963</v>
      </c>
      <c r="H1386" s="832" t="s">
        <v>562</v>
      </c>
      <c r="I1386" s="832" t="s">
        <v>3964</v>
      </c>
      <c r="J1386" s="832" t="s">
        <v>993</v>
      </c>
      <c r="K1386" s="832" t="s">
        <v>3965</v>
      </c>
      <c r="L1386" s="835">
        <v>0</v>
      </c>
      <c r="M1386" s="835">
        <v>0</v>
      </c>
      <c r="N1386" s="832">
        <v>1</v>
      </c>
      <c r="O1386" s="836">
        <v>1</v>
      </c>
      <c r="P1386" s="835">
        <v>0</v>
      </c>
      <c r="Q1386" s="837"/>
      <c r="R1386" s="832">
        <v>1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2</v>
      </c>
      <c r="B1387" s="832" t="s">
        <v>2170</v>
      </c>
      <c r="C1387" s="832" t="s">
        <v>2177</v>
      </c>
      <c r="D1387" s="833" t="s">
        <v>4516</v>
      </c>
      <c r="E1387" s="834" t="s">
        <v>2295</v>
      </c>
      <c r="F1387" s="832" t="s">
        <v>2171</v>
      </c>
      <c r="G1387" s="832" t="s">
        <v>2604</v>
      </c>
      <c r="H1387" s="832" t="s">
        <v>562</v>
      </c>
      <c r="I1387" s="832" t="s">
        <v>2605</v>
      </c>
      <c r="J1387" s="832" t="s">
        <v>785</v>
      </c>
      <c r="K1387" s="832" t="s">
        <v>2606</v>
      </c>
      <c r="L1387" s="835">
        <v>248.55</v>
      </c>
      <c r="M1387" s="835">
        <v>4722.4500000000007</v>
      </c>
      <c r="N1387" s="832">
        <v>19</v>
      </c>
      <c r="O1387" s="836">
        <v>17.5</v>
      </c>
      <c r="P1387" s="835">
        <v>3479.7000000000007</v>
      </c>
      <c r="Q1387" s="837">
        <v>0.73684210526315796</v>
      </c>
      <c r="R1387" s="832">
        <v>14</v>
      </c>
      <c r="S1387" s="837">
        <v>0.73684210526315785</v>
      </c>
      <c r="T1387" s="836">
        <v>13</v>
      </c>
      <c r="U1387" s="838">
        <v>0.74285714285714288</v>
      </c>
    </row>
    <row r="1388" spans="1:21" ht="14.4" customHeight="1" x14ac:dyDescent="0.3">
      <c r="A1388" s="831">
        <v>2</v>
      </c>
      <c r="B1388" s="832" t="s">
        <v>2170</v>
      </c>
      <c r="C1388" s="832" t="s">
        <v>2177</v>
      </c>
      <c r="D1388" s="833" t="s">
        <v>4516</v>
      </c>
      <c r="E1388" s="834" t="s">
        <v>2295</v>
      </c>
      <c r="F1388" s="832" t="s">
        <v>2171</v>
      </c>
      <c r="G1388" s="832" t="s">
        <v>2611</v>
      </c>
      <c r="H1388" s="832" t="s">
        <v>562</v>
      </c>
      <c r="I1388" s="832" t="s">
        <v>2612</v>
      </c>
      <c r="J1388" s="832" t="s">
        <v>2613</v>
      </c>
      <c r="K1388" s="832" t="s">
        <v>2614</v>
      </c>
      <c r="L1388" s="835">
        <v>140.72</v>
      </c>
      <c r="M1388" s="835">
        <v>5769.52</v>
      </c>
      <c r="N1388" s="832">
        <v>41</v>
      </c>
      <c r="O1388" s="836">
        <v>9</v>
      </c>
      <c r="P1388" s="835">
        <v>3377.28</v>
      </c>
      <c r="Q1388" s="837">
        <v>0.58536585365853655</v>
      </c>
      <c r="R1388" s="832">
        <v>24</v>
      </c>
      <c r="S1388" s="837">
        <v>0.58536585365853655</v>
      </c>
      <c r="T1388" s="836">
        <v>6</v>
      </c>
      <c r="U1388" s="838">
        <v>0.66666666666666663</v>
      </c>
    </row>
    <row r="1389" spans="1:21" ht="14.4" customHeight="1" x14ac:dyDescent="0.3">
      <c r="A1389" s="831">
        <v>2</v>
      </c>
      <c r="B1389" s="832" t="s">
        <v>2170</v>
      </c>
      <c r="C1389" s="832" t="s">
        <v>2177</v>
      </c>
      <c r="D1389" s="833" t="s">
        <v>4516</v>
      </c>
      <c r="E1389" s="834" t="s">
        <v>2295</v>
      </c>
      <c r="F1389" s="832" t="s">
        <v>2171</v>
      </c>
      <c r="G1389" s="832" t="s">
        <v>2615</v>
      </c>
      <c r="H1389" s="832" t="s">
        <v>562</v>
      </c>
      <c r="I1389" s="832" t="s">
        <v>3432</v>
      </c>
      <c r="J1389" s="832" t="s">
        <v>3020</v>
      </c>
      <c r="K1389" s="832" t="s">
        <v>3433</v>
      </c>
      <c r="L1389" s="835">
        <v>1353.85</v>
      </c>
      <c r="M1389" s="835">
        <v>64984.800000000003</v>
      </c>
      <c r="N1389" s="832">
        <v>48</v>
      </c>
      <c r="O1389" s="836">
        <v>16</v>
      </c>
      <c r="P1389" s="835">
        <v>47384.75</v>
      </c>
      <c r="Q1389" s="837">
        <v>0.72916666666666663</v>
      </c>
      <c r="R1389" s="832">
        <v>35</v>
      </c>
      <c r="S1389" s="837">
        <v>0.72916666666666663</v>
      </c>
      <c r="T1389" s="836">
        <v>12.5</v>
      </c>
      <c r="U1389" s="838">
        <v>0.78125</v>
      </c>
    </row>
    <row r="1390" spans="1:21" ht="14.4" customHeight="1" x14ac:dyDescent="0.3">
      <c r="A1390" s="831">
        <v>2</v>
      </c>
      <c r="B1390" s="832" t="s">
        <v>2170</v>
      </c>
      <c r="C1390" s="832" t="s">
        <v>2177</v>
      </c>
      <c r="D1390" s="833" t="s">
        <v>4516</v>
      </c>
      <c r="E1390" s="834" t="s">
        <v>2295</v>
      </c>
      <c r="F1390" s="832" t="s">
        <v>2171</v>
      </c>
      <c r="G1390" s="832" t="s">
        <v>2615</v>
      </c>
      <c r="H1390" s="832" t="s">
        <v>562</v>
      </c>
      <c r="I1390" s="832" t="s">
        <v>3014</v>
      </c>
      <c r="J1390" s="832" t="s">
        <v>3015</v>
      </c>
      <c r="K1390" s="832" t="s">
        <v>3016</v>
      </c>
      <c r="L1390" s="835">
        <v>1088.92</v>
      </c>
      <c r="M1390" s="835">
        <v>13067.04</v>
      </c>
      <c r="N1390" s="832">
        <v>12</v>
      </c>
      <c r="O1390" s="836">
        <v>2.5</v>
      </c>
      <c r="P1390" s="835">
        <v>13067.04</v>
      </c>
      <c r="Q1390" s="837">
        <v>1</v>
      </c>
      <c r="R1390" s="832">
        <v>12</v>
      </c>
      <c r="S1390" s="837">
        <v>1</v>
      </c>
      <c r="T1390" s="836">
        <v>2.5</v>
      </c>
      <c r="U1390" s="838">
        <v>1</v>
      </c>
    </row>
    <row r="1391" spans="1:21" ht="14.4" customHeight="1" x14ac:dyDescent="0.3">
      <c r="A1391" s="831">
        <v>2</v>
      </c>
      <c r="B1391" s="832" t="s">
        <v>2170</v>
      </c>
      <c r="C1391" s="832" t="s">
        <v>2177</v>
      </c>
      <c r="D1391" s="833" t="s">
        <v>4516</v>
      </c>
      <c r="E1391" s="834" t="s">
        <v>2295</v>
      </c>
      <c r="F1391" s="832" t="s">
        <v>2171</v>
      </c>
      <c r="G1391" s="832" t="s">
        <v>2615</v>
      </c>
      <c r="H1391" s="832" t="s">
        <v>562</v>
      </c>
      <c r="I1391" s="832" t="s">
        <v>3014</v>
      </c>
      <c r="J1391" s="832" t="s">
        <v>3015</v>
      </c>
      <c r="K1391" s="832" t="s">
        <v>3016</v>
      </c>
      <c r="L1391" s="835">
        <v>1143.27</v>
      </c>
      <c r="M1391" s="835">
        <v>10289.43</v>
      </c>
      <c r="N1391" s="832">
        <v>9</v>
      </c>
      <c r="O1391" s="836">
        <v>2</v>
      </c>
      <c r="P1391" s="835">
        <v>6859.62</v>
      </c>
      <c r="Q1391" s="837">
        <v>0.66666666666666663</v>
      </c>
      <c r="R1391" s="832">
        <v>6</v>
      </c>
      <c r="S1391" s="837">
        <v>0.66666666666666663</v>
      </c>
      <c r="T1391" s="836">
        <v>1.5</v>
      </c>
      <c r="U1391" s="838">
        <v>0.75</v>
      </c>
    </row>
    <row r="1392" spans="1:21" ht="14.4" customHeight="1" x14ac:dyDescent="0.3">
      <c r="A1392" s="831">
        <v>2</v>
      </c>
      <c r="B1392" s="832" t="s">
        <v>2170</v>
      </c>
      <c r="C1392" s="832" t="s">
        <v>2177</v>
      </c>
      <c r="D1392" s="833" t="s">
        <v>4516</v>
      </c>
      <c r="E1392" s="834" t="s">
        <v>2295</v>
      </c>
      <c r="F1392" s="832" t="s">
        <v>2171</v>
      </c>
      <c r="G1392" s="832" t="s">
        <v>2615</v>
      </c>
      <c r="H1392" s="832" t="s">
        <v>562</v>
      </c>
      <c r="I1392" s="832" t="s">
        <v>2616</v>
      </c>
      <c r="J1392" s="832" t="s">
        <v>1224</v>
      </c>
      <c r="K1392" s="832" t="s">
        <v>2617</v>
      </c>
      <c r="L1392" s="835">
        <v>634</v>
      </c>
      <c r="M1392" s="835">
        <v>1902</v>
      </c>
      <c r="N1392" s="832">
        <v>3</v>
      </c>
      <c r="O1392" s="836">
        <v>1</v>
      </c>
      <c r="P1392" s="835">
        <v>1268</v>
      </c>
      <c r="Q1392" s="837">
        <v>0.66666666666666663</v>
      </c>
      <c r="R1392" s="832">
        <v>2</v>
      </c>
      <c r="S1392" s="837">
        <v>0.66666666666666663</v>
      </c>
      <c r="T1392" s="836">
        <v>0.5</v>
      </c>
      <c r="U1392" s="838">
        <v>0.5</v>
      </c>
    </row>
    <row r="1393" spans="1:21" ht="14.4" customHeight="1" x14ac:dyDescent="0.3">
      <c r="A1393" s="831">
        <v>2</v>
      </c>
      <c r="B1393" s="832" t="s">
        <v>2170</v>
      </c>
      <c r="C1393" s="832" t="s">
        <v>2177</v>
      </c>
      <c r="D1393" s="833" t="s">
        <v>4516</v>
      </c>
      <c r="E1393" s="834" t="s">
        <v>2295</v>
      </c>
      <c r="F1393" s="832" t="s">
        <v>2171</v>
      </c>
      <c r="G1393" s="832" t="s">
        <v>2615</v>
      </c>
      <c r="H1393" s="832" t="s">
        <v>562</v>
      </c>
      <c r="I1393" s="832" t="s">
        <v>2618</v>
      </c>
      <c r="J1393" s="832" t="s">
        <v>2619</v>
      </c>
      <c r="K1393" s="832" t="s">
        <v>2620</v>
      </c>
      <c r="L1393" s="835">
        <v>882.24</v>
      </c>
      <c r="M1393" s="835">
        <v>29996.160000000003</v>
      </c>
      <c r="N1393" s="832">
        <v>34</v>
      </c>
      <c r="O1393" s="836">
        <v>10</v>
      </c>
      <c r="P1393" s="835">
        <v>9704.6400000000012</v>
      </c>
      <c r="Q1393" s="837">
        <v>0.3235294117647059</v>
      </c>
      <c r="R1393" s="832">
        <v>11</v>
      </c>
      <c r="S1393" s="837">
        <v>0.3235294117647059</v>
      </c>
      <c r="T1393" s="836">
        <v>3.5</v>
      </c>
      <c r="U1393" s="838">
        <v>0.35</v>
      </c>
    </row>
    <row r="1394" spans="1:21" ht="14.4" customHeight="1" x14ac:dyDescent="0.3">
      <c r="A1394" s="831">
        <v>2</v>
      </c>
      <c r="B1394" s="832" t="s">
        <v>2170</v>
      </c>
      <c r="C1394" s="832" t="s">
        <v>2177</v>
      </c>
      <c r="D1394" s="833" t="s">
        <v>4516</v>
      </c>
      <c r="E1394" s="834" t="s">
        <v>2295</v>
      </c>
      <c r="F1394" s="832" t="s">
        <v>2171</v>
      </c>
      <c r="G1394" s="832" t="s">
        <v>2615</v>
      </c>
      <c r="H1394" s="832" t="s">
        <v>562</v>
      </c>
      <c r="I1394" s="832" t="s">
        <v>2621</v>
      </c>
      <c r="J1394" s="832" t="s">
        <v>2622</v>
      </c>
      <c r="K1394" s="832" t="s">
        <v>2501</v>
      </c>
      <c r="L1394" s="835">
        <v>729.38</v>
      </c>
      <c r="M1394" s="835">
        <v>51785.979999999996</v>
      </c>
      <c r="N1394" s="832">
        <v>71</v>
      </c>
      <c r="O1394" s="836">
        <v>13.5</v>
      </c>
      <c r="P1394" s="835">
        <v>27716.439999999995</v>
      </c>
      <c r="Q1394" s="837">
        <v>0.53521126760563376</v>
      </c>
      <c r="R1394" s="832">
        <v>38</v>
      </c>
      <c r="S1394" s="837">
        <v>0.53521126760563376</v>
      </c>
      <c r="T1394" s="836">
        <v>7</v>
      </c>
      <c r="U1394" s="838">
        <v>0.51851851851851849</v>
      </c>
    </row>
    <row r="1395" spans="1:21" ht="14.4" customHeight="1" x14ac:dyDescent="0.3">
      <c r="A1395" s="831">
        <v>2</v>
      </c>
      <c r="B1395" s="832" t="s">
        <v>2170</v>
      </c>
      <c r="C1395" s="832" t="s">
        <v>2177</v>
      </c>
      <c r="D1395" s="833" t="s">
        <v>4516</v>
      </c>
      <c r="E1395" s="834" t="s">
        <v>2295</v>
      </c>
      <c r="F1395" s="832" t="s">
        <v>2171</v>
      </c>
      <c r="G1395" s="832" t="s">
        <v>2615</v>
      </c>
      <c r="H1395" s="832" t="s">
        <v>562</v>
      </c>
      <c r="I1395" s="832" t="s">
        <v>2623</v>
      </c>
      <c r="J1395" s="832" t="s">
        <v>2622</v>
      </c>
      <c r="K1395" s="832" t="s">
        <v>2624</v>
      </c>
      <c r="L1395" s="835">
        <v>544.47</v>
      </c>
      <c r="M1395" s="835">
        <v>1088.94</v>
      </c>
      <c r="N1395" s="832">
        <v>2</v>
      </c>
      <c r="O1395" s="836">
        <v>0.5</v>
      </c>
      <c r="P1395" s="835">
        <v>1088.94</v>
      </c>
      <c r="Q1395" s="837">
        <v>1</v>
      </c>
      <c r="R1395" s="832">
        <v>2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2</v>
      </c>
      <c r="B1396" s="832" t="s">
        <v>2170</v>
      </c>
      <c r="C1396" s="832" t="s">
        <v>2177</v>
      </c>
      <c r="D1396" s="833" t="s">
        <v>4516</v>
      </c>
      <c r="E1396" s="834" t="s">
        <v>2295</v>
      </c>
      <c r="F1396" s="832" t="s">
        <v>2171</v>
      </c>
      <c r="G1396" s="832" t="s">
        <v>2615</v>
      </c>
      <c r="H1396" s="832" t="s">
        <v>562</v>
      </c>
      <c r="I1396" s="832" t="s">
        <v>3841</v>
      </c>
      <c r="J1396" s="832" t="s">
        <v>3842</v>
      </c>
      <c r="K1396" s="832" t="s">
        <v>3843</v>
      </c>
      <c r="L1396" s="835">
        <v>1016.32</v>
      </c>
      <c r="M1396" s="835">
        <v>11179.519999999999</v>
      </c>
      <c r="N1396" s="832">
        <v>11</v>
      </c>
      <c r="O1396" s="836">
        <v>5</v>
      </c>
      <c r="P1396" s="835">
        <v>2032.64</v>
      </c>
      <c r="Q1396" s="837">
        <v>0.18181818181818185</v>
      </c>
      <c r="R1396" s="832">
        <v>2</v>
      </c>
      <c r="S1396" s="837">
        <v>0.18181818181818182</v>
      </c>
      <c r="T1396" s="836">
        <v>0.5</v>
      </c>
      <c r="U1396" s="838">
        <v>0.1</v>
      </c>
    </row>
    <row r="1397" spans="1:21" ht="14.4" customHeight="1" x14ac:dyDescent="0.3">
      <c r="A1397" s="831">
        <v>2</v>
      </c>
      <c r="B1397" s="832" t="s">
        <v>2170</v>
      </c>
      <c r="C1397" s="832" t="s">
        <v>2177</v>
      </c>
      <c r="D1397" s="833" t="s">
        <v>4516</v>
      </c>
      <c r="E1397" s="834" t="s">
        <v>2295</v>
      </c>
      <c r="F1397" s="832" t="s">
        <v>2171</v>
      </c>
      <c r="G1397" s="832" t="s">
        <v>2615</v>
      </c>
      <c r="H1397" s="832" t="s">
        <v>562</v>
      </c>
      <c r="I1397" s="832" t="s">
        <v>2625</v>
      </c>
      <c r="J1397" s="832" t="s">
        <v>2626</v>
      </c>
      <c r="K1397" s="832" t="s">
        <v>2627</v>
      </c>
      <c r="L1397" s="835">
        <v>729.38</v>
      </c>
      <c r="M1397" s="835">
        <v>81690.559999999969</v>
      </c>
      <c r="N1397" s="832">
        <v>112</v>
      </c>
      <c r="O1397" s="836">
        <v>20.5</v>
      </c>
      <c r="P1397" s="835">
        <v>45221.559999999983</v>
      </c>
      <c r="Q1397" s="837">
        <v>0.5535714285714286</v>
      </c>
      <c r="R1397" s="832">
        <v>62</v>
      </c>
      <c r="S1397" s="837">
        <v>0.5535714285714286</v>
      </c>
      <c r="T1397" s="836">
        <v>11</v>
      </c>
      <c r="U1397" s="838">
        <v>0.53658536585365857</v>
      </c>
    </row>
    <row r="1398" spans="1:21" ht="14.4" customHeight="1" x14ac:dyDescent="0.3">
      <c r="A1398" s="831">
        <v>2</v>
      </c>
      <c r="B1398" s="832" t="s">
        <v>2170</v>
      </c>
      <c r="C1398" s="832" t="s">
        <v>2177</v>
      </c>
      <c r="D1398" s="833" t="s">
        <v>4516</v>
      </c>
      <c r="E1398" s="834" t="s">
        <v>2295</v>
      </c>
      <c r="F1398" s="832" t="s">
        <v>2171</v>
      </c>
      <c r="G1398" s="832" t="s">
        <v>2615</v>
      </c>
      <c r="H1398" s="832" t="s">
        <v>562</v>
      </c>
      <c r="I1398" s="832" t="s">
        <v>3966</v>
      </c>
      <c r="J1398" s="832" t="s">
        <v>3967</v>
      </c>
      <c r="K1398" s="832" t="s">
        <v>3968</v>
      </c>
      <c r="L1398" s="835">
        <v>676.93</v>
      </c>
      <c r="M1398" s="835">
        <v>2707.72</v>
      </c>
      <c r="N1398" s="832">
        <v>4</v>
      </c>
      <c r="O1398" s="836">
        <v>1</v>
      </c>
      <c r="P1398" s="835">
        <v>2707.72</v>
      </c>
      <c r="Q1398" s="837">
        <v>1</v>
      </c>
      <c r="R1398" s="832">
        <v>4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2</v>
      </c>
      <c r="B1399" s="832" t="s">
        <v>2170</v>
      </c>
      <c r="C1399" s="832" t="s">
        <v>2177</v>
      </c>
      <c r="D1399" s="833" t="s">
        <v>4516</v>
      </c>
      <c r="E1399" s="834" t="s">
        <v>2295</v>
      </c>
      <c r="F1399" s="832" t="s">
        <v>2171</v>
      </c>
      <c r="G1399" s="832" t="s">
        <v>2615</v>
      </c>
      <c r="H1399" s="832" t="s">
        <v>562</v>
      </c>
      <c r="I1399" s="832" t="s">
        <v>2628</v>
      </c>
      <c r="J1399" s="832" t="s">
        <v>2629</v>
      </c>
      <c r="K1399" s="832" t="s">
        <v>2620</v>
      </c>
      <c r="L1399" s="835">
        <v>882.24</v>
      </c>
      <c r="M1399" s="835">
        <v>7057.920000000001</v>
      </c>
      <c r="N1399" s="832">
        <v>8</v>
      </c>
      <c r="O1399" s="836">
        <v>2</v>
      </c>
      <c r="P1399" s="835">
        <v>4411.2000000000007</v>
      </c>
      <c r="Q1399" s="837">
        <v>0.625</v>
      </c>
      <c r="R1399" s="832">
        <v>5</v>
      </c>
      <c r="S1399" s="837">
        <v>0.625</v>
      </c>
      <c r="T1399" s="836">
        <v>1.5</v>
      </c>
      <c r="U1399" s="838">
        <v>0.75</v>
      </c>
    </row>
    <row r="1400" spans="1:21" ht="14.4" customHeight="1" x14ac:dyDescent="0.3">
      <c r="A1400" s="831">
        <v>2</v>
      </c>
      <c r="B1400" s="832" t="s">
        <v>2170</v>
      </c>
      <c r="C1400" s="832" t="s">
        <v>2177</v>
      </c>
      <c r="D1400" s="833" t="s">
        <v>4516</v>
      </c>
      <c r="E1400" s="834" t="s">
        <v>2295</v>
      </c>
      <c r="F1400" s="832" t="s">
        <v>2171</v>
      </c>
      <c r="G1400" s="832" t="s">
        <v>2615</v>
      </c>
      <c r="H1400" s="832" t="s">
        <v>562</v>
      </c>
      <c r="I1400" s="832" t="s">
        <v>2630</v>
      </c>
      <c r="J1400" s="832" t="s">
        <v>2629</v>
      </c>
      <c r="K1400" s="832" t="s">
        <v>2617</v>
      </c>
      <c r="L1400" s="835">
        <v>634</v>
      </c>
      <c r="M1400" s="835">
        <v>4438</v>
      </c>
      <c r="N1400" s="832">
        <v>7</v>
      </c>
      <c r="O1400" s="836">
        <v>3</v>
      </c>
      <c r="P1400" s="835">
        <v>3170</v>
      </c>
      <c r="Q1400" s="837">
        <v>0.7142857142857143</v>
      </c>
      <c r="R1400" s="832">
        <v>5</v>
      </c>
      <c r="S1400" s="837">
        <v>0.7142857142857143</v>
      </c>
      <c r="T1400" s="836">
        <v>2</v>
      </c>
      <c r="U1400" s="838">
        <v>0.66666666666666663</v>
      </c>
    </row>
    <row r="1401" spans="1:21" ht="14.4" customHeight="1" x14ac:dyDescent="0.3">
      <c r="A1401" s="831">
        <v>2</v>
      </c>
      <c r="B1401" s="832" t="s">
        <v>2170</v>
      </c>
      <c r="C1401" s="832" t="s">
        <v>2177</v>
      </c>
      <c r="D1401" s="833" t="s">
        <v>4516</v>
      </c>
      <c r="E1401" s="834" t="s">
        <v>2295</v>
      </c>
      <c r="F1401" s="832" t="s">
        <v>2171</v>
      </c>
      <c r="G1401" s="832" t="s">
        <v>2615</v>
      </c>
      <c r="H1401" s="832" t="s">
        <v>562</v>
      </c>
      <c r="I1401" s="832" t="s">
        <v>3969</v>
      </c>
      <c r="J1401" s="832" t="s">
        <v>3970</v>
      </c>
      <c r="K1401" s="832" t="s">
        <v>3971</v>
      </c>
      <c r="L1401" s="835">
        <v>623.94000000000005</v>
      </c>
      <c r="M1401" s="835">
        <v>4367.58</v>
      </c>
      <c r="N1401" s="832">
        <v>7</v>
      </c>
      <c r="O1401" s="836">
        <v>2</v>
      </c>
      <c r="P1401" s="835">
        <v>4367.58</v>
      </c>
      <c r="Q1401" s="837">
        <v>1</v>
      </c>
      <c r="R1401" s="832">
        <v>7</v>
      </c>
      <c r="S1401" s="837">
        <v>1</v>
      </c>
      <c r="T1401" s="836">
        <v>2</v>
      </c>
      <c r="U1401" s="838">
        <v>1</v>
      </c>
    </row>
    <row r="1402" spans="1:21" ht="14.4" customHeight="1" x14ac:dyDescent="0.3">
      <c r="A1402" s="831">
        <v>2</v>
      </c>
      <c r="B1402" s="832" t="s">
        <v>2170</v>
      </c>
      <c r="C1402" s="832" t="s">
        <v>2177</v>
      </c>
      <c r="D1402" s="833" t="s">
        <v>4516</v>
      </c>
      <c r="E1402" s="834" t="s">
        <v>2295</v>
      </c>
      <c r="F1402" s="832" t="s">
        <v>2171</v>
      </c>
      <c r="G1402" s="832" t="s">
        <v>2615</v>
      </c>
      <c r="H1402" s="832" t="s">
        <v>562</v>
      </c>
      <c r="I1402" s="832" t="s">
        <v>3019</v>
      </c>
      <c r="J1402" s="832" t="s">
        <v>3020</v>
      </c>
      <c r="K1402" s="832" t="s">
        <v>3021</v>
      </c>
      <c r="L1402" s="835">
        <v>1353.85</v>
      </c>
      <c r="M1402" s="835">
        <v>14892.349999999999</v>
      </c>
      <c r="N1402" s="832">
        <v>11</v>
      </c>
      <c r="O1402" s="836">
        <v>2.5</v>
      </c>
      <c r="P1402" s="835">
        <v>6769.25</v>
      </c>
      <c r="Q1402" s="837">
        <v>0.45454545454545459</v>
      </c>
      <c r="R1402" s="832">
        <v>5</v>
      </c>
      <c r="S1402" s="837">
        <v>0.45454545454545453</v>
      </c>
      <c r="T1402" s="836">
        <v>1.5</v>
      </c>
      <c r="U1402" s="838">
        <v>0.6</v>
      </c>
    </row>
    <row r="1403" spans="1:21" ht="14.4" customHeight="1" x14ac:dyDescent="0.3">
      <c r="A1403" s="831">
        <v>2</v>
      </c>
      <c r="B1403" s="832" t="s">
        <v>2170</v>
      </c>
      <c r="C1403" s="832" t="s">
        <v>2177</v>
      </c>
      <c r="D1403" s="833" t="s">
        <v>4516</v>
      </c>
      <c r="E1403" s="834" t="s">
        <v>2295</v>
      </c>
      <c r="F1403" s="832" t="s">
        <v>2171</v>
      </c>
      <c r="G1403" s="832" t="s">
        <v>2615</v>
      </c>
      <c r="H1403" s="832" t="s">
        <v>562</v>
      </c>
      <c r="I1403" s="832" t="s">
        <v>3844</v>
      </c>
      <c r="J1403" s="832" t="s">
        <v>3015</v>
      </c>
      <c r="K1403" s="832" t="s">
        <v>3845</v>
      </c>
      <c r="L1403" s="835">
        <v>1015.4</v>
      </c>
      <c r="M1403" s="835">
        <v>7107.8</v>
      </c>
      <c r="N1403" s="832">
        <v>7</v>
      </c>
      <c r="O1403" s="836">
        <v>2.5</v>
      </c>
      <c r="P1403" s="835">
        <v>5077</v>
      </c>
      <c r="Q1403" s="837">
        <v>0.7142857142857143</v>
      </c>
      <c r="R1403" s="832">
        <v>5</v>
      </c>
      <c r="S1403" s="837">
        <v>0.7142857142857143</v>
      </c>
      <c r="T1403" s="836">
        <v>1.5</v>
      </c>
      <c r="U1403" s="838">
        <v>0.6</v>
      </c>
    </row>
    <row r="1404" spans="1:21" ht="14.4" customHeight="1" x14ac:dyDescent="0.3">
      <c r="A1404" s="831">
        <v>2</v>
      </c>
      <c r="B1404" s="832" t="s">
        <v>2170</v>
      </c>
      <c r="C1404" s="832" t="s">
        <v>2177</v>
      </c>
      <c r="D1404" s="833" t="s">
        <v>4516</v>
      </c>
      <c r="E1404" s="834" t="s">
        <v>2295</v>
      </c>
      <c r="F1404" s="832" t="s">
        <v>2171</v>
      </c>
      <c r="G1404" s="832" t="s">
        <v>2615</v>
      </c>
      <c r="H1404" s="832" t="s">
        <v>562</v>
      </c>
      <c r="I1404" s="832" t="s">
        <v>3972</v>
      </c>
      <c r="J1404" s="832" t="s">
        <v>3015</v>
      </c>
      <c r="K1404" s="832" t="s">
        <v>3973</v>
      </c>
      <c r="L1404" s="835">
        <v>2030.78</v>
      </c>
      <c r="M1404" s="835">
        <v>26400.14</v>
      </c>
      <c r="N1404" s="832">
        <v>13</v>
      </c>
      <c r="O1404" s="836">
        <v>5</v>
      </c>
      <c r="P1404" s="835">
        <v>12184.68</v>
      </c>
      <c r="Q1404" s="837">
        <v>0.46153846153846156</v>
      </c>
      <c r="R1404" s="832">
        <v>6</v>
      </c>
      <c r="S1404" s="837">
        <v>0.46153846153846156</v>
      </c>
      <c r="T1404" s="836">
        <v>2</v>
      </c>
      <c r="U1404" s="838">
        <v>0.4</v>
      </c>
    </row>
    <row r="1405" spans="1:21" ht="14.4" customHeight="1" x14ac:dyDescent="0.3">
      <c r="A1405" s="831">
        <v>2</v>
      </c>
      <c r="B1405" s="832" t="s">
        <v>2170</v>
      </c>
      <c r="C1405" s="832" t="s">
        <v>2177</v>
      </c>
      <c r="D1405" s="833" t="s">
        <v>4516</v>
      </c>
      <c r="E1405" s="834" t="s">
        <v>2295</v>
      </c>
      <c r="F1405" s="832" t="s">
        <v>2171</v>
      </c>
      <c r="G1405" s="832" t="s">
        <v>3974</v>
      </c>
      <c r="H1405" s="832" t="s">
        <v>604</v>
      </c>
      <c r="I1405" s="832" t="s">
        <v>3975</v>
      </c>
      <c r="J1405" s="832" t="s">
        <v>3976</v>
      </c>
      <c r="K1405" s="832" t="s">
        <v>3977</v>
      </c>
      <c r="L1405" s="835">
        <v>2587.27</v>
      </c>
      <c r="M1405" s="835">
        <v>7761.8099999999995</v>
      </c>
      <c r="N1405" s="832">
        <v>3</v>
      </c>
      <c r="O1405" s="836">
        <v>0.5</v>
      </c>
      <c r="P1405" s="835">
        <v>7761.8099999999995</v>
      </c>
      <c r="Q1405" s="837">
        <v>1</v>
      </c>
      <c r="R1405" s="832">
        <v>3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2</v>
      </c>
      <c r="B1406" s="832" t="s">
        <v>2170</v>
      </c>
      <c r="C1406" s="832" t="s">
        <v>2177</v>
      </c>
      <c r="D1406" s="833" t="s">
        <v>4516</v>
      </c>
      <c r="E1406" s="834" t="s">
        <v>2295</v>
      </c>
      <c r="F1406" s="832" t="s">
        <v>2171</v>
      </c>
      <c r="G1406" s="832" t="s">
        <v>3974</v>
      </c>
      <c r="H1406" s="832" t="s">
        <v>604</v>
      </c>
      <c r="I1406" s="832" t="s">
        <v>3978</v>
      </c>
      <c r="J1406" s="832" t="s">
        <v>3976</v>
      </c>
      <c r="K1406" s="832" t="s">
        <v>3979</v>
      </c>
      <c r="L1406" s="835">
        <v>2357.61</v>
      </c>
      <c r="M1406" s="835">
        <v>2357.61</v>
      </c>
      <c r="N1406" s="832">
        <v>1</v>
      </c>
      <c r="O1406" s="836">
        <v>1</v>
      </c>
      <c r="P1406" s="835">
        <v>2357.61</v>
      </c>
      <c r="Q1406" s="837">
        <v>1</v>
      </c>
      <c r="R1406" s="832">
        <v>1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2</v>
      </c>
      <c r="B1407" s="832" t="s">
        <v>2170</v>
      </c>
      <c r="C1407" s="832" t="s">
        <v>2177</v>
      </c>
      <c r="D1407" s="833" t="s">
        <v>4516</v>
      </c>
      <c r="E1407" s="834" t="s">
        <v>2295</v>
      </c>
      <c r="F1407" s="832" t="s">
        <v>2171</v>
      </c>
      <c r="G1407" s="832" t="s">
        <v>2639</v>
      </c>
      <c r="H1407" s="832" t="s">
        <v>604</v>
      </c>
      <c r="I1407" s="832" t="s">
        <v>2640</v>
      </c>
      <c r="J1407" s="832" t="s">
        <v>2641</v>
      </c>
      <c r="K1407" s="832" t="s">
        <v>2642</v>
      </c>
      <c r="L1407" s="835">
        <v>32.869999999999997</v>
      </c>
      <c r="M1407" s="835">
        <v>493.04999999999995</v>
      </c>
      <c r="N1407" s="832">
        <v>15</v>
      </c>
      <c r="O1407" s="836">
        <v>4</v>
      </c>
      <c r="P1407" s="835">
        <v>361.56999999999994</v>
      </c>
      <c r="Q1407" s="837">
        <v>0.73333333333333328</v>
      </c>
      <c r="R1407" s="832">
        <v>11</v>
      </c>
      <c r="S1407" s="837">
        <v>0.73333333333333328</v>
      </c>
      <c r="T1407" s="836">
        <v>2</v>
      </c>
      <c r="U1407" s="838">
        <v>0.5</v>
      </c>
    </row>
    <row r="1408" spans="1:21" ht="14.4" customHeight="1" x14ac:dyDescent="0.3">
      <c r="A1408" s="831">
        <v>2</v>
      </c>
      <c r="B1408" s="832" t="s">
        <v>2170</v>
      </c>
      <c r="C1408" s="832" t="s">
        <v>2177</v>
      </c>
      <c r="D1408" s="833" t="s">
        <v>4516</v>
      </c>
      <c r="E1408" s="834" t="s">
        <v>2295</v>
      </c>
      <c r="F1408" s="832" t="s">
        <v>2171</v>
      </c>
      <c r="G1408" s="832" t="s">
        <v>2639</v>
      </c>
      <c r="H1408" s="832" t="s">
        <v>604</v>
      </c>
      <c r="I1408" s="832" t="s">
        <v>2643</v>
      </c>
      <c r="J1408" s="832" t="s">
        <v>2641</v>
      </c>
      <c r="K1408" s="832" t="s">
        <v>2644</v>
      </c>
      <c r="L1408" s="835">
        <v>219.18</v>
      </c>
      <c r="M1408" s="835">
        <v>2630.1600000000003</v>
      </c>
      <c r="N1408" s="832">
        <v>12</v>
      </c>
      <c r="O1408" s="836">
        <v>7</v>
      </c>
      <c r="P1408" s="835">
        <v>1315.0800000000002</v>
      </c>
      <c r="Q1408" s="837">
        <v>0.5</v>
      </c>
      <c r="R1408" s="832">
        <v>6</v>
      </c>
      <c r="S1408" s="837">
        <v>0.5</v>
      </c>
      <c r="T1408" s="836">
        <v>3.5</v>
      </c>
      <c r="U1408" s="838">
        <v>0.5</v>
      </c>
    </row>
    <row r="1409" spans="1:21" ht="14.4" customHeight="1" x14ac:dyDescent="0.3">
      <c r="A1409" s="831">
        <v>2</v>
      </c>
      <c r="B1409" s="832" t="s">
        <v>2170</v>
      </c>
      <c r="C1409" s="832" t="s">
        <v>2177</v>
      </c>
      <c r="D1409" s="833" t="s">
        <v>4516</v>
      </c>
      <c r="E1409" s="834" t="s">
        <v>2295</v>
      </c>
      <c r="F1409" s="832" t="s">
        <v>2171</v>
      </c>
      <c r="G1409" s="832" t="s">
        <v>2645</v>
      </c>
      <c r="H1409" s="832" t="s">
        <v>562</v>
      </c>
      <c r="I1409" s="832" t="s">
        <v>2646</v>
      </c>
      <c r="J1409" s="832" t="s">
        <v>706</v>
      </c>
      <c r="K1409" s="832" t="s">
        <v>2647</v>
      </c>
      <c r="L1409" s="835">
        <v>53.57</v>
      </c>
      <c r="M1409" s="835">
        <v>53.57</v>
      </c>
      <c r="N1409" s="832">
        <v>1</v>
      </c>
      <c r="O1409" s="836">
        <v>0.5</v>
      </c>
      <c r="P1409" s="835">
        <v>53.57</v>
      </c>
      <c r="Q1409" s="837">
        <v>1</v>
      </c>
      <c r="R1409" s="832">
        <v>1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2</v>
      </c>
      <c r="B1410" s="832" t="s">
        <v>2170</v>
      </c>
      <c r="C1410" s="832" t="s">
        <v>2177</v>
      </c>
      <c r="D1410" s="833" t="s">
        <v>4516</v>
      </c>
      <c r="E1410" s="834" t="s">
        <v>2295</v>
      </c>
      <c r="F1410" s="832" t="s">
        <v>2171</v>
      </c>
      <c r="G1410" s="832" t="s">
        <v>2656</v>
      </c>
      <c r="H1410" s="832" t="s">
        <v>562</v>
      </c>
      <c r="I1410" s="832" t="s">
        <v>2657</v>
      </c>
      <c r="J1410" s="832" t="s">
        <v>1137</v>
      </c>
      <c r="K1410" s="832" t="s">
        <v>2027</v>
      </c>
      <c r="L1410" s="835">
        <v>34.19</v>
      </c>
      <c r="M1410" s="835">
        <v>2188.16</v>
      </c>
      <c r="N1410" s="832">
        <v>64</v>
      </c>
      <c r="O1410" s="836">
        <v>12.5</v>
      </c>
      <c r="P1410" s="835">
        <v>1948.83</v>
      </c>
      <c r="Q1410" s="837">
        <v>0.890625</v>
      </c>
      <c r="R1410" s="832">
        <v>57</v>
      </c>
      <c r="S1410" s="837">
        <v>0.890625</v>
      </c>
      <c r="T1410" s="836">
        <v>11</v>
      </c>
      <c r="U1410" s="838">
        <v>0.88</v>
      </c>
    </row>
    <row r="1411" spans="1:21" ht="14.4" customHeight="1" x14ac:dyDescent="0.3">
      <c r="A1411" s="831">
        <v>2</v>
      </c>
      <c r="B1411" s="832" t="s">
        <v>2170</v>
      </c>
      <c r="C1411" s="832" t="s">
        <v>2177</v>
      </c>
      <c r="D1411" s="833" t="s">
        <v>4516</v>
      </c>
      <c r="E1411" s="834" t="s">
        <v>2295</v>
      </c>
      <c r="F1411" s="832" t="s">
        <v>2171</v>
      </c>
      <c r="G1411" s="832" t="s">
        <v>2667</v>
      </c>
      <c r="H1411" s="832" t="s">
        <v>604</v>
      </c>
      <c r="I1411" s="832" t="s">
        <v>2668</v>
      </c>
      <c r="J1411" s="832" t="s">
        <v>787</v>
      </c>
      <c r="K1411" s="832" t="s">
        <v>1688</v>
      </c>
      <c r="L1411" s="835">
        <v>490.89</v>
      </c>
      <c r="M1411" s="835">
        <v>1472.67</v>
      </c>
      <c r="N1411" s="832">
        <v>3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2</v>
      </c>
      <c r="B1412" s="832" t="s">
        <v>2170</v>
      </c>
      <c r="C1412" s="832" t="s">
        <v>2177</v>
      </c>
      <c r="D1412" s="833" t="s">
        <v>4516</v>
      </c>
      <c r="E1412" s="834" t="s">
        <v>2295</v>
      </c>
      <c r="F1412" s="832" t="s">
        <v>2171</v>
      </c>
      <c r="G1412" s="832" t="s">
        <v>2667</v>
      </c>
      <c r="H1412" s="832" t="s">
        <v>604</v>
      </c>
      <c r="I1412" s="832" t="s">
        <v>2671</v>
      </c>
      <c r="J1412" s="832" t="s">
        <v>793</v>
      </c>
      <c r="K1412" s="832" t="s">
        <v>2672</v>
      </c>
      <c r="L1412" s="835">
        <v>1385.62</v>
      </c>
      <c r="M1412" s="835">
        <v>1385.62</v>
      </c>
      <c r="N1412" s="832">
        <v>1</v>
      </c>
      <c r="O1412" s="836">
        <v>1</v>
      </c>
      <c r="P1412" s="835">
        <v>1385.62</v>
      </c>
      <c r="Q1412" s="837">
        <v>1</v>
      </c>
      <c r="R1412" s="832">
        <v>1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2</v>
      </c>
      <c r="B1413" s="832" t="s">
        <v>2170</v>
      </c>
      <c r="C1413" s="832" t="s">
        <v>2177</v>
      </c>
      <c r="D1413" s="833" t="s">
        <v>4516</v>
      </c>
      <c r="E1413" s="834" t="s">
        <v>2295</v>
      </c>
      <c r="F1413" s="832" t="s">
        <v>2171</v>
      </c>
      <c r="G1413" s="832" t="s">
        <v>2667</v>
      </c>
      <c r="H1413" s="832" t="s">
        <v>604</v>
      </c>
      <c r="I1413" s="832" t="s">
        <v>2673</v>
      </c>
      <c r="J1413" s="832" t="s">
        <v>793</v>
      </c>
      <c r="K1413" s="832" t="s">
        <v>2015</v>
      </c>
      <c r="L1413" s="835">
        <v>2309.36</v>
      </c>
      <c r="M1413" s="835">
        <v>2309.36</v>
      </c>
      <c r="N1413" s="832">
        <v>1</v>
      </c>
      <c r="O1413" s="836">
        <v>1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2</v>
      </c>
      <c r="B1414" s="832" t="s">
        <v>2170</v>
      </c>
      <c r="C1414" s="832" t="s">
        <v>2177</v>
      </c>
      <c r="D1414" s="833" t="s">
        <v>4516</v>
      </c>
      <c r="E1414" s="834" t="s">
        <v>2295</v>
      </c>
      <c r="F1414" s="832" t="s">
        <v>2171</v>
      </c>
      <c r="G1414" s="832" t="s">
        <v>2667</v>
      </c>
      <c r="H1414" s="832" t="s">
        <v>604</v>
      </c>
      <c r="I1414" s="832" t="s">
        <v>1687</v>
      </c>
      <c r="J1414" s="832" t="s">
        <v>787</v>
      </c>
      <c r="K1414" s="832" t="s">
        <v>1688</v>
      </c>
      <c r="L1414" s="835">
        <v>490.89</v>
      </c>
      <c r="M1414" s="835">
        <v>490.89</v>
      </c>
      <c r="N1414" s="832">
        <v>1</v>
      </c>
      <c r="O1414" s="836">
        <v>1</v>
      </c>
      <c r="P1414" s="835">
        <v>490.89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2</v>
      </c>
      <c r="B1415" s="832" t="s">
        <v>2170</v>
      </c>
      <c r="C1415" s="832" t="s">
        <v>2177</v>
      </c>
      <c r="D1415" s="833" t="s">
        <v>4516</v>
      </c>
      <c r="E1415" s="834" t="s">
        <v>2295</v>
      </c>
      <c r="F1415" s="832" t="s">
        <v>2171</v>
      </c>
      <c r="G1415" s="832" t="s">
        <v>2674</v>
      </c>
      <c r="H1415" s="832" t="s">
        <v>562</v>
      </c>
      <c r="I1415" s="832" t="s">
        <v>2675</v>
      </c>
      <c r="J1415" s="832" t="s">
        <v>2676</v>
      </c>
      <c r="K1415" s="832" t="s">
        <v>2677</v>
      </c>
      <c r="L1415" s="835">
        <v>0</v>
      </c>
      <c r="M1415" s="835">
        <v>0</v>
      </c>
      <c r="N1415" s="832">
        <v>1</v>
      </c>
      <c r="O1415" s="836">
        <v>1</v>
      </c>
      <c r="P1415" s="835">
        <v>0</v>
      </c>
      <c r="Q1415" s="837"/>
      <c r="R1415" s="832">
        <v>1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2</v>
      </c>
      <c r="B1416" s="832" t="s">
        <v>2170</v>
      </c>
      <c r="C1416" s="832" t="s">
        <v>2177</v>
      </c>
      <c r="D1416" s="833" t="s">
        <v>4516</v>
      </c>
      <c r="E1416" s="834" t="s">
        <v>2295</v>
      </c>
      <c r="F1416" s="832" t="s">
        <v>2171</v>
      </c>
      <c r="G1416" s="832" t="s">
        <v>2678</v>
      </c>
      <c r="H1416" s="832" t="s">
        <v>562</v>
      </c>
      <c r="I1416" s="832" t="s">
        <v>2679</v>
      </c>
      <c r="J1416" s="832" t="s">
        <v>2680</v>
      </c>
      <c r="K1416" s="832" t="s">
        <v>2681</v>
      </c>
      <c r="L1416" s="835">
        <v>48.42</v>
      </c>
      <c r="M1416" s="835">
        <v>96.84</v>
      </c>
      <c r="N1416" s="832">
        <v>2</v>
      </c>
      <c r="O1416" s="836">
        <v>1</v>
      </c>
      <c r="P1416" s="835">
        <v>96.84</v>
      </c>
      <c r="Q1416" s="837">
        <v>1</v>
      </c>
      <c r="R1416" s="832">
        <v>2</v>
      </c>
      <c r="S1416" s="837">
        <v>1</v>
      </c>
      <c r="T1416" s="836">
        <v>1</v>
      </c>
      <c r="U1416" s="838">
        <v>1</v>
      </c>
    </row>
    <row r="1417" spans="1:21" ht="14.4" customHeight="1" x14ac:dyDescent="0.3">
      <c r="A1417" s="831">
        <v>2</v>
      </c>
      <c r="B1417" s="832" t="s">
        <v>2170</v>
      </c>
      <c r="C1417" s="832" t="s">
        <v>2177</v>
      </c>
      <c r="D1417" s="833" t="s">
        <v>4516</v>
      </c>
      <c r="E1417" s="834" t="s">
        <v>2295</v>
      </c>
      <c r="F1417" s="832" t="s">
        <v>2171</v>
      </c>
      <c r="G1417" s="832" t="s">
        <v>2688</v>
      </c>
      <c r="H1417" s="832" t="s">
        <v>562</v>
      </c>
      <c r="I1417" s="832" t="s">
        <v>2689</v>
      </c>
      <c r="J1417" s="832" t="s">
        <v>1310</v>
      </c>
      <c r="K1417" s="832" t="s">
        <v>2690</v>
      </c>
      <c r="L1417" s="835">
        <v>103.67</v>
      </c>
      <c r="M1417" s="835">
        <v>518.35</v>
      </c>
      <c r="N1417" s="832">
        <v>5</v>
      </c>
      <c r="O1417" s="836">
        <v>2</v>
      </c>
      <c r="P1417" s="835">
        <v>518.35</v>
      </c>
      <c r="Q1417" s="837">
        <v>1</v>
      </c>
      <c r="R1417" s="832">
        <v>5</v>
      </c>
      <c r="S1417" s="837">
        <v>1</v>
      </c>
      <c r="T1417" s="836">
        <v>2</v>
      </c>
      <c r="U1417" s="838">
        <v>1</v>
      </c>
    </row>
    <row r="1418" spans="1:21" ht="14.4" customHeight="1" x14ac:dyDescent="0.3">
      <c r="A1418" s="831">
        <v>2</v>
      </c>
      <c r="B1418" s="832" t="s">
        <v>2170</v>
      </c>
      <c r="C1418" s="832" t="s">
        <v>2177</v>
      </c>
      <c r="D1418" s="833" t="s">
        <v>4516</v>
      </c>
      <c r="E1418" s="834" t="s">
        <v>2295</v>
      </c>
      <c r="F1418" s="832" t="s">
        <v>2171</v>
      </c>
      <c r="G1418" s="832" t="s">
        <v>2688</v>
      </c>
      <c r="H1418" s="832" t="s">
        <v>562</v>
      </c>
      <c r="I1418" s="832" t="s">
        <v>3724</v>
      </c>
      <c r="J1418" s="832" t="s">
        <v>1310</v>
      </c>
      <c r="K1418" s="832" t="s">
        <v>3725</v>
      </c>
      <c r="L1418" s="835">
        <v>16.12</v>
      </c>
      <c r="M1418" s="835">
        <v>16.12</v>
      </c>
      <c r="N1418" s="832">
        <v>1</v>
      </c>
      <c r="O1418" s="836">
        <v>0.5</v>
      </c>
      <c r="P1418" s="835">
        <v>16.12</v>
      </c>
      <c r="Q1418" s="837">
        <v>1</v>
      </c>
      <c r="R1418" s="832">
        <v>1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2</v>
      </c>
      <c r="B1419" s="832" t="s">
        <v>2170</v>
      </c>
      <c r="C1419" s="832" t="s">
        <v>2177</v>
      </c>
      <c r="D1419" s="833" t="s">
        <v>4516</v>
      </c>
      <c r="E1419" s="834" t="s">
        <v>2295</v>
      </c>
      <c r="F1419" s="832" t="s">
        <v>2171</v>
      </c>
      <c r="G1419" s="832" t="s">
        <v>2688</v>
      </c>
      <c r="H1419" s="832" t="s">
        <v>562</v>
      </c>
      <c r="I1419" s="832" t="s">
        <v>3029</v>
      </c>
      <c r="J1419" s="832" t="s">
        <v>1310</v>
      </c>
      <c r="K1419" s="832" t="s">
        <v>2460</v>
      </c>
      <c r="L1419" s="835">
        <v>32.25</v>
      </c>
      <c r="M1419" s="835">
        <v>129</v>
      </c>
      <c r="N1419" s="832">
        <v>4</v>
      </c>
      <c r="O1419" s="836">
        <v>3</v>
      </c>
      <c r="P1419" s="835">
        <v>129</v>
      </c>
      <c r="Q1419" s="837">
        <v>1</v>
      </c>
      <c r="R1419" s="832">
        <v>4</v>
      </c>
      <c r="S1419" s="837">
        <v>1</v>
      </c>
      <c r="T1419" s="836">
        <v>3</v>
      </c>
      <c r="U1419" s="838">
        <v>1</v>
      </c>
    </row>
    <row r="1420" spans="1:21" ht="14.4" customHeight="1" x14ac:dyDescent="0.3">
      <c r="A1420" s="831">
        <v>2</v>
      </c>
      <c r="B1420" s="832" t="s">
        <v>2170</v>
      </c>
      <c r="C1420" s="832" t="s">
        <v>2177</v>
      </c>
      <c r="D1420" s="833" t="s">
        <v>4516</v>
      </c>
      <c r="E1420" s="834" t="s">
        <v>2295</v>
      </c>
      <c r="F1420" s="832" t="s">
        <v>2171</v>
      </c>
      <c r="G1420" s="832" t="s">
        <v>2688</v>
      </c>
      <c r="H1420" s="832" t="s">
        <v>562</v>
      </c>
      <c r="I1420" s="832" t="s">
        <v>2697</v>
      </c>
      <c r="J1420" s="832" t="s">
        <v>1310</v>
      </c>
      <c r="K1420" s="832" t="s">
        <v>2690</v>
      </c>
      <c r="L1420" s="835">
        <v>103.67</v>
      </c>
      <c r="M1420" s="835">
        <v>3628.4500000000007</v>
      </c>
      <c r="N1420" s="832">
        <v>35</v>
      </c>
      <c r="O1420" s="836">
        <v>17.5</v>
      </c>
      <c r="P1420" s="835">
        <v>1866.06</v>
      </c>
      <c r="Q1420" s="837">
        <v>0.51428571428571412</v>
      </c>
      <c r="R1420" s="832">
        <v>18</v>
      </c>
      <c r="S1420" s="837">
        <v>0.51428571428571423</v>
      </c>
      <c r="T1420" s="836">
        <v>7</v>
      </c>
      <c r="U1420" s="838">
        <v>0.4</v>
      </c>
    </row>
    <row r="1421" spans="1:21" ht="14.4" customHeight="1" x14ac:dyDescent="0.3">
      <c r="A1421" s="831">
        <v>2</v>
      </c>
      <c r="B1421" s="832" t="s">
        <v>2170</v>
      </c>
      <c r="C1421" s="832" t="s">
        <v>2177</v>
      </c>
      <c r="D1421" s="833" t="s">
        <v>4516</v>
      </c>
      <c r="E1421" s="834" t="s">
        <v>2295</v>
      </c>
      <c r="F1421" s="832" t="s">
        <v>2171</v>
      </c>
      <c r="G1421" s="832" t="s">
        <v>2688</v>
      </c>
      <c r="H1421" s="832" t="s">
        <v>562</v>
      </c>
      <c r="I1421" s="832" t="s">
        <v>3289</v>
      </c>
      <c r="J1421" s="832" t="s">
        <v>3290</v>
      </c>
      <c r="K1421" s="832" t="s">
        <v>2696</v>
      </c>
      <c r="L1421" s="835">
        <v>115.18</v>
      </c>
      <c r="M1421" s="835">
        <v>115.18</v>
      </c>
      <c r="N1421" s="832">
        <v>1</v>
      </c>
      <c r="O1421" s="836">
        <v>1</v>
      </c>
      <c r="P1421" s="835">
        <v>115.18</v>
      </c>
      <c r="Q1421" s="837">
        <v>1</v>
      </c>
      <c r="R1421" s="832">
        <v>1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2</v>
      </c>
      <c r="B1422" s="832" t="s">
        <v>2170</v>
      </c>
      <c r="C1422" s="832" t="s">
        <v>2177</v>
      </c>
      <c r="D1422" s="833" t="s">
        <v>4516</v>
      </c>
      <c r="E1422" s="834" t="s">
        <v>2295</v>
      </c>
      <c r="F1422" s="832" t="s">
        <v>2171</v>
      </c>
      <c r="G1422" s="832" t="s">
        <v>2688</v>
      </c>
      <c r="H1422" s="832" t="s">
        <v>562</v>
      </c>
      <c r="I1422" s="832" t="s">
        <v>3033</v>
      </c>
      <c r="J1422" s="832" t="s">
        <v>1310</v>
      </c>
      <c r="K1422" s="832" t="s">
        <v>2690</v>
      </c>
      <c r="L1422" s="835">
        <v>103.67</v>
      </c>
      <c r="M1422" s="835">
        <v>103.67</v>
      </c>
      <c r="N1422" s="832">
        <v>1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2</v>
      </c>
      <c r="B1423" s="832" t="s">
        <v>2170</v>
      </c>
      <c r="C1423" s="832" t="s">
        <v>2177</v>
      </c>
      <c r="D1423" s="833" t="s">
        <v>4516</v>
      </c>
      <c r="E1423" s="834" t="s">
        <v>2295</v>
      </c>
      <c r="F1423" s="832" t="s">
        <v>2171</v>
      </c>
      <c r="G1423" s="832" t="s">
        <v>2709</v>
      </c>
      <c r="H1423" s="832" t="s">
        <v>604</v>
      </c>
      <c r="I1423" s="832" t="s">
        <v>2710</v>
      </c>
      <c r="J1423" s="832" t="s">
        <v>1648</v>
      </c>
      <c r="K1423" s="832" t="s">
        <v>2711</v>
      </c>
      <c r="L1423" s="835">
        <v>115.18</v>
      </c>
      <c r="M1423" s="835">
        <v>1497.3400000000001</v>
      </c>
      <c r="N1423" s="832">
        <v>13</v>
      </c>
      <c r="O1423" s="836">
        <v>5</v>
      </c>
      <c r="P1423" s="835">
        <v>806.2600000000001</v>
      </c>
      <c r="Q1423" s="837">
        <v>0.53846153846153844</v>
      </c>
      <c r="R1423" s="832">
        <v>7</v>
      </c>
      <c r="S1423" s="837">
        <v>0.53846153846153844</v>
      </c>
      <c r="T1423" s="836">
        <v>2</v>
      </c>
      <c r="U1423" s="838">
        <v>0.4</v>
      </c>
    </row>
    <row r="1424" spans="1:21" ht="14.4" customHeight="1" x14ac:dyDescent="0.3">
      <c r="A1424" s="831">
        <v>2</v>
      </c>
      <c r="B1424" s="832" t="s">
        <v>2170</v>
      </c>
      <c r="C1424" s="832" t="s">
        <v>2177</v>
      </c>
      <c r="D1424" s="833" t="s">
        <v>4516</v>
      </c>
      <c r="E1424" s="834" t="s">
        <v>2295</v>
      </c>
      <c r="F1424" s="832" t="s">
        <v>2171</v>
      </c>
      <c r="G1424" s="832" t="s">
        <v>2709</v>
      </c>
      <c r="H1424" s="832" t="s">
        <v>604</v>
      </c>
      <c r="I1424" s="832" t="s">
        <v>2712</v>
      </c>
      <c r="J1424" s="832" t="s">
        <v>1648</v>
      </c>
      <c r="K1424" s="832" t="s">
        <v>2713</v>
      </c>
      <c r="L1424" s="835">
        <v>16.12</v>
      </c>
      <c r="M1424" s="835">
        <v>16.12</v>
      </c>
      <c r="N1424" s="832">
        <v>1</v>
      </c>
      <c r="O1424" s="836">
        <v>1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2</v>
      </c>
      <c r="B1425" s="832" t="s">
        <v>2170</v>
      </c>
      <c r="C1425" s="832" t="s">
        <v>2177</v>
      </c>
      <c r="D1425" s="833" t="s">
        <v>4516</v>
      </c>
      <c r="E1425" s="834" t="s">
        <v>2295</v>
      </c>
      <c r="F1425" s="832" t="s">
        <v>2171</v>
      </c>
      <c r="G1425" s="832" t="s">
        <v>2709</v>
      </c>
      <c r="H1425" s="832" t="s">
        <v>604</v>
      </c>
      <c r="I1425" s="832" t="s">
        <v>2714</v>
      </c>
      <c r="J1425" s="832" t="s">
        <v>1648</v>
      </c>
      <c r="K1425" s="832" t="s">
        <v>1649</v>
      </c>
      <c r="L1425" s="835">
        <v>57.6</v>
      </c>
      <c r="M1425" s="835">
        <v>1209.6000000000004</v>
      </c>
      <c r="N1425" s="832">
        <v>21</v>
      </c>
      <c r="O1425" s="836">
        <v>11.5</v>
      </c>
      <c r="P1425" s="835">
        <v>633.60000000000014</v>
      </c>
      <c r="Q1425" s="837">
        <v>0.52380952380952372</v>
      </c>
      <c r="R1425" s="832">
        <v>11</v>
      </c>
      <c r="S1425" s="837">
        <v>0.52380952380952384</v>
      </c>
      <c r="T1425" s="836">
        <v>6</v>
      </c>
      <c r="U1425" s="838">
        <v>0.52173913043478259</v>
      </c>
    </row>
    <row r="1426" spans="1:21" ht="14.4" customHeight="1" x14ac:dyDescent="0.3">
      <c r="A1426" s="831">
        <v>2</v>
      </c>
      <c r="B1426" s="832" t="s">
        <v>2170</v>
      </c>
      <c r="C1426" s="832" t="s">
        <v>2177</v>
      </c>
      <c r="D1426" s="833" t="s">
        <v>4516</v>
      </c>
      <c r="E1426" s="834" t="s">
        <v>2295</v>
      </c>
      <c r="F1426" s="832" t="s">
        <v>2171</v>
      </c>
      <c r="G1426" s="832" t="s">
        <v>2709</v>
      </c>
      <c r="H1426" s="832" t="s">
        <v>604</v>
      </c>
      <c r="I1426" s="832" t="s">
        <v>3040</v>
      </c>
      <c r="J1426" s="832" t="s">
        <v>1648</v>
      </c>
      <c r="K1426" s="832" t="s">
        <v>3041</v>
      </c>
      <c r="L1426" s="835">
        <v>32.25</v>
      </c>
      <c r="M1426" s="835">
        <v>32.25</v>
      </c>
      <c r="N1426" s="832">
        <v>1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2</v>
      </c>
      <c r="B1427" s="832" t="s">
        <v>2170</v>
      </c>
      <c r="C1427" s="832" t="s">
        <v>2177</v>
      </c>
      <c r="D1427" s="833" t="s">
        <v>4516</v>
      </c>
      <c r="E1427" s="834" t="s">
        <v>2295</v>
      </c>
      <c r="F1427" s="832" t="s">
        <v>2171</v>
      </c>
      <c r="G1427" s="832" t="s">
        <v>2709</v>
      </c>
      <c r="H1427" s="832" t="s">
        <v>562</v>
      </c>
      <c r="I1427" s="832" t="s">
        <v>3044</v>
      </c>
      <c r="J1427" s="832" t="s">
        <v>1648</v>
      </c>
      <c r="K1427" s="832" t="s">
        <v>3045</v>
      </c>
      <c r="L1427" s="835">
        <v>51.84</v>
      </c>
      <c r="M1427" s="835">
        <v>51.84</v>
      </c>
      <c r="N1427" s="832">
        <v>1</v>
      </c>
      <c r="O1427" s="836">
        <v>0.5</v>
      </c>
      <c r="P1427" s="835">
        <v>51.84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2</v>
      </c>
      <c r="B1428" s="832" t="s">
        <v>2170</v>
      </c>
      <c r="C1428" s="832" t="s">
        <v>2177</v>
      </c>
      <c r="D1428" s="833" t="s">
        <v>4516</v>
      </c>
      <c r="E1428" s="834" t="s">
        <v>2295</v>
      </c>
      <c r="F1428" s="832" t="s">
        <v>2171</v>
      </c>
      <c r="G1428" s="832" t="s">
        <v>2709</v>
      </c>
      <c r="H1428" s="832" t="s">
        <v>604</v>
      </c>
      <c r="I1428" s="832" t="s">
        <v>1647</v>
      </c>
      <c r="J1428" s="832" t="s">
        <v>1648</v>
      </c>
      <c r="K1428" s="832" t="s">
        <v>1649</v>
      </c>
      <c r="L1428" s="835">
        <v>57.6</v>
      </c>
      <c r="M1428" s="835">
        <v>403.2</v>
      </c>
      <c r="N1428" s="832">
        <v>7</v>
      </c>
      <c r="O1428" s="836">
        <v>3.5</v>
      </c>
      <c r="P1428" s="835">
        <v>288</v>
      </c>
      <c r="Q1428" s="837">
        <v>0.7142857142857143</v>
      </c>
      <c r="R1428" s="832">
        <v>5</v>
      </c>
      <c r="S1428" s="837">
        <v>0.7142857142857143</v>
      </c>
      <c r="T1428" s="836">
        <v>2.5</v>
      </c>
      <c r="U1428" s="838">
        <v>0.7142857142857143</v>
      </c>
    </row>
    <row r="1429" spans="1:21" ht="14.4" customHeight="1" x14ac:dyDescent="0.3">
      <c r="A1429" s="831">
        <v>2</v>
      </c>
      <c r="B1429" s="832" t="s">
        <v>2170</v>
      </c>
      <c r="C1429" s="832" t="s">
        <v>2177</v>
      </c>
      <c r="D1429" s="833" t="s">
        <v>4516</v>
      </c>
      <c r="E1429" s="834" t="s">
        <v>2295</v>
      </c>
      <c r="F1429" s="832" t="s">
        <v>2171</v>
      </c>
      <c r="G1429" s="832" t="s">
        <v>2709</v>
      </c>
      <c r="H1429" s="832" t="s">
        <v>562</v>
      </c>
      <c r="I1429" s="832" t="s">
        <v>2718</v>
      </c>
      <c r="J1429" s="832" t="s">
        <v>2719</v>
      </c>
      <c r="K1429" s="832" t="s">
        <v>2720</v>
      </c>
      <c r="L1429" s="835">
        <v>115.18</v>
      </c>
      <c r="M1429" s="835">
        <v>115.18</v>
      </c>
      <c r="N1429" s="832">
        <v>1</v>
      </c>
      <c r="O1429" s="836">
        <v>0.5</v>
      </c>
      <c r="P1429" s="835">
        <v>115.18</v>
      </c>
      <c r="Q1429" s="837">
        <v>1</v>
      </c>
      <c r="R1429" s="832">
        <v>1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2</v>
      </c>
      <c r="B1430" s="832" t="s">
        <v>2170</v>
      </c>
      <c r="C1430" s="832" t="s">
        <v>2177</v>
      </c>
      <c r="D1430" s="833" t="s">
        <v>4516</v>
      </c>
      <c r="E1430" s="834" t="s">
        <v>2295</v>
      </c>
      <c r="F1430" s="832" t="s">
        <v>2171</v>
      </c>
      <c r="G1430" s="832" t="s">
        <v>3980</v>
      </c>
      <c r="H1430" s="832" t="s">
        <v>562</v>
      </c>
      <c r="I1430" s="832" t="s">
        <v>3981</v>
      </c>
      <c r="J1430" s="832" t="s">
        <v>3982</v>
      </c>
      <c r="K1430" s="832" t="s">
        <v>3983</v>
      </c>
      <c r="L1430" s="835">
        <v>0</v>
      </c>
      <c r="M1430" s="835">
        <v>0</v>
      </c>
      <c r="N1430" s="832">
        <v>1</v>
      </c>
      <c r="O1430" s="836">
        <v>1</v>
      </c>
      <c r="P1430" s="835"/>
      <c r="Q1430" s="837"/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2</v>
      </c>
      <c r="B1431" s="832" t="s">
        <v>2170</v>
      </c>
      <c r="C1431" s="832" t="s">
        <v>2177</v>
      </c>
      <c r="D1431" s="833" t="s">
        <v>4516</v>
      </c>
      <c r="E1431" s="834" t="s">
        <v>2295</v>
      </c>
      <c r="F1431" s="832" t="s">
        <v>2171</v>
      </c>
      <c r="G1431" s="832" t="s">
        <v>2735</v>
      </c>
      <c r="H1431" s="832" t="s">
        <v>604</v>
      </c>
      <c r="I1431" s="832" t="s">
        <v>1770</v>
      </c>
      <c r="J1431" s="832" t="s">
        <v>987</v>
      </c>
      <c r="K1431" s="832" t="s">
        <v>1771</v>
      </c>
      <c r="L1431" s="835">
        <v>143.09</v>
      </c>
      <c r="M1431" s="835">
        <v>143.09</v>
      </c>
      <c r="N1431" s="832">
        <v>1</v>
      </c>
      <c r="O1431" s="836">
        <v>1</v>
      </c>
      <c r="P1431" s="835">
        <v>143.09</v>
      </c>
      <c r="Q1431" s="837">
        <v>1</v>
      </c>
      <c r="R1431" s="832">
        <v>1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2</v>
      </c>
      <c r="B1432" s="832" t="s">
        <v>2170</v>
      </c>
      <c r="C1432" s="832" t="s">
        <v>2177</v>
      </c>
      <c r="D1432" s="833" t="s">
        <v>4516</v>
      </c>
      <c r="E1432" s="834" t="s">
        <v>2295</v>
      </c>
      <c r="F1432" s="832" t="s">
        <v>2171</v>
      </c>
      <c r="G1432" s="832" t="s">
        <v>2742</v>
      </c>
      <c r="H1432" s="832" t="s">
        <v>562</v>
      </c>
      <c r="I1432" s="832" t="s">
        <v>2743</v>
      </c>
      <c r="J1432" s="832" t="s">
        <v>618</v>
      </c>
      <c r="K1432" s="832" t="s">
        <v>2744</v>
      </c>
      <c r="L1432" s="835">
        <v>108.44</v>
      </c>
      <c r="M1432" s="835">
        <v>1301.2800000000002</v>
      </c>
      <c r="N1432" s="832">
        <v>12</v>
      </c>
      <c r="O1432" s="836">
        <v>7</v>
      </c>
      <c r="P1432" s="835">
        <v>542.20000000000005</v>
      </c>
      <c r="Q1432" s="837">
        <v>0.41666666666666663</v>
      </c>
      <c r="R1432" s="832">
        <v>5</v>
      </c>
      <c r="S1432" s="837">
        <v>0.41666666666666669</v>
      </c>
      <c r="T1432" s="836">
        <v>3</v>
      </c>
      <c r="U1432" s="838">
        <v>0.42857142857142855</v>
      </c>
    </row>
    <row r="1433" spans="1:21" ht="14.4" customHeight="1" x14ac:dyDescent="0.3">
      <c r="A1433" s="831">
        <v>2</v>
      </c>
      <c r="B1433" s="832" t="s">
        <v>2170</v>
      </c>
      <c r="C1433" s="832" t="s">
        <v>2177</v>
      </c>
      <c r="D1433" s="833" t="s">
        <v>4516</v>
      </c>
      <c r="E1433" s="834" t="s">
        <v>2295</v>
      </c>
      <c r="F1433" s="832" t="s">
        <v>2171</v>
      </c>
      <c r="G1433" s="832" t="s">
        <v>2742</v>
      </c>
      <c r="H1433" s="832" t="s">
        <v>562</v>
      </c>
      <c r="I1433" s="832" t="s">
        <v>3052</v>
      </c>
      <c r="J1433" s="832" t="s">
        <v>618</v>
      </c>
      <c r="K1433" s="832" t="s">
        <v>3053</v>
      </c>
      <c r="L1433" s="835">
        <v>52.61</v>
      </c>
      <c r="M1433" s="835">
        <v>52.61</v>
      </c>
      <c r="N1433" s="832">
        <v>1</v>
      </c>
      <c r="O1433" s="836">
        <v>1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2</v>
      </c>
      <c r="B1434" s="832" t="s">
        <v>2170</v>
      </c>
      <c r="C1434" s="832" t="s">
        <v>2177</v>
      </c>
      <c r="D1434" s="833" t="s">
        <v>4516</v>
      </c>
      <c r="E1434" s="834" t="s">
        <v>2295</v>
      </c>
      <c r="F1434" s="832" t="s">
        <v>2171</v>
      </c>
      <c r="G1434" s="832" t="s">
        <v>2747</v>
      </c>
      <c r="H1434" s="832" t="s">
        <v>562</v>
      </c>
      <c r="I1434" s="832" t="s">
        <v>2748</v>
      </c>
      <c r="J1434" s="832" t="s">
        <v>2749</v>
      </c>
      <c r="K1434" s="832" t="s">
        <v>2750</v>
      </c>
      <c r="L1434" s="835">
        <v>21.92</v>
      </c>
      <c r="M1434" s="835">
        <v>263.04000000000002</v>
      </c>
      <c r="N1434" s="832">
        <v>12</v>
      </c>
      <c r="O1434" s="836">
        <v>2</v>
      </c>
      <c r="P1434" s="835">
        <v>153.44</v>
      </c>
      <c r="Q1434" s="837">
        <v>0.58333333333333326</v>
      </c>
      <c r="R1434" s="832">
        <v>7</v>
      </c>
      <c r="S1434" s="837">
        <v>0.58333333333333337</v>
      </c>
      <c r="T1434" s="836">
        <v>1.5</v>
      </c>
      <c r="U1434" s="838">
        <v>0.75</v>
      </c>
    </row>
    <row r="1435" spans="1:21" ht="14.4" customHeight="1" x14ac:dyDescent="0.3">
      <c r="A1435" s="831">
        <v>2</v>
      </c>
      <c r="B1435" s="832" t="s">
        <v>2170</v>
      </c>
      <c r="C1435" s="832" t="s">
        <v>2177</v>
      </c>
      <c r="D1435" s="833" t="s">
        <v>4516</v>
      </c>
      <c r="E1435" s="834" t="s">
        <v>2295</v>
      </c>
      <c r="F1435" s="832" t="s">
        <v>2171</v>
      </c>
      <c r="G1435" s="832" t="s">
        <v>2747</v>
      </c>
      <c r="H1435" s="832" t="s">
        <v>562</v>
      </c>
      <c r="I1435" s="832" t="s">
        <v>2751</v>
      </c>
      <c r="J1435" s="832" t="s">
        <v>2752</v>
      </c>
      <c r="K1435" s="832" t="s">
        <v>2753</v>
      </c>
      <c r="L1435" s="835">
        <v>87.67</v>
      </c>
      <c r="M1435" s="835">
        <v>350.68</v>
      </c>
      <c r="N1435" s="832">
        <v>4</v>
      </c>
      <c r="O1435" s="836">
        <v>1.5</v>
      </c>
      <c r="P1435" s="835">
        <v>263.01</v>
      </c>
      <c r="Q1435" s="837">
        <v>0.75</v>
      </c>
      <c r="R1435" s="832">
        <v>3</v>
      </c>
      <c r="S1435" s="837">
        <v>0.75</v>
      </c>
      <c r="T1435" s="836">
        <v>0.5</v>
      </c>
      <c r="U1435" s="838">
        <v>0.33333333333333331</v>
      </c>
    </row>
    <row r="1436" spans="1:21" ht="14.4" customHeight="1" x14ac:dyDescent="0.3">
      <c r="A1436" s="831">
        <v>2</v>
      </c>
      <c r="B1436" s="832" t="s">
        <v>2170</v>
      </c>
      <c r="C1436" s="832" t="s">
        <v>2177</v>
      </c>
      <c r="D1436" s="833" t="s">
        <v>4516</v>
      </c>
      <c r="E1436" s="834" t="s">
        <v>2295</v>
      </c>
      <c r="F1436" s="832" t="s">
        <v>2171</v>
      </c>
      <c r="G1436" s="832" t="s">
        <v>3984</v>
      </c>
      <c r="H1436" s="832" t="s">
        <v>562</v>
      </c>
      <c r="I1436" s="832" t="s">
        <v>3985</v>
      </c>
      <c r="J1436" s="832" t="s">
        <v>3986</v>
      </c>
      <c r="K1436" s="832" t="s">
        <v>3987</v>
      </c>
      <c r="L1436" s="835">
        <v>899.18</v>
      </c>
      <c r="M1436" s="835">
        <v>2697.54</v>
      </c>
      <c r="N1436" s="832">
        <v>3</v>
      </c>
      <c r="O1436" s="836">
        <v>3</v>
      </c>
      <c r="P1436" s="835">
        <v>899.18</v>
      </c>
      <c r="Q1436" s="837">
        <v>0.33333333333333331</v>
      </c>
      <c r="R1436" s="832">
        <v>1</v>
      </c>
      <c r="S1436" s="837">
        <v>0.33333333333333331</v>
      </c>
      <c r="T1436" s="836">
        <v>1</v>
      </c>
      <c r="U1436" s="838">
        <v>0.33333333333333331</v>
      </c>
    </row>
    <row r="1437" spans="1:21" ht="14.4" customHeight="1" x14ac:dyDescent="0.3">
      <c r="A1437" s="831">
        <v>2</v>
      </c>
      <c r="B1437" s="832" t="s">
        <v>2170</v>
      </c>
      <c r="C1437" s="832" t="s">
        <v>2177</v>
      </c>
      <c r="D1437" s="833" t="s">
        <v>4516</v>
      </c>
      <c r="E1437" s="834" t="s">
        <v>2295</v>
      </c>
      <c r="F1437" s="832" t="s">
        <v>2171</v>
      </c>
      <c r="G1437" s="832" t="s">
        <v>3984</v>
      </c>
      <c r="H1437" s="832" t="s">
        <v>562</v>
      </c>
      <c r="I1437" s="832" t="s">
        <v>3985</v>
      </c>
      <c r="J1437" s="832" t="s">
        <v>3986</v>
      </c>
      <c r="K1437" s="832" t="s">
        <v>3987</v>
      </c>
      <c r="L1437" s="835">
        <v>852.76</v>
      </c>
      <c r="M1437" s="835">
        <v>852.76</v>
      </c>
      <c r="N1437" s="832">
        <v>1</v>
      </c>
      <c r="O1437" s="836">
        <v>1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2</v>
      </c>
      <c r="B1438" s="832" t="s">
        <v>2170</v>
      </c>
      <c r="C1438" s="832" t="s">
        <v>2177</v>
      </c>
      <c r="D1438" s="833" t="s">
        <v>4516</v>
      </c>
      <c r="E1438" s="834" t="s">
        <v>2295</v>
      </c>
      <c r="F1438" s="832" t="s">
        <v>2171</v>
      </c>
      <c r="G1438" s="832" t="s">
        <v>3988</v>
      </c>
      <c r="H1438" s="832" t="s">
        <v>562</v>
      </c>
      <c r="I1438" s="832" t="s">
        <v>3989</v>
      </c>
      <c r="J1438" s="832" t="s">
        <v>3990</v>
      </c>
      <c r="K1438" s="832" t="s">
        <v>3991</v>
      </c>
      <c r="L1438" s="835">
        <v>0</v>
      </c>
      <c r="M1438" s="835">
        <v>0</v>
      </c>
      <c r="N1438" s="832">
        <v>1</v>
      </c>
      <c r="O1438" s="836">
        <v>1</v>
      </c>
      <c r="P1438" s="835">
        <v>0</v>
      </c>
      <c r="Q1438" s="837"/>
      <c r="R1438" s="832">
        <v>1</v>
      </c>
      <c r="S1438" s="837">
        <v>1</v>
      </c>
      <c r="T1438" s="836">
        <v>1</v>
      </c>
      <c r="U1438" s="838">
        <v>1</v>
      </c>
    </row>
    <row r="1439" spans="1:21" ht="14.4" customHeight="1" x14ac:dyDescent="0.3">
      <c r="A1439" s="831">
        <v>2</v>
      </c>
      <c r="B1439" s="832" t="s">
        <v>2170</v>
      </c>
      <c r="C1439" s="832" t="s">
        <v>2177</v>
      </c>
      <c r="D1439" s="833" t="s">
        <v>4516</v>
      </c>
      <c r="E1439" s="834" t="s">
        <v>2295</v>
      </c>
      <c r="F1439" s="832" t="s">
        <v>2171</v>
      </c>
      <c r="G1439" s="832" t="s">
        <v>2754</v>
      </c>
      <c r="H1439" s="832" t="s">
        <v>562</v>
      </c>
      <c r="I1439" s="832" t="s">
        <v>2755</v>
      </c>
      <c r="J1439" s="832" t="s">
        <v>2756</v>
      </c>
      <c r="K1439" s="832" t="s">
        <v>2757</v>
      </c>
      <c r="L1439" s="835">
        <v>64.5</v>
      </c>
      <c r="M1439" s="835">
        <v>1096.5</v>
      </c>
      <c r="N1439" s="832">
        <v>17</v>
      </c>
      <c r="O1439" s="836">
        <v>7.5</v>
      </c>
      <c r="P1439" s="835">
        <v>838.5</v>
      </c>
      <c r="Q1439" s="837">
        <v>0.76470588235294112</v>
      </c>
      <c r="R1439" s="832">
        <v>13</v>
      </c>
      <c r="S1439" s="837">
        <v>0.76470588235294112</v>
      </c>
      <c r="T1439" s="836">
        <v>5</v>
      </c>
      <c r="U1439" s="838">
        <v>0.66666666666666663</v>
      </c>
    </row>
    <row r="1440" spans="1:21" ht="14.4" customHeight="1" x14ac:dyDescent="0.3">
      <c r="A1440" s="831">
        <v>2</v>
      </c>
      <c r="B1440" s="832" t="s">
        <v>2170</v>
      </c>
      <c r="C1440" s="832" t="s">
        <v>2177</v>
      </c>
      <c r="D1440" s="833" t="s">
        <v>4516</v>
      </c>
      <c r="E1440" s="834" t="s">
        <v>2295</v>
      </c>
      <c r="F1440" s="832" t="s">
        <v>2171</v>
      </c>
      <c r="G1440" s="832" t="s">
        <v>2754</v>
      </c>
      <c r="H1440" s="832" t="s">
        <v>562</v>
      </c>
      <c r="I1440" s="832" t="s">
        <v>2758</v>
      </c>
      <c r="J1440" s="832" t="s">
        <v>2756</v>
      </c>
      <c r="K1440" s="832" t="s">
        <v>2759</v>
      </c>
      <c r="L1440" s="835">
        <v>32.25</v>
      </c>
      <c r="M1440" s="835">
        <v>32.25</v>
      </c>
      <c r="N1440" s="832">
        <v>1</v>
      </c>
      <c r="O1440" s="836">
        <v>1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2</v>
      </c>
      <c r="B1441" s="832" t="s">
        <v>2170</v>
      </c>
      <c r="C1441" s="832" t="s">
        <v>2177</v>
      </c>
      <c r="D1441" s="833" t="s">
        <v>4516</v>
      </c>
      <c r="E1441" s="834" t="s">
        <v>2295</v>
      </c>
      <c r="F1441" s="832" t="s">
        <v>2171</v>
      </c>
      <c r="G1441" s="832" t="s">
        <v>3736</v>
      </c>
      <c r="H1441" s="832" t="s">
        <v>604</v>
      </c>
      <c r="I1441" s="832" t="s">
        <v>3737</v>
      </c>
      <c r="J1441" s="832" t="s">
        <v>3738</v>
      </c>
      <c r="K1441" s="832" t="s">
        <v>3739</v>
      </c>
      <c r="L1441" s="835">
        <v>41.63</v>
      </c>
      <c r="M1441" s="835">
        <v>83.26</v>
      </c>
      <c r="N1441" s="832">
        <v>2</v>
      </c>
      <c r="O1441" s="836">
        <v>0.5</v>
      </c>
      <c r="P1441" s="835">
        <v>83.26</v>
      </c>
      <c r="Q1441" s="837">
        <v>1</v>
      </c>
      <c r="R1441" s="832">
        <v>2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2</v>
      </c>
      <c r="B1442" s="832" t="s">
        <v>2170</v>
      </c>
      <c r="C1442" s="832" t="s">
        <v>2177</v>
      </c>
      <c r="D1442" s="833" t="s">
        <v>4516</v>
      </c>
      <c r="E1442" s="834" t="s">
        <v>2295</v>
      </c>
      <c r="F1442" s="832" t="s">
        <v>2171</v>
      </c>
      <c r="G1442" s="832" t="s">
        <v>2769</v>
      </c>
      <c r="H1442" s="832" t="s">
        <v>562</v>
      </c>
      <c r="I1442" s="832" t="s">
        <v>2770</v>
      </c>
      <c r="J1442" s="832" t="s">
        <v>1159</v>
      </c>
      <c r="K1442" s="832" t="s">
        <v>2771</v>
      </c>
      <c r="L1442" s="835">
        <v>453.79</v>
      </c>
      <c r="M1442" s="835">
        <v>15882.650000000001</v>
      </c>
      <c r="N1442" s="832">
        <v>35</v>
      </c>
      <c r="O1442" s="836">
        <v>20.5</v>
      </c>
      <c r="P1442" s="835">
        <v>8622.01</v>
      </c>
      <c r="Q1442" s="837">
        <v>0.54285714285714282</v>
      </c>
      <c r="R1442" s="832">
        <v>19</v>
      </c>
      <c r="S1442" s="837">
        <v>0.54285714285714282</v>
      </c>
      <c r="T1442" s="836">
        <v>12.5</v>
      </c>
      <c r="U1442" s="838">
        <v>0.6097560975609756</v>
      </c>
    </row>
    <row r="1443" spans="1:21" ht="14.4" customHeight="1" x14ac:dyDescent="0.3">
      <c r="A1443" s="831">
        <v>2</v>
      </c>
      <c r="B1443" s="832" t="s">
        <v>2170</v>
      </c>
      <c r="C1443" s="832" t="s">
        <v>2177</v>
      </c>
      <c r="D1443" s="833" t="s">
        <v>4516</v>
      </c>
      <c r="E1443" s="834" t="s">
        <v>2295</v>
      </c>
      <c r="F1443" s="832" t="s">
        <v>2171</v>
      </c>
      <c r="G1443" s="832" t="s">
        <v>2769</v>
      </c>
      <c r="H1443" s="832" t="s">
        <v>562</v>
      </c>
      <c r="I1443" s="832" t="s">
        <v>2772</v>
      </c>
      <c r="J1443" s="832" t="s">
        <v>1159</v>
      </c>
      <c r="K1443" s="832" t="s">
        <v>2771</v>
      </c>
      <c r="L1443" s="835">
        <v>453.79</v>
      </c>
      <c r="M1443" s="835">
        <v>2268.9500000000003</v>
      </c>
      <c r="N1443" s="832">
        <v>5</v>
      </c>
      <c r="O1443" s="836">
        <v>2</v>
      </c>
      <c r="P1443" s="835">
        <v>1815.16</v>
      </c>
      <c r="Q1443" s="837">
        <v>0.79999999999999993</v>
      </c>
      <c r="R1443" s="832">
        <v>4</v>
      </c>
      <c r="S1443" s="837">
        <v>0.8</v>
      </c>
      <c r="T1443" s="836">
        <v>1.5</v>
      </c>
      <c r="U1443" s="838">
        <v>0.75</v>
      </c>
    </row>
    <row r="1444" spans="1:21" ht="14.4" customHeight="1" x14ac:dyDescent="0.3">
      <c r="A1444" s="831">
        <v>2</v>
      </c>
      <c r="B1444" s="832" t="s">
        <v>2170</v>
      </c>
      <c r="C1444" s="832" t="s">
        <v>2177</v>
      </c>
      <c r="D1444" s="833" t="s">
        <v>4516</v>
      </c>
      <c r="E1444" s="834" t="s">
        <v>2295</v>
      </c>
      <c r="F1444" s="832" t="s">
        <v>2171</v>
      </c>
      <c r="G1444" s="832" t="s">
        <v>2777</v>
      </c>
      <c r="H1444" s="832" t="s">
        <v>562</v>
      </c>
      <c r="I1444" s="832" t="s">
        <v>3609</v>
      </c>
      <c r="J1444" s="832" t="s">
        <v>2779</v>
      </c>
      <c r="K1444" s="832" t="s">
        <v>3610</v>
      </c>
      <c r="L1444" s="835">
        <v>6167.15</v>
      </c>
      <c r="M1444" s="835">
        <v>6167.15</v>
      </c>
      <c r="N1444" s="832">
        <v>1</v>
      </c>
      <c r="O1444" s="836">
        <v>1</v>
      </c>
      <c r="P1444" s="835">
        <v>6167.15</v>
      </c>
      <c r="Q1444" s="837">
        <v>1</v>
      </c>
      <c r="R1444" s="832">
        <v>1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2</v>
      </c>
      <c r="B1445" s="832" t="s">
        <v>2170</v>
      </c>
      <c r="C1445" s="832" t="s">
        <v>2177</v>
      </c>
      <c r="D1445" s="833" t="s">
        <v>4516</v>
      </c>
      <c r="E1445" s="834" t="s">
        <v>2295</v>
      </c>
      <c r="F1445" s="832" t="s">
        <v>2171</v>
      </c>
      <c r="G1445" s="832" t="s">
        <v>2781</v>
      </c>
      <c r="H1445" s="832" t="s">
        <v>562</v>
      </c>
      <c r="I1445" s="832" t="s">
        <v>3613</v>
      </c>
      <c r="J1445" s="832" t="s">
        <v>3614</v>
      </c>
      <c r="K1445" s="832" t="s">
        <v>2114</v>
      </c>
      <c r="L1445" s="835">
        <v>279.52999999999997</v>
      </c>
      <c r="M1445" s="835">
        <v>279.52999999999997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2</v>
      </c>
      <c r="B1446" s="832" t="s">
        <v>2170</v>
      </c>
      <c r="C1446" s="832" t="s">
        <v>2177</v>
      </c>
      <c r="D1446" s="833" t="s">
        <v>4516</v>
      </c>
      <c r="E1446" s="834" t="s">
        <v>2295</v>
      </c>
      <c r="F1446" s="832" t="s">
        <v>2171</v>
      </c>
      <c r="G1446" s="832" t="s">
        <v>2788</v>
      </c>
      <c r="H1446" s="832" t="s">
        <v>562</v>
      </c>
      <c r="I1446" s="832" t="s">
        <v>2789</v>
      </c>
      <c r="J1446" s="832" t="s">
        <v>2790</v>
      </c>
      <c r="K1446" s="832" t="s">
        <v>2791</v>
      </c>
      <c r="L1446" s="835">
        <v>0</v>
      </c>
      <c r="M1446" s="835">
        <v>0</v>
      </c>
      <c r="N1446" s="832">
        <v>3</v>
      </c>
      <c r="O1446" s="836">
        <v>1.5</v>
      </c>
      <c r="P1446" s="835">
        <v>0</v>
      </c>
      <c r="Q1446" s="837"/>
      <c r="R1446" s="832">
        <v>2</v>
      </c>
      <c r="S1446" s="837">
        <v>0.66666666666666663</v>
      </c>
      <c r="T1446" s="836">
        <v>1</v>
      </c>
      <c r="U1446" s="838">
        <v>0.66666666666666663</v>
      </c>
    </row>
    <row r="1447" spans="1:21" ht="14.4" customHeight="1" x14ac:dyDescent="0.3">
      <c r="A1447" s="831">
        <v>2</v>
      </c>
      <c r="B1447" s="832" t="s">
        <v>2170</v>
      </c>
      <c r="C1447" s="832" t="s">
        <v>2177</v>
      </c>
      <c r="D1447" s="833" t="s">
        <v>4516</v>
      </c>
      <c r="E1447" s="834" t="s">
        <v>2295</v>
      </c>
      <c r="F1447" s="832" t="s">
        <v>2171</v>
      </c>
      <c r="G1447" s="832" t="s">
        <v>2797</v>
      </c>
      <c r="H1447" s="832" t="s">
        <v>562</v>
      </c>
      <c r="I1447" s="832" t="s">
        <v>2798</v>
      </c>
      <c r="J1447" s="832" t="s">
        <v>2799</v>
      </c>
      <c r="K1447" s="832" t="s">
        <v>2800</v>
      </c>
      <c r="L1447" s="835">
        <v>128.69999999999999</v>
      </c>
      <c r="M1447" s="835">
        <v>128.69999999999999</v>
      </c>
      <c r="N1447" s="832">
        <v>1</v>
      </c>
      <c r="O1447" s="836">
        <v>1</v>
      </c>
      <c r="P1447" s="835">
        <v>128.69999999999999</v>
      </c>
      <c r="Q1447" s="837">
        <v>1</v>
      </c>
      <c r="R1447" s="832">
        <v>1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2</v>
      </c>
      <c r="B1448" s="832" t="s">
        <v>2170</v>
      </c>
      <c r="C1448" s="832" t="s">
        <v>2177</v>
      </c>
      <c r="D1448" s="833" t="s">
        <v>4516</v>
      </c>
      <c r="E1448" s="834" t="s">
        <v>2295</v>
      </c>
      <c r="F1448" s="832" t="s">
        <v>2171</v>
      </c>
      <c r="G1448" s="832" t="s">
        <v>2797</v>
      </c>
      <c r="H1448" s="832" t="s">
        <v>562</v>
      </c>
      <c r="I1448" s="832" t="s">
        <v>2801</v>
      </c>
      <c r="J1448" s="832" t="s">
        <v>2799</v>
      </c>
      <c r="K1448" s="832" t="s">
        <v>2802</v>
      </c>
      <c r="L1448" s="835">
        <v>181.04</v>
      </c>
      <c r="M1448" s="835">
        <v>181.04</v>
      </c>
      <c r="N1448" s="832">
        <v>1</v>
      </c>
      <c r="O1448" s="836">
        <v>0.5</v>
      </c>
      <c r="P1448" s="835">
        <v>181.04</v>
      </c>
      <c r="Q1448" s="837">
        <v>1</v>
      </c>
      <c r="R1448" s="832">
        <v>1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2</v>
      </c>
      <c r="B1449" s="832" t="s">
        <v>2170</v>
      </c>
      <c r="C1449" s="832" t="s">
        <v>2177</v>
      </c>
      <c r="D1449" s="833" t="s">
        <v>4516</v>
      </c>
      <c r="E1449" s="834" t="s">
        <v>2295</v>
      </c>
      <c r="F1449" s="832" t="s">
        <v>2171</v>
      </c>
      <c r="G1449" s="832" t="s">
        <v>2808</v>
      </c>
      <c r="H1449" s="832" t="s">
        <v>562</v>
      </c>
      <c r="I1449" s="832" t="s">
        <v>2809</v>
      </c>
      <c r="J1449" s="832" t="s">
        <v>2810</v>
      </c>
      <c r="K1449" s="832" t="s">
        <v>2811</v>
      </c>
      <c r="L1449" s="835">
        <v>0</v>
      </c>
      <c r="M1449" s="835">
        <v>0</v>
      </c>
      <c r="N1449" s="832">
        <v>2</v>
      </c>
      <c r="O1449" s="836">
        <v>0.5</v>
      </c>
      <c r="P1449" s="835">
        <v>0</v>
      </c>
      <c r="Q1449" s="837"/>
      <c r="R1449" s="832">
        <v>2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2</v>
      </c>
      <c r="B1450" s="832" t="s">
        <v>2170</v>
      </c>
      <c r="C1450" s="832" t="s">
        <v>2177</v>
      </c>
      <c r="D1450" s="833" t="s">
        <v>4516</v>
      </c>
      <c r="E1450" s="834" t="s">
        <v>2295</v>
      </c>
      <c r="F1450" s="832" t="s">
        <v>2171</v>
      </c>
      <c r="G1450" s="832" t="s">
        <v>2808</v>
      </c>
      <c r="H1450" s="832" t="s">
        <v>562</v>
      </c>
      <c r="I1450" s="832" t="s">
        <v>2812</v>
      </c>
      <c r="J1450" s="832" t="s">
        <v>888</v>
      </c>
      <c r="K1450" s="832" t="s">
        <v>2813</v>
      </c>
      <c r="L1450" s="835">
        <v>0</v>
      </c>
      <c r="M1450" s="835">
        <v>0</v>
      </c>
      <c r="N1450" s="832">
        <v>20</v>
      </c>
      <c r="O1450" s="836">
        <v>8.5</v>
      </c>
      <c r="P1450" s="835">
        <v>0</v>
      </c>
      <c r="Q1450" s="837"/>
      <c r="R1450" s="832">
        <v>16</v>
      </c>
      <c r="S1450" s="837">
        <v>0.8</v>
      </c>
      <c r="T1450" s="836">
        <v>6</v>
      </c>
      <c r="U1450" s="838">
        <v>0.70588235294117652</v>
      </c>
    </row>
    <row r="1451" spans="1:21" ht="14.4" customHeight="1" x14ac:dyDescent="0.3">
      <c r="A1451" s="831">
        <v>2</v>
      </c>
      <c r="B1451" s="832" t="s">
        <v>2170</v>
      </c>
      <c r="C1451" s="832" t="s">
        <v>2177</v>
      </c>
      <c r="D1451" s="833" t="s">
        <v>4516</v>
      </c>
      <c r="E1451" s="834" t="s">
        <v>2295</v>
      </c>
      <c r="F1451" s="832" t="s">
        <v>2171</v>
      </c>
      <c r="G1451" s="832" t="s">
        <v>3057</v>
      </c>
      <c r="H1451" s="832" t="s">
        <v>562</v>
      </c>
      <c r="I1451" s="832" t="s">
        <v>3058</v>
      </c>
      <c r="J1451" s="832" t="s">
        <v>3059</v>
      </c>
      <c r="K1451" s="832" t="s">
        <v>2393</v>
      </c>
      <c r="L1451" s="835">
        <v>155.30000000000001</v>
      </c>
      <c r="M1451" s="835">
        <v>155.30000000000001</v>
      </c>
      <c r="N1451" s="832">
        <v>1</v>
      </c>
      <c r="O1451" s="836">
        <v>0.5</v>
      </c>
      <c r="P1451" s="835">
        <v>155.30000000000001</v>
      </c>
      <c r="Q1451" s="837">
        <v>1</v>
      </c>
      <c r="R1451" s="832">
        <v>1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2</v>
      </c>
      <c r="B1452" s="832" t="s">
        <v>2170</v>
      </c>
      <c r="C1452" s="832" t="s">
        <v>2177</v>
      </c>
      <c r="D1452" s="833" t="s">
        <v>4516</v>
      </c>
      <c r="E1452" s="834" t="s">
        <v>2295</v>
      </c>
      <c r="F1452" s="832" t="s">
        <v>2171</v>
      </c>
      <c r="G1452" s="832" t="s">
        <v>3992</v>
      </c>
      <c r="H1452" s="832" t="s">
        <v>562</v>
      </c>
      <c r="I1452" s="832" t="s">
        <v>3993</v>
      </c>
      <c r="J1452" s="832" t="s">
        <v>3994</v>
      </c>
      <c r="K1452" s="832" t="s">
        <v>3995</v>
      </c>
      <c r="L1452" s="835">
        <v>140.97</v>
      </c>
      <c r="M1452" s="835">
        <v>140.97</v>
      </c>
      <c r="N1452" s="832">
        <v>1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2</v>
      </c>
      <c r="B1453" s="832" t="s">
        <v>2170</v>
      </c>
      <c r="C1453" s="832" t="s">
        <v>2177</v>
      </c>
      <c r="D1453" s="833" t="s">
        <v>4516</v>
      </c>
      <c r="E1453" s="834" t="s">
        <v>2295</v>
      </c>
      <c r="F1453" s="832" t="s">
        <v>2171</v>
      </c>
      <c r="G1453" s="832" t="s">
        <v>2821</v>
      </c>
      <c r="H1453" s="832" t="s">
        <v>604</v>
      </c>
      <c r="I1453" s="832" t="s">
        <v>1914</v>
      </c>
      <c r="J1453" s="832" t="s">
        <v>1915</v>
      </c>
      <c r="K1453" s="832" t="s">
        <v>1916</v>
      </c>
      <c r="L1453" s="835">
        <v>0</v>
      </c>
      <c r="M1453" s="835">
        <v>0</v>
      </c>
      <c r="N1453" s="832">
        <v>4</v>
      </c>
      <c r="O1453" s="836">
        <v>1</v>
      </c>
      <c r="P1453" s="835">
        <v>0</v>
      </c>
      <c r="Q1453" s="837"/>
      <c r="R1453" s="832">
        <v>2</v>
      </c>
      <c r="S1453" s="837">
        <v>0.5</v>
      </c>
      <c r="T1453" s="836">
        <v>0.5</v>
      </c>
      <c r="U1453" s="838">
        <v>0.5</v>
      </c>
    </row>
    <row r="1454" spans="1:21" ht="14.4" customHeight="1" x14ac:dyDescent="0.3">
      <c r="A1454" s="831">
        <v>2</v>
      </c>
      <c r="B1454" s="832" t="s">
        <v>2170</v>
      </c>
      <c r="C1454" s="832" t="s">
        <v>2177</v>
      </c>
      <c r="D1454" s="833" t="s">
        <v>4516</v>
      </c>
      <c r="E1454" s="834" t="s">
        <v>2295</v>
      </c>
      <c r="F1454" s="832" t="s">
        <v>2171</v>
      </c>
      <c r="G1454" s="832" t="s">
        <v>2825</v>
      </c>
      <c r="H1454" s="832" t="s">
        <v>562</v>
      </c>
      <c r="I1454" s="832" t="s">
        <v>2826</v>
      </c>
      <c r="J1454" s="832" t="s">
        <v>1079</v>
      </c>
      <c r="K1454" s="832" t="s">
        <v>1758</v>
      </c>
      <c r="L1454" s="835">
        <v>210.38</v>
      </c>
      <c r="M1454" s="835">
        <v>210.38</v>
      </c>
      <c r="N1454" s="832">
        <v>1</v>
      </c>
      <c r="O1454" s="836">
        <v>0.5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2</v>
      </c>
      <c r="B1455" s="832" t="s">
        <v>2170</v>
      </c>
      <c r="C1455" s="832" t="s">
        <v>2177</v>
      </c>
      <c r="D1455" s="833" t="s">
        <v>4516</v>
      </c>
      <c r="E1455" s="834" t="s">
        <v>2295</v>
      </c>
      <c r="F1455" s="832" t="s">
        <v>2171</v>
      </c>
      <c r="G1455" s="832" t="s">
        <v>2825</v>
      </c>
      <c r="H1455" s="832" t="s">
        <v>562</v>
      </c>
      <c r="I1455" s="832" t="s">
        <v>3064</v>
      </c>
      <c r="J1455" s="832" t="s">
        <v>1079</v>
      </c>
      <c r="K1455" s="832" t="s">
        <v>3065</v>
      </c>
      <c r="L1455" s="835">
        <v>126.23</v>
      </c>
      <c r="M1455" s="835">
        <v>378.69</v>
      </c>
      <c r="N1455" s="832">
        <v>3</v>
      </c>
      <c r="O1455" s="836">
        <v>0.5</v>
      </c>
      <c r="P1455" s="835">
        <v>378.69</v>
      </c>
      <c r="Q1455" s="837">
        <v>1</v>
      </c>
      <c r="R1455" s="832">
        <v>3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2</v>
      </c>
      <c r="B1456" s="832" t="s">
        <v>2170</v>
      </c>
      <c r="C1456" s="832" t="s">
        <v>2177</v>
      </c>
      <c r="D1456" s="833" t="s">
        <v>4516</v>
      </c>
      <c r="E1456" s="834" t="s">
        <v>2295</v>
      </c>
      <c r="F1456" s="832" t="s">
        <v>2171</v>
      </c>
      <c r="G1456" s="832" t="s">
        <v>3200</v>
      </c>
      <c r="H1456" s="832" t="s">
        <v>562</v>
      </c>
      <c r="I1456" s="832" t="s">
        <v>3206</v>
      </c>
      <c r="J1456" s="832" t="s">
        <v>3202</v>
      </c>
      <c r="K1456" s="832" t="s">
        <v>3207</v>
      </c>
      <c r="L1456" s="835">
        <v>24.05</v>
      </c>
      <c r="M1456" s="835">
        <v>24.05</v>
      </c>
      <c r="N1456" s="832">
        <v>1</v>
      </c>
      <c r="O1456" s="836">
        <v>1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2</v>
      </c>
      <c r="B1457" s="832" t="s">
        <v>2170</v>
      </c>
      <c r="C1457" s="832" t="s">
        <v>2177</v>
      </c>
      <c r="D1457" s="833" t="s">
        <v>4516</v>
      </c>
      <c r="E1457" s="834" t="s">
        <v>2295</v>
      </c>
      <c r="F1457" s="832" t="s">
        <v>2171</v>
      </c>
      <c r="G1457" s="832" t="s">
        <v>3200</v>
      </c>
      <c r="H1457" s="832" t="s">
        <v>562</v>
      </c>
      <c r="I1457" s="832" t="s">
        <v>3201</v>
      </c>
      <c r="J1457" s="832" t="s">
        <v>3202</v>
      </c>
      <c r="K1457" s="832" t="s">
        <v>3203</v>
      </c>
      <c r="L1457" s="835">
        <v>59.56</v>
      </c>
      <c r="M1457" s="835">
        <v>59.56</v>
      </c>
      <c r="N1457" s="832">
        <v>1</v>
      </c>
      <c r="O1457" s="836">
        <v>1</v>
      </c>
      <c r="P1457" s="835">
        <v>59.56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2</v>
      </c>
      <c r="B1458" s="832" t="s">
        <v>2170</v>
      </c>
      <c r="C1458" s="832" t="s">
        <v>2177</v>
      </c>
      <c r="D1458" s="833" t="s">
        <v>4516</v>
      </c>
      <c r="E1458" s="834" t="s">
        <v>2295</v>
      </c>
      <c r="F1458" s="832" t="s">
        <v>2171</v>
      </c>
      <c r="G1458" s="832" t="s">
        <v>3996</v>
      </c>
      <c r="H1458" s="832" t="s">
        <v>562</v>
      </c>
      <c r="I1458" s="832" t="s">
        <v>3997</v>
      </c>
      <c r="J1458" s="832" t="s">
        <v>3998</v>
      </c>
      <c r="K1458" s="832" t="s">
        <v>2501</v>
      </c>
      <c r="L1458" s="835">
        <v>282.05</v>
      </c>
      <c r="M1458" s="835">
        <v>564.1</v>
      </c>
      <c r="N1458" s="832">
        <v>2</v>
      </c>
      <c r="O1458" s="836">
        <v>0.5</v>
      </c>
      <c r="P1458" s="835">
        <v>564.1</v>
      </c>
      <c r="Q1458" s="837">
        <v>1</v>
      </c>
      <c r="R1458" s="832">
        <v>2</v>
      </c>
      <c r="S1458" s="837">
        <v>1</v>
      </c>
      <c r="T1458" s="836">
        <v>0.5</v>
      </c>
      <c r="U1458" s="838">
        <v>1</v>
      </c>
    </row>
    <row r="1459" spans="1:21" ht="14.4" customHeight="1" x14ac:dyDescent="0.3">
      <c r="A1459" s="831">
        <v>2</v>
      </c>
      <c r="B1459" s="832" t="s">
        <v>2170</v>
      </c>
      <c r="C1459" s="832" t="s">
        <v>2177</v>
      </c>
      <c r="D1459" s="833" t="s">
        <v>4516</v>
      </c>
      <c r="E1459" s="834" t="s">
        <v>2295</v>
      </c>
      <c r="F1459" s="832" t="s">
        <v>2171</v>
      </c>
      <c r="G1459" s="832" t="s">
        <v>3996</v>
      </c>
      <c r="H1459" s="832" t="s">
        <v>562</v>
      </c>
      <c r="I1459" s="832" t="s">
        <v>3999</v>
      </c>
      <c r="J1459" s="832" t="s">
        <v>4000</v>
      </c>
      <c r="K1459" s="832" t="s">
        <v>2501</v>
      </c>
      <c r="L1459" s="835">
        <v>282.05</v>
      </c>
      <c r="M1459" s="835">
        <v>1692.3000000000002</v>
      </c>
      <c r="N1459" s="832">
        <v>6</v>
      </c>
      <c r="O1459" s="836">
        <v>1.5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2</v>
      </c>
      <c r="B1460" s="832" t="s">
        <v>2170</v>
      </c>
      <c r="C1460" s="832" t="s">
        <v>2177</v>
      </c>
      <c r="D1460" s="833" t="s">
        <v>4516</v>
      </c>
      <c r="E1460" s="834" t="s">
        <v>2295</v>
      </c>
      <c r="F1460" s="832" t="s">
        <v>2171</v>
      </c>
      <c r="G1460" s="832" t="s">
        <v>3744</v>
      </c>
      <c r="H1460" s="832" t="s">
        <v>604</v>
      </c>
      <c r="I1460" s="832" t="s">
        <v>3745</v>
      </c>
      <c r="J1460" s="832" t="s">
        <v>3746</v>
      </c>
      <c r="K1460" s="832" t="s">
        <v>3747</v>
      </c>
      <c r="L1460" s="835">
        <v>145.15</v>
      </c>
      <c r="M1460" s="835">
        <v>2903</v>
      </c>
      <c r="N1460" s="832">
        <v>20</v>
      </c>
      <c r="O1460" s="836">
        <v>5.5</v>
      </c>
      <c r="P1460" s="835">
        <v>870.90000000000009</v>
      </c>
      <c r="Q1460" s="837">
        <v>0.30000000000000004</v>
      </c>
      <c r="R1460" s="832">
        <v>6</v>
      </c>
      <c r="S1460" s="837">
        <v>0.3</v>
      </c>
      <c r="T1460" s="836">
        <v>2.5</v>
      </c>
      <c r="U1460" s="838">
        <v>0.45454545454545453</v>
      </c>
    </row>
    <row r="1461" spans="1:21" ht="14.4" customHeight="1" x14ac:dyDescent="0.3">
      <c r="A1461" s="831">
        <v>2</v>
      </c>
      <c r="B1461" s="832" t="s">
        <v>2170</v>
      </c>
      <c r="C1461" s="832" t="s">
        <v>2177</v>
      </c>
      <c r="D1461" s="833" t="s">
        <v>4516</v>
      </c>
      <c r="E1461" s="834" t="s">
        <v>2295</v>
      </c>
      <c r="F1461" s="832" t="s">
        <v>2171</v>
      </c>
      <c r="G1461" s="832" t="s">
        <v>3744</v>
      </c>
      <c r="H1461" s="832" t="s">
        <v>604</v>
      </c>
      <c r="I1461" s="832" t="s">
        <v>4001</v>
      </c>
      <c r="J1461" s="832" t="s">
        <v>3746</v>
      </c>
      <c r="K1461" s="832" t="s">
        <v>4002</v>
      </c>
      <c r="L1461" s="835">
        <v>72.58</v>
      </c>
      <c r="M1461" s="835">
        <v>72.58</v>
      </c>
      <c r="N1461" s="832">
        <v>1</v>
      </c>
      <c r="O1461" s="836">
        <v>0.5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2</v>
      </c>
      <c r="B1462" s="832" t="s">
        <v>2170</v>
      </c>
      <c r="C1462" s="832" t="s">
        <v>2177</v>
      </c>
      <c r="D1462" s="833" t="s">
        <v>4516</v>
      </c>
      <c r="E1462" s="834" t="s">
        <v>2295</v>
      </c>
      <c r="F1462" s="832" t="s">
        <v>2171</v>
      </c>
      <c r="G1462" s="832" t="s">
        <v>4003</v>
      </c>
      <c r="H1462" s="832" t="s">
        <v>562</v>
      </c>
      <c r="I1462" s="832" t="s">
        <v>4004</v>
      </c>
      <c r="J1462" s="832" t="s">
        <v>1047</v>
      </c>
      <c r="K1462" s="832" t="s">
        <v>4005</v>
      </c>
      <c r="L1462" s="835">
        <v>55.16</v>
      </c>
      <c r="M1462" s="835">
        <v>55.16</v>
      </c>
      <c r="N1462" s="832">
        <v>1</v>
      </c>
      <c r="O1462" s="836">
        <v>1</v>
      </c>
      <c r="P1462" s="835">
        <v>55.16</v>
      </c>
      <c r="Q1462" s="837">
        <v>1</v>
      </c>
      <c r="R1462" s="832">
        <v>1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2</v>
      </c>
      <c r="B1463" s="832" t="s">
        <v>2170</v>
      </c>
      <c r="C1463" s="832" t="s">
        <v>2177</v>
      </c>
      <c r="D1463" s="833" t="s">
        <v>4516</v>
      </c>
      <c r="E1463" s="834" t="s">
        <v>2295</v>
      </c>
      <c r="F1463" s="832" t="s">
        <v>2171</v>
      </c>
      <c r="G1463" s="832" t="s">
        <v>3428</v>
      </c>
      <c r="H1463" s="832" t="s">
        <v>562</v>
      </c>
      <c r="I1463" s="832" t="s">
        <v>3429</v>
      </c>
      <c r="J1463" s="832" t="s">
        <v>1498</v>
      </c>
      <c r="K1463" s="832" t="s">
        <v>3430</v>
      </c>
      <c r="L1463" s="835">
        <v>61.97</v>
      </c>
      <c r="M1463" s="835">
        <v>61.97</v>
      </c>
      <c r="N1463" s="832">
        <v>1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2</v>
      </c>
      <c r="B1464" s="832" t="s">
        <v>2170</v>
      </c>
      <c r="C1464" s="832" t="s">
        <v>2177</v>
      </c>
      <c r="D1464" s="833" t="s">
        <v>4516</v>
      </c>
      <c r="E1464" s="834" t="s">
        <v>2295</v>
      </c>
      <c r="F1464" s="832" t="s">
        <v>2171</v>
      </c>
      <c r="G1464" s="832" t="s">
        <v>2839</v>
      </c>
      <c r="H1464" s="832" t="s">
        <v>562</v>
      </c>
      <c r="I1464" s="832" t="s">
        <v>4006</v>
      </c>
      <c r="J1464" s="832" t="s">
        <v>4007</v>
      </c>
      <c r="K1464" s="832" t="s">
        <v>4008</v>
      </c>
      <c r="L1464" s="835">
        <v>31.32</v>
      </c>
      <c r="M1464" s="835">
        <v>125.28</v>
      </c>
      <c r="N1464" s="832">
        <v>4</v>
      </c>
      <c r="O1464" s="836">
        <v>1.5</v>
      </c>
      <c r="P1464" s="835">
        <v>93.960000000000008</v>
      </c>
      <c r="Q1464" s="837">
        <v>0.75000000000000011</v>
      </c>
      <c r="R1464" s="832">
        <v>3</v>
      </c>
      <c r="S1464" s="837">
        <v>0.75</v>
      </c>
      <c r="T1464" s="836">
        <v>1</v>
      </c>
      <c r="U1464" s="838">
        <v>0.66666666666666663</v>
      </c>
    </row>
    <row r="1465" spans="1:21" ht="14.4" customHeight="1" x14ac:dyDescent="0.3">
      <c r="A1465" s="831">
        <v>2</v>
      </c>
      <c r="B1465" s="832" t="s">
        <v>2170</v>
      </c>
      <c r="C1465" s="832" t="s">
        <v>2177</v>
      </c>
      <c r="D1465" s="833" t="s">
        <v>4516</v>
      </c>
      <c r="E1465" s="834" t="s">
        <v>2295</v>
      </c>
      <c r="F1465" s="832" t="s">
        <v>2171</v>
      </c>
      <c r="G1465" s="832" t="s">
        <v>2839</v>
      </c>
      <c r="H1465" s="832" t="s">
        <v>562</v>
      </c>
      <c r="I1465" s="832" t="s">
        <v>4009</v>
      </c>
      <c r="J1465" s="832" t="s">
        <v>4010</v>
      </c>
      <c r="K1465" s="832" t="s">
        <v>4011</v>
      </c>
      <c r="L1465" s="835">
        <v>300.68</v>
      </c>
      <c r="M1465" s="835">
        <v>601.36</v>
      </c>
      <c r="N1465" s="832">
        <v>2</v>
      </c>
      <c r="O1465" s="836">
        <v>1</v>
      </c>
      <c r="P1465" s="835">
        <v>601.36</v>
      </c>
      <c r="Q1465" s="837">
        <v>1</v>
      </c>
      <c r="R1465" s="832">
        <v>2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2</v>
      </c>
      <c r="B1466" s="832" t="s">
        <v>2170</v>
      </c>
      <c r="C1466" s="832" t="s">
        <v>2177</v>
      </c>
      <c r="D1466" s="833" t="s">
        <v>4516</v>
      </c>
      <c r="E1466" s="834" t="s">
        <v>2295</v>
      </c>
      <c r="F1466" s="832" t="s">
        <v>2171</v>
      </c>
      <c r="G1466" s="832" t="s">
        <v>2839</v>
      </c>
      <c r="H1466" s="832" t="s">
        <v>562</v>
      </c>
      <c r="I1466" s="832" t="s">
        <v>4012</v>
      </c>
      <c r="J1466" s="832" t="s">
        <v>4007</v>
      </c>
      <c r="K1466" s="832" t="s">
        <v>4008</v>
      </c>
      <c r="L1466" s="835">
        <v>31.32</v>
      </c>
      <c r="M1466" s="835">
        <v>31.32</v>
      </c>
      <c r="N1466" s="832">
        <v>1</v>
      </c>
      <c r="O1466" s="836">
        <v>0.5</v>
      </c>
      <c r="P1466" s="835">
        <v>31.32</v>
      </c>
      <c r="Q1466" s="837">
        <v>1</v>
      </c>
      <c r="R1466" s="832">
        <v>1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2</v>
      </c>
      <c r="B1467" s="832" t="s">
        <v>2170</v>
      </c>
      <c r="C1467" s="832" t="s">
        <v>2177</v>
      </c>
      <c r="D1467" s="833" t="s">
        <v>4516</v>
      </c>
      <c r="E1467" s="834" t="s">
        <v>2295</v>
      </c>
      <c r="F1467" s="832" t="s">
        <v>2171</v>
      </c>
      <c r="G1467" s="832" t="s">
        <v>4013</v>
      </c>
      <c r="H1467" s="832" t="s">
        <v>562</v>
      </c>
      <c r="I1467" s="832" t="s">
        <v>4014</v>
      </c>
      <c r="J1467" s="832" t="s">
        <v>4015</v>
      </c>
      <c r="K1467" s="832" t="s">
        <v>4016</v>
      </c>
      <c r="L1467" s="835">
        <v>0</v>
      </c>
      <c r="M1467" s="835">
        <v>0</v>
      </c>
      <c r="N1467" s="832">
        <v>1</v>
      </c>
      <c r="O1467" s="836">
        <v>1</v>
      </c>
      <c r="P1467" s="835"/>
      <c r="Q1467" s="837"/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2</v>
      </c>
      <c r="B1468" s="832" t="s">
        <v>2170</v>
      </c>
      <c r="C1468" s="832" t="s">
        <v>2177</v>
      </c>
      <c r="D1468" s="833" t="s">
        <v>4516</v>
      </c>
      <c r="E1468" s="834" t="s">
        <v>2295</v>
      </c>
      <c r="F1468" s="832" t="s">
        <v>2171</v>
      </c>
      <c r="G1468" s="832" t="s">
        <v>2850</v>
      </c>
      <c r="H1468" s="832" t="s">
        <v>562</v>
      </c>
      <c r="I1468" s="832" t="s">
        <v>2851</v>
      </c>
      <c r="J1468" s="832" t="s">
        <v>2852</v>
      </c>
      <c r="K1468" s="832" t="s">
        <v>2853</v>
      </c>
      <c r="L1468" s="835">
        <v>271.94</v>
      </c>
      <c r="M1468" s="835">
        <v>543.88</v>
      </c>
      <c r="N1468" s="832">
        <v>2</v>
      </c>
      <c r="O1468" s="836">
        <v>0.5</v>
      </c>
      <c r="P1468" s="835">
        <v>543.88</v>
      </c>
      <c r="Q1468" s="837">
        <v>1</v>
      </c>
      <c r="R1468" s="832">
        <v>2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2</v>
      </c>
      <c r="B1469" s="832" t="s">
        <v>2170</v>
      </c>
      <c r="C1469" s="832" t="s">
        <v>2177</v>
      </c>
      <c r="D1469" s="833" t="s">
        <v>4516</v>
      </c>
      <c r="E1469" s="834" t="s">
        <v>2295</v>
      </c>
      <c r="F1469" s="832" t="s">
        <v>2171</v>
      </c>
      <c r="G1469" s="832" t="s">
        <v>2850</v>
      </c>
      <c r="H1469" s="832" t="s">
        <v>562</v>
      </c>
      <c r="I1469" s="832" t="s">
        <v>4017</v>
      </c>
      <c r="J1469" s="832" t="s">
        <v>4018</v>
      </c>
      <c r="K1469" s="832" t="s">
        <v>4019</v>
      </c>
      <c r="L1469" s="835">
        <v>0</v>
      </c>
      <c r="M1469" s="835">
        <v>0</v>
      </c>
      <c r="N1469" s="832">
        <v>2</v>
      </c>
      <c r="O1469" s="836">
        <v>0.5</v>
      </c>
      <c r="P1469" s="835">
        <v>0</v>
      </c>
      <c r="Q1469" s="837"/>
      <c r="R1469" s="832">
        <v>2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2</v>
      </c>
      <c r="B1470" s="832" t="s">
        <v>2170</v>
      </c>
      <c r="C1470" s="832" t="s">
        <v>2177</v>
      </c>
      <c r="D1470" s="833" t="s">
        <v>4516</v>
      </c>
      <c r="E1470" s="834" t="s">
        <v>2295</v>
      </c>
      <c r="F1470" s="832" t="s">
        <v>2171</v>
      </c>
      <c r="G1470" s="832" t="s">
        <v>2850</v>
      </c>
      <c r="H1470" s="832" t="s">
        <v>562</v>
      </c>
      <c r="I1470" s="832" t="s">
        <v>2854</v>
      </c>
      <c r="J1470" s="832" t="s">
        <v>2855</v>
      </c>
      <c r="K1470" s="832" t="s">
        <v>2856</v>
      </c>
      <c r="L1470" s="835">
        <v>296.55</v>
      </c>
      <c r="M1470" s="835">
        <v>593.1</v>
      </c>
      <c r="N1470" s="832">
        <v>2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2</v>
      </c>
      <c r="B1471" s="832" t="s">
        <v>2170</v>
      </c>
      <c r="C1471" s="832" t="s">
        <v>2177</v>
      </c>
      <c r="D1471" s="833" t="s">
        <v>4516</v>
      </c>
      <c r="E1471" s="834" t="s">
        <v>2295</v>
      </c>
      <c r="F1471" s="832" t="s">
        <v>2171</v>
      </c>
      <c r="G1471" s="832" t="s">
        <v>2850</v>
      </c>
      <c r="H1471" s="832" t="s">
        <v>562</v>
      </c>
      <c r="I1471" s="832" t="s">
        <v>4020</v>
      </c>
      <c r="J1471" s="832" t="s">
        <v>4021</v>
      </c>
      <c r="K1471" s="832" t="s">
        <v>3636</v>
      </c>
      <c r="L1471" s="835">
        <v>151.62</v>
      </c>
      <c r="M1471" s="835">
        <v>303.24</v>
      </c>
      <c r="N1471" s="832">
        <v>2</v>
      </c>
      <c r="O1471" s="836">
        <v>0.5</v>
      </c>
      <c r="P1471" s="835">
        <v>303.24</v>
      </c>
      <c r="Q1471" s="837">
        <v>1</v>
      </c>
      <c r="R1471" s="832">
        <v>2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2</v>
      </c>
      <c r="B1472" s="832" t="s">
        <v>2170</v>
      </c>
      <c r="C1472" s="832" t="s">
        <v>2177</v>
      </c>
      <c r="D1472" s="833" t="s">
        <v>4516</v>
      </c>
      <c r="E1472" s="834" t="s">
        <v>2295</v>
      </c>
      <c r="F1472" s="832" t="s">
        <v>2171</v>
      </c>
      <c r="G1472" s="832" t="s">
        <v>2850</v>
      </c>
      <c r="H1472" s="832" t="s">
        <v>562</v>
      </c>
      <c r="I1472" s="832" t="s">
        <v>4022</v>
      </c>
      <c r="J1472" s="832" t="s">
        <v>4023</v>
      </c>
      <c r="K1472" s="832" t="s">
        <v>4024</v>
      </c>
      <c r="L1472" s="835">
        <v>286.56</v>
      </c>
      <c r="M1472" s="835">
        <v>286.56</v>
      </c>
      <c r="N1472" s="832">
        <v>1</v>
      </c>
      <c r="O1472" s="836">
        <v>1</v>
      </c>
      <c r="P1472" s="835">
        <v>286.56</v>
      </c>
      <c r="Q1472" s="837">
        <v>1</v>
      </c>
      <c r="R1472" s="832">
        <v>1</v>
      </c>
      <c r="S1472" s="837">
        <v>1</v>
      </c>
      <c r="T1472" s="836">
        <v>1</v>
      </c>
      <c r="U1472" s="838">
        <v>1</v>
      </c>
    </row>
    <row r="1473" spans="1:21" ht="14.4" customHeight="1" x14ac:dyDescent="0.3">
      <c r="A1473" s="831">
        <v>2</v>
      </c>
      <c r="B1473" s="832" t="s">
        <v>2170</v>
      </c>
      <c r="C1473" s="832" t="s">
        <v>2177</v>
      </c>
      <c r="D1473" s="833" t="s">
        <v>4516</v>
      </c>
      <c r="E1473" s="834" t="s">
        <v>2295</v>
      </c>
      <c r="F1473" s="832" t="s">
        <v>2171</v>
      </c>
      <c r="G1473" s="832" t="s">
        <v>2866</v>
      </c>
      <c r="H1473" s="832" t="s">
        <v>604</v>
      </c>
      <c r="I1473" s="832" t="s">
        <v>1951</v>
      </c>
      <c r="J1473" s="832" t="s">
        <v>1099</v>
      </c>
      <c r="K1473" s="832" t="s">
        <v>1952</v>
      </c>
      <c r="L1473" s="835">
        <v>0</v>
      </c>
      <c r="M1473" s="835">
        <v>0</v>
      </c>
      <c r="N1473" s="832">
        <v>2</v>
      </c>
      <c r="O1473" s="836">
        <v>1</v>
      </c>
      <c r="P1473" s="835">
        <v>0</v>
      </c>
      <c r="Q1473" s="837"/>
      <c r="R1473" s="832">
        <v>2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2</v>
      </c>
      <c r="B1474" s="832" t="s">
        <v>2170</v>
      </c>
      <c r="C1474" s="832" t="s">
        <v>2177</v>
      </c>
      <c r="D1474" s="833" t="s">
        <v>4516</v>
      </c>
      <c r="E1474" s="834" t="s">
        <v>2295</v>
      </c>
      <c r="F1474" s="832" t="s">
        <v>2171</v>
      </c>
      <c r="G1474" s="832" t="s">
        <v>2875</v>
      </c>
      <c r="H1474" s="832" t="s">
        <v>562</v>
      </c>
      <c r="I1474" s="832" t="s">
        <v>2876</v>
      </c>
      <c r="J1474" s="832" t="s">
        <v>2877</v>
      </c>
      <c r="K1474" s="832" t="s">
        <v>2878</v>
      </c>
      <c r="L1474" s="835">
        <v>277.70999999999998</v>
      </c>
      <c r="M1474" s="835">
        <v>833.12999999999988</v>
      </c>
      <c r="N1474" s="832">
        <v>3</v>
      </c>
      <c r="O1474" s="836">
        <v>2</v>
      </c>
      <c r="P1474" s="835">
        <v>277.70999999999998</v>
      </c>
      <c r="Q1474" s="837">
        <v>0.33333333333333337</v>
      </c>
      <c r="R1474" s="832">
        <v>1</v>
      </c>
      <c r="S1474" s="837">
        <v>0.33333333333333331</v>
      </c>
      <c r="T1474" s="836">
        <v>0.5</v>
      </c>
      <c r="U1474" s="838">
        <v>0.25</v>
      </c>
    </row>
    <row r="1475" spans="1:21" ht="14.4" customHeight="1" x14ac:dyDescent="0.3">
      <c r="A1475" s="831">
        <v>2</v>
      </c>
      <c r="B1475" s="832" t="s">
        <v>2170</v>
      </c>
      <c r="C1475" s="832" t="s">
        <v>2177</v>
      </c>
      <c r="D1475" s="833" t="s">
        <v>4516</v>
      </c>
      <c r="E1475" s="834" t="s">
        <v>2295</v>
      </c>
      <c r="F1475" s="832" t="s">
        <v>2171</v>
      </c>
      <c r="G1475" s="832" t="s">
        <v>2875</v>
      </c>
      <c r="H1475" s="832" t="s">
        <v>562</v>
      </c>
      <c r="I1475" s="832" t="s">
        <v>2879</v>
      </c>
      <c r="J1475" s="832" t="s">
        <v>2877</v>
      </c>
      <c r="K1475" s="832" t="s">
        <v>2880</v>
      </c>
      <c r="L1475" s="835">
        <v>138.86000000000001</v>
      </c>
      <c r="M1475" s="835">
        <v>138.86000000000001</v>
      </c>
      <c r="N1475" s="832">
        <v>1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2</v>
      </c>
      <c r="B1476" s="832" t="s">
        <v>2170</v>
      </c>
      <c r="C1476" s="832" t="s">
        <v>2177</v>
      </c>
      <c r="D1476" s="833" t="s">
        <v>4516</v>
      </c>
      <c r="E1476" s="834" t="s">
        <v>2295</v>
      </c>
      <c r="F1476" s="832" t="s">
        <v>2171</v>
      </c>
      <c r="G1476" s="832" t="s">
        <v>4025</v>
      </c>
      <c r="H1476" s="832" t="s">
        <v>562</v>
      </c>
      <c r="I1476" s="832" t="s">
        <v>4026</v>
      </c>
      <c r="J1476" s="832" t="s">
        <v>4027</v>
      </c>
      <c r="K1476" s="832" t="s">
        <v>4028</v>
      </c>
      <c r="L1476" s="835">
        <v>248.55</v>
      </c>
      <c r="M1476" s="835">
        <v>3728.25</v>
      </c>
      <c r="N1476" s="832">
        <v>15</v>
      </c>
      <c r="O1476" s="836">
        <v>13.5</v>
      </c>
      <c r="P1476" s="835">
        <v>2236.9499999999998</v>
      </c>
      <c r="Q1476" s="837">
        <v>0.6</v>
      </c>
      <c r="R1476" s="832">
        <v>9</v>
      </c>
      <c r="S1476" s="837">
        <v>0.6</v>
      </c>
      <c r="T1476" s="836">
        <v>8.5</v>
      </c>
      <c r="U1476" s="838">
        <v>0.62962962962962965</v>
      </c>
    </row>
    <row r="1477" spans="1:21" ht="14.4" customHeight="1" x14ac:dyDescent="0.3">
      <c r="A1477" s="831">
        <v>2</v>
      </c>
      <c r="B1477" s="832" t="s">
        <v>2170</v>
      </c>
      <c r="C1477" s="832" t="s">
        <v>2177</v>
      </c>
      <c r="D1477" s="833" t="s">
        <v>4516</v>
      </c>
      <c r="E1477" s="834" t="s">
        <v>2295</v>
      </c>
      <c r="F1477" s="832" t="s">
        <v>2171</v>
      </c>
      <c r="G1477" s="832" t="s">
        <v>2888</v>
      </c>
      <c r="H1477" s="832" t="s">
        <v>604</v>
      </c>
      <c r="I1477" s="832" t="s">
        <v>3088</v>
      </c>
      <c r="J1477" s="832" t="s">
        <v>1652</v>
      </c>
      <c r="K1477" s="832" t="s">
        <v>3089</v>
      </c>
      <c r="L1477" s="835">
        <v>165.63</v>
      </c>
      <c r="M1477" s="835">
        <v>496.89</v>
      </c>
      <c r="N1477" s="832">
        <v>3</v>
      </c>
      <c r="O1477" s="836">
        <v>2.5</v>
      </c>
      <c r="P1477" s="835">
        <v>165.63</v>
      </c>
      <c r="Q1477" s="837">
        <v>0.33333333333333331</v>
      </c>
      <c r="R1477" s="832">
        <v>1</v>
      </c>
      <c r="S1477" s="837">
        <v>0.33333333333333331</v>
      </c>
      <c r="T1477" s="836">
        <v>1</v>
      </c>
      <c r="U1477" s="838">
        <v>0.4</v>
      </c>
    </row>
    <row r="1478" spans="1:21" ht="14.4" customHeight="1" x14ac:dyDescent="0.3">
      <c r="A1478" s="831">
        <v>2</v>
      </c>
      <c r="B1478" s="832" t="s">
        <v>2170</v>
      </c>
      <c r="C1478" s="832" t="s">
        <v>2177</v>
      </c>
      <c r="D1478" s="833" t="s">
        <v>4516</v>
      </c>
      <c r="E1478" s="834" t="s">
        <v>2295</v>
      </c>
      <c r="F1478" s="832" t="s">
        <v>2171</v>
      </c>
      <c r="G1478" s="832" t="s">
        <v>2888</v>
      </c>
      <c r="H1478" s="832" t="s">
        <v>604</v>
      </c>
      <c r="I1478" s="832" t="s">
        <v>1651</v>
      </c>
      <c r="J1478" s="832" t="s">
        <v>1652</v>
      </c>
      <c r="K1478" s="832" t="s">
        <v>1653</v>
      </c>
      <c r="L1478" s="835">
        <v>414.07</v>
      </c>
      <c r="M1478" s="835">
        <v>7867.33</v>
      </c>
      <c r="N1478" s="832">
        <v>19</v>
      </c>
      <c r="O1478" s="836">
        <v>6</v>
      </c>
      <c r="P1478" s="835">
        <v>4554.7700000000004</v>
      </c>
      <c r="Q1478" s="837">
        <v>0.57894736842105265</v>
      </c>
      <c r="R1478" s="832">
        <v>11</v>
      </c>
      <c r="S1478" s="837">
        <v>0.57894736842105265</v>
      </c>
      <c r="T1478" s="836">
        <v>3.5</v>
      </c>
      <c r="U1478" s="838">
        <v>0.58333333333333337</v>
      </c>
    </row>
    <row r="1479" spans="1:21" ht="14.4" customHeight="1" x14ac:dyDescent="0.3">
      <c r="A1479" s="831">
        <v>2</v>
      </c>
      <c r="B1479" s="832" t="s">
        <v>2170</v>
      </c>
      <c r="C1479" s="832" t="s">
        <v>2177</v>
      </c>
      <c r="D1479" s="833" t="s">
        <v>4516</v>
      </c>
      <c r="E1479" s="834" t="s">
        <v>2295</v>
      </c>
      <c r="F1479" s="832" t="s">
        <v>2171</v>
      </c>
      <c r="G1479" s="832" t="s">
        <v>2888</v>
      </c>
      <c r="H1479" s="832" t="s">
        <v>562</v>
      </c>
      <c r="I1479" s="832" t="s">
        <v>4029</v>
      </c>
      <c r="J1479" s="832" t="s">
        <v>4030</v>
      </c>
      <c r="K1479" s="832" t="s">
        <v>2893</v>
      </c>
      <c r="L1479" s="835">
        <v>414.07</v>
      </c>
      <c r="M1479" s="835">
        <v>828.14</v>
      </c>
      <c r="N1479" s="832">
        <v>2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2</v>
      </c>
      <c r="B1480" s="832" t="s">
        <v>2170</v>
      </c>
      <c r="C1480" s="832" t="s">
        <v>2177</v>
      </c>
      <c r="D1480" s="833" t="s">
        <v>4516</v>
      </c>
      <c r="E1480" s="834" t="s">
        <v>2295</v>
      </c>
      <c r="F1480" s="832" t="s">
        <v>2171</v>
      </c>
      <c r="G1480" s="832" t="s">
        <v>2894</v>
      </c>
      <c r="H1480" s="832" t="s">
        <v>562</v>
      </c>
      <c r="I1480" s="832" t="s">
        <v>2895</v>
      </c>
      <c r="J1480" s="832" t="s">
        <v>2896</v>
      </c>
      <c r="K1480" s="832" t="s">
        <v>2897</v>
      </c>
      <c r="L1480" s="835">
        <v>50.32</v>
      </c>
      <c r="M1480" s="835">
        <v>402.56</v>
      </c>
      <c r="N1480" s="832">
        <v>8</v>
      </c>
      <c r="O1480" s="836">
        <v>3</v>
      </c>
      <c r="P1480" s="835">
        <v>201.28</v>
      </c>
      <c r="Q1480" s="837">
        <v>0.5</v>
      </c>
      <c r="R1480" s="832">
        <v>4</v>
      </c>
      <c r="S1480" s="837">
        <v>0.5</v>
      </c>
      <c r="T1480" s="836">
        <v>2</v>
      </c>
      <c r="U1480" s="838">
        <v>0.66666666666666663</v>
      </c>
    </row>
    <row r="1481" spans="1:21" ht="14.4" customHeight="1" x14ac:dyDescent="0.3">
      <c r="A1481" s="831">
        <v>2</v>
      </c>
      <c r="B1481" s="832" t="s">
        <v>2170</v>
      </c>
      <c r="C1481" s="832" t="s">
        <v>2177</v>
      </c>
      <c r="D1481" s="833" t="s">
        <v>4516</v>
      </c>
      <c r="E1481" s="834" t="s">
        <v>2295</v>
      </c>
      <c r="F1481" s="832" t="s">
        <v>2171</v>
      </c>
      <c r="G1481" s="832" t="s">
        <v>4031</v>
      </c>
      <c r="H1481" s="832" t="s">
        <v>562</v>
      </c>
      <c r="I1481" s="832" t="s">
        <v>4032</v>
      </c>
      <c r="J1481" s="832" t="s">
        <v>4033</v>
      </c>
      <c r="K1481" s="832" t="s">
        <v>4034</v>
      </c>
      <c r="L1481" s="835">
        <v>1619.74</v>
      </c>
      <c r="M1481" s="835">
        <v>1619.74</v>
      </c>
      <c r="N1481" s="832">
        <v>1</v>
      </c>
      <c r="O1481" s="836">
        <v>0.5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2</v>
      </c>
      <c r="B1482" s="832" t="s">
        <v>2170</v>
      </c>
      <c r="C1482" s="832" t="s">
        <v>2177</v>
      </c>
      <c r="D1482" s="833" t="s">
        <v>4516</v>
      </c>
      <c r="E1482" s="834" t="s">
        <v>2295</v>
      </c>
      <c r="F1482" s="832" t="s">
        <v>2171</v>
      </c>
      <c r="G1482" s="832" t="s">
        <v>2898</v>
      </c>
      <c r="H1482" s="832" t="s">
        <v>562</v>
      </c>
      <c r="I1482" s="832" t="s">
        <v>3761</v>
      </c>
      <c r="J1482" s="832" t="s">
        <v>1115</v>
      </c>
      <c r="K1482" s="832" t="s">
        <v>1846</v>
      </c>
      <c r="L1482" s="835">
        <v>154.36000000000001</v>
      </c>
      <c r="M1482" s="835">
        <v>154.36000000000001</v>
      </c>
      <c r="N1482" s="832">
        <v>1</v>
      </c>
      <c r="O1482" s="836">
        <v>1</v>
      </c>
      <c r="P1482" s="835">
        <v>154.36000000000001</v>
      </c>
      <c r="Q1482" s="837">
        <v>1</v>
      </c>
      <c r="R1482" s="832">
        <v>1</v>
      </c>
      <c r="S1482" s="837">
        <v>1</v>
      </c>
      <c r="T1482" s="836">
        <v>1</v>
      </c>
      <c r="U1482" s="838">
        <v>1</v>
      </c>
    </row>
    <row r="1483" spans="1:21" ht="14.4" customHeight="1" x14ac:dyDescent="0.3">
      <c r="A1483" s="831">
        <v>2</v>
      </c>
      <c r="B1483" s="832" t="s">
        <v>2170</v>
      </c>
      <c r="C1483" s="832" t="s">
        <v>2177</v>
      </c>
      <c r="D1483" s="833" t="s">
        <v>4516</v>
      </c>
      <c r="E1483" s="834" t="s">
        <v>2295</v>
      </c>
      <c r="F1483" s="832" t="s">
        <v>2171</v>
      </c>
      <c r="G1483" s="832" t="s">
        <v>2898</v>
      </c>
      <c r="H1483" s="832" t="s">
        <v>604</v>
      </c>
      <c r="I1483" s="832" t="s">
        <v>1843</v>
      </c>
      <c r="J1483" s="832" t="s">
        <v>1115</v>
      </c>
      <c r="K1483" s="832" t="s">
        <v>1844</v>
      </c>
      <c r="L1483" s="835">
        <v>225.06</v>
      </c>
      <c r="M1483" s="835">
        <v>675.18000000000006</v>
      </c>
      <c r="N1483" s="832">
        <v>3</v>
      </c>
      <c r="O1483" s="836">
        <v>2</v>
      </c>
      <c r="P1483" s="835">
        <v>675.18000000000006</v>
      </c>
      <c r="Q1483" s="837">
        <v>1</v>
      </c>
      <c r="R1483" s="832">
        <v>3</v>
      </c>
      <c r="S1483" s="837">
        <v>1</v>
      </c>
      <c r="T1483" s="836">
        <v>2</v>
      </c>
      <c r="U1483" s="838">
        <v>1</v>
      </c>
    </row>
    <row r="1484" spans="1:21" ht="14.4" customHeight="1" x14ac:dyDescent="0.3">
      <c r="A1484" s="831">
        <v>2</v>
      </c>
      <c r="B1484" s="832" t="s">
        <v>2170</v>
      </c>
      <c r="C1484" s="832" t="s">
        <v>2177</v>
      </c>
      <c r="D1484" s="833" t="s">
        <v>4516</v>
      </c>
      <c r="E1484" s="834" t="s">
        <v>2295</v>
      </c>
      <c r="F1484" s="832" t="s">
        <v>2171</v>
      </c>
      <c r="G1484" s="832" t="s">
        <v>2899</v>
      </c>
      <c r="H1484" s="832" t="s">
        <v>562</v>
      </c>
      <c r="I1484" s="832" t="s">
        <v>2905</v>
      </c>
      <c r="J1484" s="832" t="s">
        <v>886</v>
      </c>
      <c r="K1484" s="832" t="s">
        <v>2906</v>
      </c>
      <c r="L1484" s="835">
        <v>374.79</v>
      </c>
      <c r="M1484" s="835">
        <v>12742.86</v>
      </c>
      <c r="N1484" s="832">
        <v>34</v>
      </c>
      <c r="O1484" s="836">
        <v>3.5</v>
      </c>
      <c r="P1484" s="835">
        <v>6746.2200000000012</v>
      </c>
      <c r="Q1484" s="837">
        <v>0.52941176470588247</v>
      </c>
      <c r="R1484" s="832">
        <v>18</v>
      </c>
      <c r="S1484" s="837">
        <v>0.52941176470588236</v>
      </c>
      <c r="T1484" s="836">
        <v>2</v>
      </c>
      <c r="U1484" s="838">
        <v>0.5714285714285714</v>
      </c>
    </row>
    <row r="1485" spans="1:21" ht="14.4" customHeight="1" x14ac:dyDescent="0.3">
      <c r="A1485" s="831">
        <v>2</v>
      </c>
      <c r="B1485" s="832" t="s">
        <v>2170</v>
      </c>
      <c r="C1485" s="832" t="s">
        <v>2177</v>
      </c>
      <c r="D1485" s="833" t="s">
        <v>4516</v>
      </c>
      <c r="E1485" s="834" t="s">
        <v>2295</v>
      </c>
      <c r="F1485" s="832" t="s">
        <v>2171</v>
      </c>
      <c r="G1485" s="832" t="s">
        <v>2899</v>
      </c>
      <c r="H1485" s="832" t="s">
        <v>562</v>
      </c>
      <c r="I1485" s="832" t="s">
        <v>2907</v>
      </c>
      <c r="J1485" s="832" t="s">
        <v>886</v>
      </c>
      <c r="K1485" s="832" t="s">
        <v>2906</v>
      </c>
      <c r="L1485" s="835">
        <v>374.79</v>
      </c>
      <c r="M1485" s="835">
        <v>18739.5</v>
      </c>
      <c r="N1485" s="832">
        <v>50</v>
      </c>
      <c r="O1485" s="836">
        <v>6.5</v>
      </c>
      <c r="P1485" s="835">
        <v>9744.5400000000009</v>
      </c>
      <c r="Q1485" s="837">
        <v>0.52</v>
      </c>
      <c r="R1485" s="832">
        <v>26</v>
      </c>
      <c r="S1485" s="837">
        <v>0.52</v>
      </c>
      <c r="T1485" s="836">
        <v>4</v>
      </c>
      <c r="U1485" s="838">
        <v>0.61538461538461542</v>
      </c>
    </row>
    <row r="1486" spans="1:21" ht="14.4" customHeight="1" x14ac:dyDescent="0.3">
      <c r="A1486" s="831">
        <v>2</v>
      </c>
      <c r="B1486" s="832" t="s">
        <v>2170</v>
      </c>
      <c r="C1486" s="832" t="s">
        <v>2177</v>
      </c>
      <c r="D1486" s="833" t="s">
        <v>4516</v>
      </c>
      <c r="E1486" s="834" t="s">
        <v>2295</v>
      </c>
      <c r="F1486" s="832" t="s">
        <v>2171</v>
      </c>
      <c r="G1486" s="832" t="s">
        <v>2917</v>
      </c>
      <c r="H1486" s="832" t="s">
        <v>562</v>
      </c>
      <c r="I1486" s="832" t="s">
        <v>2923</v>
      </c>
      <c r="J1486" s="832" t="s">
        <v>2919</v>
      </c>
      <c r="K1486" s="832" t="s">
        <v>2529</v>
      </c>
      <c r="L1486" s="835">
        <v>84.18</v>
      </c>
      <c r="M1486" s="835">
        <v>84.18</v>
      </c>
      <c r="N1486" s="832">
        <v>1</v>
      </c>
      <c r="O1486" s="836">
        <v>1</v>
      </c>
      <c r="P1486" s="835">
        <v>84.18</v>
      </c>
      <c r="Q1486" s="837">
        <v>1</v>
      </c>
      <c r="R1486" s="832">
        <v>1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2</v>
      </c>
      <c r="B1487" s="832" t="s">
        <v>2170</v>
      </c>
      <c r="C1487" s="832" t="s">
        <v>2177</v>
      </c>
      <c r="D1487" s="833" t="s">
        <v>4516</v>
      </c>
      <c r="E1487" s="834" t="s">
        <v>2295</v>
      </c>
      <c r="F1487" s="832" t="s">
        <v>2171</v>
      </c>
      <c r="G1487" s="832" t="s">
        <v>2924</v>
      </c>
      <c r="H1487" s="832" t="s">
        <v>562</v>
      </c>
      <c r="I1487" s="832" t="s">
        <v>2925</v>
      </c>
      <c r="J1487" s="832" t="s">
        <v>2926</v>
      </c>
      <c r="K1487" s="832" t="s">
        <v>2927</v>
      </c>
      <c r="L1487" s="835">
        <v>248.55</v>
      </c>
      <c r="M1487" s="835">
        <v>497.1</v>
      </c>
      <c r="N1487" s="832">
        <v>2</v>
      </c>
      <c r="O1487" s="836">
        <v>1</v>
      </c>
      <c r="P1487" s="835">
        <v>497.1</v>
      </c>
      <c r="Q1487" s="837">
        <v>1</v>
      </c>
      <c r="R1487" s="832">
        <v>2</v>
      </c>
      <c r="S1487" s="837">
        <v>1</v>
      </c>
      <c r="T1487" s="836">
        <v>1</v>
      </c>
      <c r="U1487" s="838">
        <v>1</v>
      </c>
    </row>
    <row r="1488" spans="1:21" ht="14.4" customHeight="1" x14ac:dyDescent="0.3">
      <c r="A1488" s="831">
        <v>2</v>
      </c>
      <c r="B1488" s="832" t="s">
        <v>2170</v>
      </c>
      <c r="C1488" s="832" t="s">
        <v>2177</v>
      </c>
      <c r="D1488" s="833" t="s">
        <v>4516</v>
      </c>
      <c r="E1488" s="834" t="s">
        <v>2295</v>
      </c>
      <c r="F1488" s="832" t="s">
        <v>2172</v>
      </c>
      <c r="G1488" s="832" t="s">
        <v>2932</v>
      </c>
      <c r="H1488" s="832" t="s">
        <v>562</v>
      </c>
      <c r="I1488" s="832" t="s">
        <v>2934</v>
      </c>
      <c r="J1488" s="832" t="s">
        <v>2248</v>
      </c>
      <c r="K1488" s="832"/>
      <c r="L1488" s="835">
        <v>0</v>
      </c>
      <c r="M1488" s="835">
        <v>0</v>
      </c>
      <c r="N1488" s="832">
        <v>3</v>
      </c>
      <c r="O1488" s="836">
        <v>2.5</v>
      </c>
      <c r="P1488" s="835">
        <v>0</v>
      </c>
      <c r="Q1488" s="837"/>
      <c r="R1488" s="832">
        <v>1</v>
      </c>
      <c r="S1488" s="837">
        <v>0.33333333333333331</v>
      </c>
      <c r="T1488" s="836">
        <v>1</v>
      </c>
      <c r="U1488" s="838">
        <v>0.4</v>
      </c>
    </row>
    <row r="1489" spans="1:21" ht="14.4" customHeight="1" x14ac:dyDescent="0.3">
      <c r="A1489" s="831">
        <v>2</v>
      </c>
      <c r="B1489" s="832" t="s">
        <v>2170</v>
      </c>
      <c r="C1489" s="832" t="s">
        <v>2177</v>
      </c>
      <c r="D1489" s="833" t="s">
        <v>4516</v>
      </c>
      <c r="E1489" s="834" t="s">
        <v>2295</v>
      </c>
      <c r="F1489" s="832" t="s">
        <v>2172</v>
      </c>
      <c r="G1489" s="832" t="s">
        <v>2932</v>
      </c>
      <c r="H1489" s="832" t="s">
        <v>562</v>
      </c>
      <c r="I1489" s="832" t="s">
        <v>4035</v>
      </c>
      <c r="J1489" s="832" t="s">
        <v>2248</v>
      </c>
      <c r="K1489" s="832"/>
      <c r="L1489" s="835">
        <v>0</v>
      </c>
      <c r="M1489" s="835">
        <v>0</v>
      </c>
      <c r="N1489" s="832">
        <v>1</v>
      </c>
      <c r="O1489" s="836">
        <v>0.5</v>
      </c>
      <c r="P1489" s="835">
        <v>0</v>
      </c>
      <c r="Q1489" s="837"/>
      <c r="R1489" s="832">
        <v>1</v>
      </c>
      <c r="S1489" s="837">
        <v>1</v>
      </c>
      <c r="T1489" s="836">
        <v>0.5</v>
      </c>
      <c r="U1489" s="838">
        <v>1</v>
      </c>
    </row>
    <row r="1490" spans="1:21" ht="14.4" customHeight="1" x14ac:dyDescent="0.3">
      <c r="A1490" s="831">
        <v>2</v>
      </c>
      <c r="B1490" s="832" t="s">
        <v>2170</v>
      </c>
      <c r="C1490" s="832" t="s">
        <v>2177</v>
      </c>
      <c r="D1490" s="833" t="s">
        <v>4516</v>
      </c>
      <c r="E1490" s="834" t="s">
        <v>2295</v>
      </c>
      <c r="F1490" s="832" t="s">
        <v>2172</v>
      </c>
      <c r="G1490" s="832" t="s">
        <v>2932</v>
      </c>
      <c r="H1490" s="832" t="s">
        <v>562</v>
      </c>
      <c r="I1490" s="832" t="s">
        <v>2936</v>
      </c>
      <c r="J1490" s="832" t="s">
        <v>2248</v>
      </c>
      <c r="K1490" s="832"/>
      <c r="L1490" s="835">
        <v>0</v>
      </c>
      <c r="M1490" s="835">
        <v>0</v>
      </c>
      <c r="N1490" s="832">
        <v>10</v>
      </c>
      <c r="O1490" s="836">
        <v>8.5</v>
      </c>
      <c r="P1490" s="835">
        <v>0</v>
      </c>
      <c r="Q1490" s="837"/>
      <c r="R1490" s="832">
        <v>8</v>
      </c>
      <c r="S1490" s="837">
        <v>0.8</v>
      </c>
      <c r="T1490" s="836">
        <v>6.5</v>
      </c>
      <c r="U1490" s="838">
        <v>0.76470588235294112</v>
      </c>
    </row>
    <row r="1491" spans="1:21" ht="14.4" customHeight="1" x14ac:dyDescent="0.3">
      <c r="A1491" s="831">
        <v>2</v>
      </c>
      <c r="B1491" s="832" t="s">
        <v>2170</v>
      </c>
      <c r="C1491" s="832" t="s">
        <v>2177</v>
      </c>
      <c r="D1491" s="833" t="s">
        <v>4516</v>
      </c>
      <c r="E1491" s="834" t="s">
        <v>2299</v>
      </c>
      <c r="F1491" s="832" t="s">
        <v>2171</v>
      </c>
      <c r="G1491" s="832" t="s">
        <v>2678</v>
      </c>
      <c r="H1491" s="832" t="s">
        <v>604</v>
      </c>
      <c r="I1491" s="832" t="s">
        <v>1900</v>
      </c>
      <c r="J1491" s="832" t="s">
        <v>644</v>
      </c>
      <c r="K1491" s="832" t="s">
        <v>1901</v>
      </c>
      <c r="L1491" s="835">
        <v>24.22</v>
      </c>
      <c r="M1491" s="835">
        <v>24.22</v>
      </c>
      <c r="N1491" s="832">
        <v>1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2</v>
      </c>
      <c r="B1492" s="832" t="s">
        <v>2170</v>
      </c>
      <c r="C1492" s="832" t="s">
        <v>2177</v>
      </c>
      <c r="D1492" s="833" t="s">
        <v>4516</v>
      </c>
      <c r="E1492" s="834" t="s">
        <v>2352</v>
      </c>
      <c r="F1492" s="832" t="s">
        <v>2171</v>
      </c>
      <c r="G1492" s="832" t="s">
        <v>3114</v>
      </c>
      <c r="H1492" s="832" t="s">
        <v>562</v>
      </c>
      <c r="I1492" s="832" t="s">
        <v>3442</v>
      </c>
      <c r="J1492" s="832" t="s">
        <v>904</v>
      </c>
      <c r="K1492" s="832" t="s">
        <v>3435</v>
      </c>
      <c r="L1492" s="835">
        <v>0</v>
      </c>
      <c r="M1492" s="835">
        <v>0</v>
      </c>
      <c r="N1492" s="832">
        <v>2</v>
      </c>
      <c r="O1492" s="836">
        <v>2</v>
      </c>
      <c r="P1492" s="835"/>
      <c r="Q1492" s="837"/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2</v>
      </c>
      <c r="B1493" s="832" t="s">
        <v>2170</v>
      </c>
      <c r="C1493" s="832" t="s">
        <v>2177</v>
      </c>
      <c r="D1493" s="833" t="s">
        <v>4516</v>
      </c>
      <c r="E1493" s="834" t="s">
        <v>2352</v>
      </c>
      <c r="F1493" s="832" t="s">
        <v>2171</v>
      </c>
      <c r="G1493" s="832" t="s">
        <v>4036</v>
      </c>
      <c r="H1493" s="832" t="s">
        <v>562</v>
      </c>
      <c r="I1493" s="832" t="s">
        <v>4037</v>
      </c>
      <c r="J1493" s="832" t="s">
        <v>4038</v>
      </c>
      <c r="K1493" s="832" t="s">
        <v>4039</v>
      </c>
      <c r="L1493" s="835">
        <v>277.67</v>
      </c>
      <c r="M1493" s="835">
        <v>277.67</v>
      </c>
      <c r="N1493" s="832">
        <v>1</v>
      </c>
      <c r="O1493" s="836">
        <v>1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2</v>
      </c>
      <c r="B1494" s="832" t="s">
        <v>2170</v>
      </c>
      <c r="C1494" s="832" t="s">
        <v>2177</v>
      </c>
      <c r="D1494" s="833" t="s">
        <v>4516</v>
      </c>
      <c r="E1494" s="834" t="s">
        <v>2352</v>
      </c>
      <c r="F1494" s="832" t="s">
        <v>2171</v>
      </c>
      <c r="G1494" s="832" t="s">
        <v>3825</v>
      </c>
      <c r="H1494" s="832" t="s">
        <v>562</v>
      </c>
      <c r="I1494" s="832" t="s">
        <v>4040</v>
      </c>
      <c r="J1494" s="832" t="s">
        <v>3827</v>
      </c>
      <c r="K1494" s="832" t="s">
        <v>4041</v>
      </c>
      <c r="L1494" s="835">
        <v>0</v>
      </c>
      <c r="M1494" s="835">
        <v>0</v>
      </c>
      <c r="N1494" s="832">
        <v>1</v>
      </c>
      <c r="O1494" s="836">
        <v>1</v>
      </c>
      <c r="P1494" s="835"/>
      <c r="Q1494" s="837"/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2</v>
      </c>
      <c r="B1495" s="832" t="s">
        <v>2170</v>
      </c>
      <c r="C1495" s="832" t="s">
        <v>2177</v>
      </c>
      <c r="D1495" s="833" t="s">
        <v>4516</v>
      </c>
      <c r="E1495" s="834" t="s">
        <v>2282</v>
      </c>
      <c r="F1495" s="832" t="s">
        <v>2171</v>
      </c>
      <c r="G1495" s="832" t="s">
        <v>3095</v>
      </c>
      <c r="H1495" s="832" t="s">
        <v>562</v>
      </c>
      <c r="I1495" s="832" t="s">
        <v>3358</v>
      </c>
      <c r="J1495" s="832" t="s">
        <v>3359</v>
      </c>
      <c r="K1495" s="832" t="s">
        <v>3360</v>
      </c>
      <c r="L1495" s="835">
        <v>0</v>
      </c>
      <c r="M1495" s="835">
        <v>0</v>
      </c>
      <c r="N1495" s="832">
        <v>1</v>
      </c>
      <c r="O1495" s="836">
        <v>1</v>
      </c>
      <c r="P1495" s="835"/>
      <c r="Q1495" s="837"/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2</v>
      </c>
      <c r="B1496" s="832" t="s">
        <v>2170</v>
      </c>
      <c r="C1496" s="832" t="s">
        <v>2177</v>
      </c>
      <c r="D1496" s="833" t="s">
        <v>4516</v>
      </c>
      <c r="E1496" s="834" t="s">
        <v>2224</v>
      </c>
      <c r="F1496" s="832" t="s">
        <v>2171</v>
      </c>
      <c r="G1496" s="832" t="s">
        <v>3426</v>
      </c>
      <c r="H1496" s="832" t="s">
        <v>562</v>
      </c>
      <c r="I1496" s="832" t="s">
        <v>3427</v>
      </c>
      <c r="J1496" s="832" t="s">
        <v>925</v>
      </c>
      <c r="K1496" s="832" t="s">
        <v>926</v>
      </c>
      <c r="L1496" s="835">
        <v>42.05</v>
      </c>
      <c r="M1496" s="835">
        <v>84.1</v>
      </c>
      <c r="N1496" s="832">
        <v>2</v>
      </c>
      <c r="O1496" s="836">
        <v>2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2</v>
      </c>
      <c r="B1497" s="832" t="s">
        <v>2170</v>
      </c>
      <c r="C1497" s="832" t="s">
        <v>2177</v>
      </c>
      <c r="D1497" s="833" t="s">
        <v>4516</v>
      </c>
      <c r="E1497" s="834" t="s">
        <v>2303</v>
      </c>
      <c r="F1497" s="832" t="s">
        <v>2171</v>
      </c>
      <c r="G1497" s="832" t="s">
        <v>2552</v>
      </c>
      <c r="H1497" s="832" t="s">
        <v>562</v>
      </c>
      <c r="I1497" s="832" t="s">
        <v>4042</v>
      </c>
      <c r="J1497" s="832" t="s">
        <v>4043</v>
      </c>
      <c r="K1497" s="832" t="s">
        <v>4044</v>
      </c>
      <c r="L1497" s="835">
        <v>0</v>
      </c>
      <c r="M1497" s="835">
        <v>0</v>
      </c>
      <c r="N1497" s="832">
        <v>1</v>
      </c>
      <c r="O1497" s="836">
        <v>1</v>
      </c>
      <c r="P1497" s="835"/>
      <c r="Q1497" s="837"/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2</v>
      </c>
      <c r="B1498" s="832" t="s">
        <v>2170</v>
      </c>
      <c r="C1498" s="832" t="s">
        <v>2177</v>
      </c>
      <c r="D1498" s="833" t="s">
        <v>4516</v>
      </c>
      <c r="E1498" s="834" t="s">
        <v>2188</v>
      </c>
      <c r="F1498" s="832" t="s">
        <v>2171</v>
      </c>
      <c r="G1498" s="832" t="s">
        <v>4045</v>
      </c>
      <c r="H1498" s="832" t="s">
        <v>562</v>
      </c>
      <c r="I1498" s="832" t="s">
        <v>4046</v>
      </c>
      <c r="J1498" s="832" t="s">
        <v>4047</v>
      </c>
      <c r="K1498" s="832" t="s">
        <v>4048</v>
      </c>
      <c r="L1498" s="835">
        <v>23.51</v>
      </c>
      <c r="M1498" s="835">
        <v>23.51</v>
      </c>
      <c r="N1498" s="832">
        <v>1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2</v>
      </c>
      <c r="B1499" s="832" t="s">
        <v>2170</v>
      </c>
      <c r="C1499" s="832" t="s">
        <v>2177</v>
      </c>
      <c r="D1499" s="833" t="s">
        <v>4516</v>
      </c>
      <c r="E1499" s="834" t="s">
        <v>2188</v>
      </c>
      <c r="F1499" s="832" t="s">
        <v>2171</v>
      </c>
      <c r="G1499" s="832" t="s">
        <v>4049</v>
      </c>
      <c r="H1499" s="832" t="s">
        <v>562</v>
      </c>
      <c r="I1499" s="832" t="s">
        <v>4050</v>
      </c>
      <c r="J1499" s="832" t="s">
        <v>4051</v>
      </c>
      <c r="K1499" s="832" t="s">
        <v>4052</v>
      </c>
      <c r="L1499" s="835">
        <v>678.51</v>
      </c>
      <c r="M1499" s="835">
        <v>678.51</v>
      </c>
      <c r="N1499" s="832">
        <v>1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2</v>
      </c>
      <c r="B1500" s="832" t="s">
        <v>2170</v>
      </c>
      <c r="C1500" s="832" t="s">
        <v>2177</v>
      </c>
      <c r="D1500" s="833" t="s">
        <v>4516</v>
      </c>
      <c r="E1500" s="834" t="s">
        <v>2283</v>
      </c>
      <c r="F1500" s="832" t="s">
        <v>2171</v>
      </c>
      <c r="G1500" s="832" t="s">
        <v>2504</v>
      </c>
      <c r="H1500" s="832" t="s">
        <v>562</v>
      </c>
      <c r="I1500" s="832" t="s">
        <v>2505</v>
      </c>
      <c r="J1500" s="832" t="s">
        <v>2506</v>
      </c>
      <c r="K1500" s="832" t="s">
        <v>2507</v>
      </c>
      <c r="L1500" s="835">
        <v>0</v>
      </c>
      <c r="M1500" s="835">
        <v>0</v>
      </c>
      <c r="N1500" s="832">
        <v>1</v>
      </c>
      <c r="O1500" s="836">
        <v>1</v>
      </c>
      <c r="P1500" s="835"/>
      <c r="Q1500" s="837"/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2</v>
      </c>
      <c r="B1501" s="832" t="s">
        <v>2170</v>
      </c>
      <c r="C1501" s="832" t="s">
        <v>2177</v>
      </c>
      <c r="D1501" s="833" t="s">
        <v>4516</v>
      </c>
      <c r="E1501" s="834" t="s">
        <v>2195</v>
      </c>
      <c r="F1501" s="832" t="s">
        <v>2171</v>
      </c>
      <c r="G1501" s="832" t="s">
        <v>2678</v>
      </c>
      <c r="H1501" s="832" t="s">
        <v>604</v>
      </c>
      <c r="I1501" s="832" t="s">
        <v>1900</v>
      </c>
      <c r="J1501" s="832" t="s">
        <v>644</v>
      </c>
      <c r="K1501" s="832" t="s">
        <v>1901</v>
      </c>
      <c r="L1501" s="835">
        <v>24.22</v>
      </c>
      <c r="M1501" s="835">
        <v>24.22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2</v>
      </c>
      <c r="B1502" s="832" t="s">
        <v>2170</v>
      </c>
      <c r="C1502" s="832" t="s">
        <v>2177</v>
      </c>
      <c r="D1502" s="833" t="s">
        <v>4516</v>
      </c>
      <c r="E1502" s="834" t="s">
        <v>2195</v>
      </c>
      <c r="F1502" s="832" t="s">
        <v>2171</v>
      </c>
      <c r="G1502" s="832" t="s">
        <v>2678</v>
      </c>
      <c r="H1502" s="832" t="s">
        <v>604</v>
      </c>
      <c r="I1502" s="832" t="s">
        <v>1902</v>
      </c>
      <c r="J1502" s="832" t="s">
        <v>644</v>
      </c>
      <c r="K1502" s="832" t="s">
        <v>621</v>
      </c>
      <c r="L1502" s="835">
        <v>48.42</v>
      </c>
      <c r="M1502" s="835">
        <v>48.42</v>
      </c>
      <c r="N1502" s="832">
        <v>1</v>
      </c>
      <c r="O1502" s="836">
        <v>1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2</v>
      </c>
      <c r="B1503" s="832" t="s">
        <v>2170</v>
      </c>
      <c r="C1503" s="832" t="s">
        <v>2177</v>
      </c>
      <c r="D1503" s="833" t="s">
        <v>4516</v>
      </c>
      <c r="E1503" s="834" t="s">
        <v>2195</v>
      </c>
      <c r="F1503" s="832" t="s">
        <v>2171</v>
      </c>
      <c r="G1503" s="832" t="s">
        <v>2821</v>
      </c>
      <c r="H1503" s="832" t="s">
        <v>604</v>
      </c>
      <c r="I1503" s="832" t="s">
        <v>1914</v>
      </c>
      <c r="J1503" s="832" t="s">
        <v>1915</v>
      </c>
      <c r="K1503" s="832" t="s">
        <v>1916</v>
      </c>
      <c r="L1503" s="835">
        <v>0</v>
      </c>
      <c r="M1503" s="835">
        <v>0</v>
      </c>
      <c r="N1503" s="832">
        <v>1</v>
      </c>
      <c r="O1503" s="836">
        <v>1</v>
      </c>
      <c r="P1503" s="835"/>
      <c r="Q1503" s="837"/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2</v>
      </c>
      <c r="B1504" s="832" t="s">
        <v>2170</v>
      </c>
      <c r="C1504" s="832" t="s">
        <v>2177</v>
      </c>
      <c r="D1504" s="833" t="s">
        <v>4516</v>
      </c>
      <c r="E1504" s="834" t="s">
        <v>2293</v>
      </c>
      <c r="F1504" s="832" t="s">
        <v>2171</v>
      </c>
      <c r="G1504" s="832" t="s">
        <v>2678</v>
      </c>
      <c r="H1504" s="832" t="s">
        <v>562</v>
      </c>
      <c r="I1504" s="832" t="s">
        <v>4053</v>
      </c>
      <c r="J1504" s="832" t="s">
        <v>644</v>
      </c>
      <c r="K1504" s="832" t="s">
        <v>4054</v>
      </c>
      <c r="L1504" s="835">
        <v>24.22</v>
      </c>
      <c r="M1504" s="835">
        <v>24.22</v>
      </c>
      <c r="N1504" s="832">
        <v>1</v>
      </c>
      <c r="O1504" s="836">
        <v>1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2</v>
      </c>
      <c r="B1505" s="832" t="s">
        <v>2170</v>
      </c>
      <c r="C1505" s="832" t="s">
        <v>2177</v>
      </c>
      <c r="D1505" s="833" t="s">
        <v>4516</v>
      </c>
      <c r="E1505" s="834" t="s">
        <v>2293</v>
      </c>
      <c r="F1505" s="832" t="s">
        <v>2171</v>
      </c>
      <c r="G1505" s="832" t="s">
        <v>2821</v>
      </c>
      <c r="H1505" s="832" t="s">
        <v>604</v>
      </c>
      <c r="I1505" s="832" t="s">
        <v>1914</v>
      </c>
      <c r="J1505" s="832" t="s">
        <v>1915</v>
      </c>
      <c r="K1505" s="832" t="s">
        <v>1916</v>
      </c>
      <c r="L1505" s="835">
        <v>0</v>
      </c>
      <c r="M1505" s="835">
        <v>0</v>
      </c>
      <c r="N1505" s="832">
        <v>1</v>
      </c>
      <c r="O1505" s="836">
        <v>1</v>
      </c>
      <c r="P1505" s="835"/>
      <c r="Q1505" s="837"/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2</v>
      </c>
      <c r="B1506" s="832" t="s">
        <v>2170</v>
      </c>
      <c r="C1506" s="832" t="s">
        <v>2177</v>
      </c>
      <c r="D1506" s="833" t="s">
        <v>4516</v>
      </c>
      <c r="E1506" s="834" t="s">
        <v>2347</v>
      </c>
      <c r="F1506" s="832" t="s">
        <v>2171</v>
      </c>
      <c r="G1506" s="832" t="s">
        <v>3220</v>
      </c>
      <c r="H1506" s="832" t="s">
        <v>604</v>
      </c>
      <c r="I1506" s="832" t="s">
        <v>3221</v>
      </c>
      <c r="J1506" s="832" t="s">
        <v>3222</v>
      </c>
      <c r="K1506" s="832" t="s">
        <v>3223</v>
      </c>
      <c r="L1506" s="835">
        <v>432.87</v>
      </c>
      <c r="M1506" s="835">
        <v>432.87</v>
      </c>
      <c r="N1506" s="832">
        <v>1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2</v>
      </c>
      <c r="B1507" s="832" t="s">
        <v>2170</v>
      </c>
      <c r="C1507" s="832" t="s">
        <v>2177</v>
      </c>
      <c r="D1507" s="833" t="s">
        <v>4516</v>
      </c>
      <c r="E1507" s="834" t="s">
        <v>2347</v>
      </c>
      <c r="F1507" s="832" t="s">
        <v>2171</v>
      </c>
      <c r="G1507" s="832" t="s">
        <v>3338</v>
      </c>
      <c r="H1507" s="832" t="s">
        <v>562</v>
      </c>
      <c r="I1507" s="832" t="s">
        <v>4055</v>
      </c>
      <c r="J1507" s="832" t="s">
        <v>4056</v>
      </c>
      <c r="K1507" s="832" t="s">
        <v>4057</v>
      </c>
      <c r="L1507" s="835">
        <v>0</v>
      </c>
      <c r="M1507" s="835">
        <v>0</v>
      </c>
      <c r="N1507" s="832">
        <v>1</v>
      </c>
      <c r="O1507" s="836">
        <v>1</v>
      </c>
      <c r="P1507" s="835"/>
      <c r="Q1507" s="837"/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2</v>
      </c>
      <c r="B1508" s="832" t="s">
        <v>2170</v>
      </c>
      <c r="C1508" s="832" t="s">
        <v>2177</v>
      </c>
      <c r="D1508" s="833" t="s">
        <v>4516</v>
      </c>
      <c r="E1508" s="834" t="s">
        <v>2275</v>
      </c>
      <c r="F1508" s="832" t="s">
        <v>2171</v>
      </c>
      <c r="G1508" s="832" t="s">
        <v>2420</v>
      </c>
      <c r="H1508" s="832" t="s">
        <v>604</v>
      </c>
      <c r="I1508" s="832" t="s">
        <v>2113</v>
      </c>
      <c r="J1508" s="832" t="s">
        <v>1097</v>
      </c>
      <c r="K1508" s="832" t="s">
        <v>2114</v>
      </c>
      <c r="L1508" s="835">
        <v>176.32</v>
      </c>
      <c r="M1508" s="835">
        <v>352.64</v>
      </c>
      <c r="N1508" s="832">
        <v>2</v>
      </c>
      <c r="O1508" s="836">
        <v>2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2</v>
      </c>
      <c r="B1509" s="832" t="s">
        <v>2170</v>
      </c>
      <c r="C1509" s="832" t="s">
        <v>2177</v>
      </c>
      <c r="D1509" s="833" t="s">
        <v>4516</v>
      </c>
      <c r="E1509" s="834" t="s">
        <v>2275</v>
      </c>
      <c r="F1509" s="832" t="s">
        <v>2171</v>
      </c>
      <c r="G1509" s="832" t="s">
        <v>2588</v>
      </c>
      <c r="H1509" s="832" t="s">
        <v>604</v>
      </c>
      <c r="I1509" s="832" t="s">
        <v>1986</v>
      </c>
      <c r="J1509" s="832" t="s">
        <v>1984</v>
      </c>
      <c r="K1509" s="832" t="s">
        <v>1987</v>
      </c>
      <c r="L1509" s="835">
        <v>176.32</v>
      </c>
      <c r="M1509" s="835">
        <v>352.64</v>
      </c>
      <c r="N1509" s="832">
        <v>2</v>
      </c>
      <c r="O1509" s="836">
        <v>2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2</v>
      </c>
      <c r="B1510" s="832" t="s">
        <v>2170</v>
      </c>
      <c r="C1510" s="832" t="s">
        <v>2177</v>
      </c>
      <c r="D1510" s="833" t="s">
        <v>4516</v>
      </c>
      <c r="E1510" s="834" t="s">
        <v>2304</v>
      </c>
      <c r="F1510" s="832" t="s">
        <v>2171</v>
      </c>
      <c r="G1510" s="832" t="s">
        <v>2552</v>
      </c>
      <c r="H1510" s="832" t="s">
        <v>562</v>
      </c>
      <c r="I1510" s="832" t="s">
        <v>3361</v>
      </c>
      <c r="J1510" s="832" t="s">
        <v>3005</v>
      </c>
      <c r="K1510" s="832" t="s">
        <v>3362</v>
      </c>
      <c r="L1510" s="835">
        <v>35.18</v>
      </c>
      <c r="M1510" s="835">
        <v>35.18</v>
      </c>
      <c r="N1510" s="832">
        <v>1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2</v>
      </c>
      <c r="B1511" s="832" t="s">
        <v>2170</v>
      </c>
      <c r="C1511" s="832" t="s">
        <v>2177</v>
      </c>
      <c r="D1511" s="833" t="s">
        <v>4516</v>
      </c>
      <c r="E1511" s="834" t="s">
        <v>2203</v>
      </c>
      <c r="F1511" s="832" t="s">
        <v>2171</v>
      </c>
      <c r="G1511" s="832" t="s">
        <v>2552</v>
      </c>
      <c r="H1511" s="832" t="s">
        <v>562</v>
      </c>
      <c r="I1511" s="832" t="s">
        <v>4042</v>
      </c>
      <c r="J1511" s="832" t="s">
        <v>4043</v>
      </c>
      <c r="K1511" s="832" t="s">
        <v>4044</v>
      </c>
      <c r="L1511" s="835">
        <v>0</v>
      </c>
      <c r="M1511" s="835">
        <v>0</v>
      </c>
      <c r="N1511" s="832">
        <v>1</v>
      </c>
      <c r="O1511" s="836">
        <v>1</v>
      </c>
      <c r="P1511" s="835"/>
      <c r="Q1511" s="837"/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2</v>
      </c>
      <c r="B1512" s="832" t="s">
        <v>2170</v>
      </c>
      <c r="C1512" s="832" t="s">
        <v>2177</v>
      </c>
      <c r="D1512" s="833" t="s">
        <v>4516</v>
      </c>
      <c r="E1512" s="834" t="s">
        <v>2261</v>
      </c>
      <c r="F1512" s="832" t="s">
        <v>2171</v>
      </c>
      <c r="G1512" s="832" t="s">
        <v>2821</v>
      </c>
      <c r="H1512" s="832" t="s">
        <v>604</v>
      </c>
      <c r="I1512" s="832" t="s">
        <v>1914</v>
      </c>
      <c r="J1512" s="832" t="s">
        <v>1915</v>
      </c>
      <c r="K1512" s="832" t="s">
        <v>1916</v>
      </c>
      <c r="L1512" s="835">
        <v>0</v>
      </c>
      <c r="M1512" s="835">
        <v>0</v>
      </c>
      <c r="N1512" s="832">
        <v>2</v>
      </c>
      <c r="O1512" s="836">
        <v>2</v>
      </c>
      <c r="P1512" s="835"/>
      <c r="Q1512" s="837"/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2</v>
      </c>
      <c r="B1513" s="832" t="s">
        <v>2170</v>
      </c>
      <c r="C1513" s="832" t="s">
        <v>2177</v>
      </c>
      <c r="D1513" s="833" t="s">
        <v>4516</v>
      </c>
      <c r="E1513" s="834" t="s">
        <v>2239</v>
      </c>
      <c r="F1513" s="832" t="s">
        <v>2171</v>
      </c>
      <c r="G1513" s="832" t="s">
        <v>2588</v>
      </c>
      <c r="H1513" s="832" t="s">
        <v>604</v>
      </c>
      <c r="I1513" s="832" t="s">
        <v>1983</v>
      </c>
      <c r="J1513" s="832" t="s">
        <v>1984</v>
      </c>
      <c r="K1513" s="832" t="s">
        <v>1985</v>
      </c>
      <c r="L1513" s="835">
        <v>58.77</v>
      </c>
      <c r="M1513" s="835">
        <v>58.77</v>
      </c>
      <c r="N1513" s="832">
        <v>1</v>
      </c>
      <c r="O1513" s="836">
        <v>1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2</v>
      </c>
      <c r="B1514" s="832" t="s">
        <v>2170</v>
      </c>
      <c r="C1514" s="832" t="s">
        <v>2177</v>
      </c>
      <c r="D1514" s="833" t="s">
        <v>4516</v>
      </c>
      <c r="E1514" s="834" t="s">
        <v>2239</v>
      </c>
      <c r="F1514" s="832" t="s">
        <v>2171</v>
      </c>
      <c r="G1514" s="832" t="s">
        <v>4058</v>
      </c>
      <c r="H1514" s="832" t="s">
        <v>562</v>
      </c>
      <c r="I1514" s="832" t="s">
        <v>4059</v>
      </c>
      <c r="J1514" s="832" t="s">
        <v>4060</v>
      </c>
      <c r="K1514" s="832" t="s">
        <v>4061</v>
      </c>
      <c r="L1514" s="835">
        <v>1112.45</v>
      </c>
      <c r="M1514" s="835">
        <v>1112.45</v>
      </c>
      <c r="N1514" s="832">
        <v>1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2</v>
      </c>
      <c r="B1515" s="832" t="s">
        <v>2170</v>
      </c>
      <c r="C1515" s="832" t="s">
        <v>2177</v>
      </c>
      <c r="D1515" s="833" t="s">
        <v>4516</v>
      </c>
      <c r="E1515" s="834" t="s">
        <v>2343</v>
      </c>
      <c r="F1515" s="832" t="s">
        <v>2171</v>
      </c>
      <c r="G1515" s="832" t="s">
        <v>2420</v>
      </c>
      <c r="H1515" s="832" t="s">
        <v>562</v>
      </c>
      <c r="I1515" s="832" t="s">
        <v>4062</v>
      </c>
      <c r="J1515" s="832" t="s">
        <v>2422</v>
      </c>
      <c r="K1515" s="832" t="s">
        <v>4063</v>
      </c>
      <c r="L1515" s="835">
        <v>0</v>
      </c>
      <c r="M1515" s="835">
        <v>0</v>
      </c>
      <c r="N1515" s="832">
        <v>1</v>
      </c>
      <c r="O1515" s="836">
        <v>1</v>
      </c>
      <c r="P1515" s="835"/>
      <c r="Q1515" s="837"/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2</v>
      </c>
      <c r="B1516" s="832" t="s">
        <v>2170</v>
      </c>
      <c r="C1516" s="832" t="s">
        <v>2177</v>
      </c>
      <c r="D1516" s="833" t="s">
        <v>4516</v>
      </c>
      <c r="E1516" s="834" t="s">
        <v>2202</v>
      </c>
      <c r="F1516" s="832" t="s">
        <v>2171</v>
      </c>
      <c r="G1516" s="832" t="s">
        <v>3226</v>
      </c>
      <c r="H1516" s="832" t="s">
        <v>562</v>
      </c>
      <c r="I1516" s="832" t="s">
        <v>3454</v>
      </c>
      <c r="J1516" s="832" t="s">
        <v>3455</v>
      </c>
      <c r="K1516" s="832" t="s">
        <v>2507</v>
      </c>
      <c r="L1516" s="835">
        <v>35.11</v>
      </c>
      <c r="M1516" s="835">
        <v>105.33</v>
      </c>
      <c r="N1516" s="832">
        <v>3</v>
      </c>
      <c r="O1516" s="836">
        <v>0.5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2</v>
      </c>
      <c r="B1517" s="832" t="s">
        <v>2170</v>
      </c>
      <c r="C1517" s="832" t="s">
        <v>2177</v>
      </c>
      <c r="D1517" s="833" t="s">
        <v>4516</v>
      </c>
      <c r="E1517" s="834" t="s">
        <v>2202</v>
      </c>
      <c r="F1517" s="832" t="s">
        <v>2171</v>
      </c>
      <c r="G1517" s="832" t="s">
        <v>3456</v>
      </c>
      <c r="H1517" s="832" t="s">
        <v>562</v>
      </c>
      <c r="I1517" s="832" t="s">
        <v>4064</v>
      </c>
      <c r="J1517" s="832" t="s">
        <v>4065</v>
      </c>
      <c r="K1517" s="832" t="s">
        <v>4066</v>
      </c>
      <c r="L1517" s="835">
        <v>0</v>
      </c>
      <c r="M1517" s="835">
        <v>0</v>
      </c>
      <c r="N1517" s="832">
        <v>1</v>
      </c>
      <c r="O1517" s="836">
        <v>0.5</v>
      </c>
      <c r="P1517" s="835"/>
      <c r="Q1517" s="837"/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2</v>
      </c>
      <c r="B1518" s="832" t="s">
        <v>2170</v>
      </c>
      <c r="C1518" s="832" t="s">
        <v>2177</v>
      </c>
      <c r="D1518" s="833" t="s">
        <v>4516</v>
      </c>
      <c r="E1518" s="834" t="s">
        <v>2202</v>
      </c>
      <c r="F1518" s="832" t="s">
        <v>2171</v>
      </c>
      <c r="G1518" s="832" t="s">
        <v>2368</v>
      </c>
      <c r="H1518" s="832" t="s">
        <v>604</v>
      </c>
      <c r="I1518" s="832" t="s">
        <v>1905</v>
      </c>
      <c r="J1518" s="832" t="s">
        <v>620</v>
      </c>
      <c r="K1518" s="832" t="s">
        <v>622</v>
      </c>
      <c r="L1518" s="835">
        <v>72.55</v>
      </c>
      <c r="M1518" s="835">
        <v>217.64999999999998</v>
      </c>
      <c r="N1518" s="832">
        <v>3</v>
      </c>
      <c r="O1518" s="836">
        <v>1.5</v>
      </c>
      <c r="P1518" s="835">
        <v>217.64999999999998</v>
      </c>
      <c r="Q1518" s="837">
        <v>1</v>
      </c>
      <c r="R1518" s="832">
        <v>3</v>
      </c>
      <c r="S1518" s="837">
        <v>1</v>
      </c>
      <c r="T1518" s="836">
        <v>1.5</v>
      </c>
      <c r="U1518" s="838">
        <v>1</v>
      </c>
    </row>
    <row r="1519" spans="1:21" ht="14.4" customHeight="1" x14ac:dyDescent="0.3">
      <c r="A1519" s="831">
        <v>2</v>
      </c>
      <c r="B1519" s="832" t="s">
        <v>2170</v>
      </c>
      <c r="C1519" s="832" t="s">
        <v>2177</v>
      </c>
      <c r="D1519" s="833" t="s">
        <v>4516</v>
      </c>
      <c r="E1519" s="834" t="s">
        <v>2202</v>
      </c>
      <c r="F1519" s="832" t="s">
        <v>2171</v>
      </c>
      <c r="G1519" s="832" t="s">
        <v>2368</v>
      </c>
      <c r="H1519" s="832" t="s">
        <v>604</v>
      </c>
      <c r="I1519" s="832" t="s">
        <v>1904</v>
      </c>
      <c r="J1519" s="832" t="s">
        <v>620</v>
      </c>
      <c r="K1519" s="832" t="s">
        <v>621</v>
      </c>
      <c r="L1519" s="835">
        <v>21.76</v>
      </c>
      <c r="M1519" s="835">
        <v>65.28</v>
      </c>
      <c r="N1519" s="832">
        <v>3</v>
      </c>
      <c r="O1519" s="836">
        <v>1.5</v>
      </c>
      <c r="P1519" s="835">
        <v>21.76</v>
      </c>
      <c r="Q1519" s="837">
        <v>0.33333333333333337</v>
      </c>
      <c r="R1519" s="832">
        <v>1</v>
      </c>
      <c r="S1519" s="837">
        <v>0.33333333333333331</v>
      </c>
      <c r="T1519" s="836">
        <v>0.5</v>
      </c>
      <c r="U1519" s="838">
        <v>0.33333333333333331</v>
      </c>
    </row>
    <row r="1520" spans="1:21" ht="14.4" customHeight="1" x14ac:dyDescent="0.3">
      <c r="A1520" s="831">
        <v>2</v>
      </c>
      <c r="B1520" s="832" t="s">
        <v>2170</v>
      </c>
      <c r="C1520" s="832" t="s">
        <v>2177</v>
      </c>
      <c r="D1520" s="833" t="s">
        <v>4516</v>
      </c>
      <c r="E1520" s="834" t="s">
        <v>2202</v>
      </c>
      <c r="F1520" s="832" t="s">
        <v>2171</v>
      </c>
      <c r="G1520" s="832" t="s">
        <v>2377</v>
      </c>
      <c r="H1520" s="832" t="s">
        <v>604</v>
      </c>
      <c r="I1520" s="832" t="s">
        <v>2018</v>
      </c>
      <c r="J1520" s="832" t="s">
        <v>702</v>
      </c>
      <c r="K1520" s="832" t="s">
        <v>2019</v>
      </c>
      <c r="L1520" s="835">
        <v>72</v>
      </c>
      <c r="M1520" s="835">
        <v>216</v>
      </c>
      <c r="N1520" s="832">
        <v>3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2</v>
      </c>
      <c r="B1521" s="832" t="s">
        <v>2170</v>
      </c>
      <c r="C1521" s="832" t="s">
        <v>2177</v>
      </c>
      <c r="D1521" s="833" t="s">
        <v>4516</v>
      </c>
      <c r="E1521" s="834" t="s">
        <v>2202</v>
      </c>
      <c r="F1521" s="832" t="s">
        <v>2171</v>
      </c>
      <c r="G1521" s="832" t="s">
        <v>2378</v>
      </c>
      <c r="H1521" s="832" t="s">
        <v>604</v>
      </c>
      <c r="I1521" s="832" t="s">
        <v>1760</v>
      </c>
      <c r="J1521" s="832" t="s">
        <v>1761</v>
      </c>
      <c r="K1521" s="832" t="s">
        <v>1762</v>
      </c>
      <c r="L1521" s="835">
        <v>93.27</v>
      </c>
      <c r="M1521" s="835">
        <v>186.54</v>
      </c>
      <c r="N1521" s="832">
        <v>2</v>
      </c>
      <c r="O1521" s="836">
        <v>1</v>
      </c>
      <c r="P1521" s="835">
        <v>93.27</v>
      </c>
      <c r="Q1521" s="837">
        <v>0.5</v>
      </c>
      <c r="R1521" s="832">
        <v>1</v>
      </c>
      <c r="S1521" s="837">
        <v>0.5</v>
      </c>
      <c r="T1521" s="836">
        <v>0.5</v>
      </c>
      <c r="U1521" s="838">
        <v>0.5</v>
      </c>
    </row>
    <row r="1522" spans="1:21" ht="14.4" customHeight="1" x14ac:dyDescent="0.3">
      <c r="A1522" s="831">
        <v>2</v>
      </c>
      <c r="B1522" s="832" t="s">
        <v>2170</v>
      </c>
      <c r="C1522" s="832" t="s">
        <v>2177</v>
      </c>
      <c r="D1522" s="833" t="s">
        <v>4516</v>
      </c>
      <c r="E1522" s="834" t="s">
        <v>2202</v>
      </c>
      <c r="F1522" s="832" t="s">
        <v>2171</v>
      </c>
      <c r="G1522" s="832" t="s">
        <v>2378</v>
      </c>
      <c r="H1522" s="832" t="s">
        <v>604</v>
      </c>
      <c r="I1522" s="832" t="s">
        <v>1763</v>
      </c>
      <c r="J1522" s="832" t="s">
        <v>1761</v>
      </c>
      <c r="K1522" s="832" t="s">
        <v>1764</v>
      </c>
      <c r="L1522" s="835">
        <v>31.09</v>
      </c>
      <c r="M1522" s="835">
        <v>93.27</v>
      </c>
      <c r="N1522" s="832">
        <v>3</v>
      </c>
      <c r="O1522" s="836">
        <v>1.5</v>
      </c>
      <c r="P1522" s="835">
        <v>31.09</v>
      </c>
      <c r="Q1522" s="837">
        <v>0.33333333333333337</v>
      </c>
      <c r="R1522" s="832">
        <v>1</v>
      </c>
      <c r="S1522" s="837">
        <v>0.33333333333333331</v>
      </c>
      <c r="T1522" s="836">
        <v>0.5</v>
      </c>
      <c r="U1522" s="838">
        <v>0.33333333333333331</v>
      </c>
    </row>
    <row r="1523" spans="1:21" ht="14.4" customHeight="1" x14ac:dyDescent="0.3">
      <c r="A1523" s="831">
        <v>2</v>
      </c>
      <c r="B1523" s="832" t="s">
        <v>2170</v>
      </c>
      <c r="C1523" s="832" t="s">
        <v>2177</v>
      </c>
      <c r="D1523" s="833" t="s">
        <v>4516</v>
      </c>
      <c r="E1523" s="834" t="s">
        <v>2202</v>
      </c>
      <c r="F1523" s="832" t="s">
        <v>2171</v>
      </c>
      <c r="G1523" s="832" t="s">
        <v>2381</v>
      </c>
      <c r="H1523" s="832" t="s">
        <v>562</v>
      </c>
      <c r="I1523" s="832" t="s">
        <v>2382</v>
      </c>
      <c r="J1523" s="832" t="s">
        <v>2383</v>
      </c>
      <c r="K1523" s="832" t="s">
        <v>2384</v>
      </c>
      <c r="L1523" s="835">
        <v>61.44</v>
      </c>
      <c r="M1523" s="835">
        <v>61.44</v>
      </c>
      <c r="N1523" s="832">
        <v>1</v>
      </c>
      <c r="O1523" s="836">
        <v>0.5</v>
      </c>
      <c r="P1523" s="835">
        <v>61.44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" customHeight="1" x14ac:dyDescent="0.3">
      <c r="A1524" s="831">
        <v>2</v>
      </c>
      <c r="B1524" s="832" t="s">
        <v>2170</v>
      </c>
      <c r="C1524" s="832" t="s">
        <v>2177</v>
      </c>
      <c r="D1524" s="833" t="s">
        <v>4516</v>
      </c>
      <c r="E1524" s="834" t="s">
        <v>2202</v>
      </c>
      <c r="F1524" s="832" t="s">
        <v>2171</v>
      </c>
      <c r="G1524" s="832" t="s">
        <v>2381</v>
      </c>
      <c r="H1524" s="832" t="s">
        <v>562</v>
      </c>
      <c r="I1524" s="832" t="s">
        <v>3375</v>
      </c>
      <c r="J1524" s="832" t="s">
        <v>2383</v>
      </c>
      <c r="K1524" s="832" t="s">
        <v>3376</v>
      </c>
      <c r="L1524" s="835">
        <v>87.77</v>
      </c>
      <c r="M1524" s="835">
        <v>87.77</v>
      </c>
      <c r="N1524" s="832">
        <v>1</v>
      </c>
      <c r="O1524" s="836">
        <v>0.5</v>
      </c>
      <c r="P1524" s="835">
        <v>87.77</v>
      </c>
      <c r="Q1524" s="837">
        <v>1</v>
      </c>
      <c r="R1524" s="832">
        <v>1</v>
      </c>
      <c r="S1524" s="837">
        <v>1</v>
      </c>
      <c r="T1524" s="836">
        <v>0.5</v>
      </c>
      <c r="U1524" s="838">
        <v>1</v>
      </c>
    </row>
    <row r="1525" spans="1:21" ht="14.4" customHeight="1" x14ac:dyDescent="0.3">
      <c r="A1525" s="831">
        <v>2</v>
      </c>
      <c r="B1525" s="832" t="s">
        <v>2170</v>
      </c>
      <c r="C1525" s="832" t="s">
        <v>2177</v>
      </c>
      <c r="D1525" s="833" t="s">
        <v>4516</v>
      </c>
      <c r="E1525" s="834" t="s">
        <v>2202</v>
      </c>
      <c r="F1525" s="832" t="s">
        <v>2171</v>
      </c>
      <c r="G1525" s="832" t="s">
        <v>2388</v>
      </c>
      <c r="H1525" s="832" t="s">
        <v>604</v>
      </c>
      <c r="I1525" s="832" t="s">
        <v>1817</v>
      </c>
      <c r="J1525" s="832" t="s">
        <v>1815</v>
      </c>
      <c r="K1525" s="832" t="s">
        <v>1818</v>
      </c>
      <c r="L1525" s="835">
        <v>279.52999999999997</v>
      </c>
      <c r="M1525" s="835">
        <v>279.52999999999997</v>
      </c>
      <c r="N1525" s="832">
        <v>1</v>
      </c>
      <c r="O1525" s="836">
        <v>1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2</v>
      </c>
      <c r="B1526" s="832" t="s">
        <v>2170</v>
      </c>
      <c r="C1526" s="832" t="s">
        <v>2177</v>
      </c>
      <c r="D1526" s="833" t="s">
        <v>4516</v>
      </c>
      <c r="E1526" s="834" t="s">
        <v>2202</v>
      </c>
      <c r="F1526" s="832" t="s">
        <v>2171</v>
      </c>
      <c r="G1526" s="832" t="s">
        <v>2388</v>
      </c>
      <c r="H1526" s="832" t="s">
        <v>562</v>
      </c>
      <c r="I1526" s="832" t="s">
        <v>2394</v>
      </c>
      <c r="J1526" s="832" t="s">
        <v>2395</v>
      </c>
      <c r="K1526" s="832" t="s">
        <v>1818</v>
      </c>
      <c r="L1526" s="835">
        <v>279.52999999999997</v>
      </c>
      <c r="M1526" s="835">
        <v>279.52999999999997</v>
      </c>
      <c r="N1526" s="832">
        <v>1</v>
      </c>
      <c r="O1526" s="836">
        <v>1</v>
      </c>
      <c r="P1526" s="835">
        <v>279.52999999999997</v>
      </c>
      <c r="Q1526" s="837">
        <v>1</v>
      </c>
      <c r="R1526" s="832">
        <v>1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2</v>
      </c>
      <c r="B1527" s="832" t="s">
        <v>2170</v>
      </c>
      <c r="C1527" s="832" t="s">
        <v>2177</v>
      </c>
      <c r="D1527" s="833" t="s">
        <v>4516</v>
      </c>
      <c r="E1527" s="834" t="s">
        <v>2202</v>
      </c>
      <c r="F1527" s="832" t="s">
        <v>2171</v>
      </c>
      <c r="G1527" s="832" t="s">
        <v>2396</v>
      </c>
      <c r="H1527" s="832" t="s">
        <v>604</v>
      </c>
      <c r="I1527" s="832" t="s">
        <v>2397</v>
      </c>
      <c r="J1527" s="832" t="s">
        <v>2398</v>
      </c>
      <c r="K1527" s="832" t="s">
        <v>1653</v>
      </c>
      <c r="L1527" s="835">
        <v>318.16000000000003</v>
      </c>
      <c r="M1527" s="835">
        <v>2227.1200000000003</v>
      </c>
      <c r="N1527" s="832">
        <v>7</v>
      </c>
      <c r="O1527" s="836">
        <v>2</v>
      </c>
      <c r="P1527" s="835">
        <v>636.32000000000005</v>
      </c>
      <c r="Q1527" s="837">
        <v>0.2857142857142857</v>
      </c>
      <c r="R1527" s="832">
        <v>2</v>
      </c>
      <c r="S1527" s="837">
        <v>0.2857142857142857</v>
      </c>
      <c r="T1527" s="836">
        <v>0.5</v>
      </c>
      <c r="U1527" s="838">
        <v>0.25</v>
      </c>
    </row>
    <row r="1528" spans="1:21" ht="14.4" customHeight="1" x14ac:dyDescent="0.3">
      <c r="A1528" s="831">
        <v>2</v>
      </c>
      <c r="B1528" s="832" t="s">
        <v>2170</v>
      </c>
      <c r="C1528" s="832" t="s">
        <v>2177</v>
      </c>
      <c r="D1528" s="833" t="s">
        <v>4516</v>
      </c>
      <c r="E1528" s="834" t="s">
        <v>2202</v>
      </c>
      <c r="F1528" s="832" t="s">
        <v>2171</v>
      </c>
      <c r="G1528" s="832" t="s">
        <v>2406</v>
      </c>
      <c r="H1528" s="832" t="s">
        <v>604</v>
      </c>
      <c r="I1528" s="832" t="s">
        <v>1739</v>
      </c>
      <c r="J1528" s="832" t="s">
        <v>1740</v>
      </c>
      <c r="K1528" s="832" t="s">
        <v>1741</v>
      </c>
      <c r="L1528" s="835">
        <v>65.540000000000006</v>
      </c>
      <c r="M1528" s="835">
        <v>65.540000000000006</v>
      </c>
      <c r="N1528" s="832">
        <v>1</v>
      </c>
      <c r="O1528" s="836">
        <v>0.5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2</v>
      </c>
      <c r="B1529" s="832" t="s">
        <v>2170</v>
      </c>
      <c r="C1529" s="832" t="s">
        <v>2177</v>
      </c>
      <c r="D1529" s="833" t="s">
        <v>4516</v>
      </c>
      <c r="E1529" s="834" t="s">
        <v>2202</v>
      </c>
      <c r="F1529" s="832" t="s">
        <v>2171</v>
      </c>
      <c r="G1529" s="832" t="s">
        <v>2411</v>
      </c>
      <c r="H1529" s="832" t="s">
        <v>604</v>
      </c>
      <c r="I1529" s="832" t="s">
        <v>4067</v>
      </c>
      <c r="J1529" s="832" t="s">
        <v>1746</v>
      </c>
      <c r="K1529" s="832" t="s">
        <v>1955</v>
      </c>
      <c r="L1529" s="835">
        <v>70.23</v>
      </c>
      <c r="M1529" s="835">
        <v>70.23</v>
      </c>
      <c r="N1529" s="832">
        <v>1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2</v>
      </c>
      <c r="B1530" s="832" t="s">
        <v>2170</v>
      </c>
      <c r="C1530" s="832" t="s">
        <v>2177</v>
      </c>
      <c r="D1530" s="833" t="s">
        <v>4516</v>
      </c>
      <c r="E1530" s="834" t="s">
        <v>2202</v>
      </c>
      <c r="F1530" s="832" t="s">
        <v>2171</v>
      </c>
      <c r="G1530" s="832" t="s">
        <v>2411</v>
      </c>
      <c r="H1530" s="832" t="s">
        <v>604</v>
      </c>
      <c r="I1530" s="832" t="s">
        <v>1748</v>
      </c>
      <c r="J1530" s="832" t="s">
        <v>1746</v>
      </c>
      <c r="K1530" s="832" t="s">
        <v>1749</v>
      </c>
      <c r="L1530" s="835">
        <v>117.03</v>
      </c>
      <c r="M1530" s="835">
        <v>234.06</v>
      </c>
      <c r="N1530" s="832">
        <v>2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2</v>
      </c>
      <c r="B1531" s="832" t="s">
        <v>2170</v>
      </c>
      <c r="C1531" s="832" t="s">
        <v>2177</v>
      </c>
      <c r="D1531" s="833" t="s">
        <v>4516</v>
      </c>
      <c r="E1531" s="834" t="s">
        <v>2202</v>
      </c>
      <c r="F1531" s="832" t="s">
        <v>2171</v>
      </c>
      <c r="G1531" s="832" t="s">
        <v>2411</v>
      </c>
      <c r="H1531" s="832" t="s">
        <v>604</v>
      </c>
      <c r="I1531" s="832" t="s">
        <v>2036</v>
      </c>
      <c r="J1531" s="832" t="s">
        <v>1746</v>
      </c>
      <c r="K1531" s="832" t="s">
        <v>1894</v>
      </c>
      <c r="L1531" s="835">
        <v>17.559999999999999</v>
      </c>
      <c r="M1531" s="835">
        <v>105.35999999999999</v>
      </c>
      <c r="N1531" s="832">
        <v>6</v>
      </c>
      <c r="O1531" s="836">
        <v>1.5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2</v>
      </c>
      <c r="B1532" s="832" t="s">
        <v>2170</v>
      </c>
      <c r="C1532" s="832" t="s">
        <v>2177</v>
      </c>
      <c r="D1532" s="833" t="s">
        <v>4516</v>
      </c>
      <c r="E1532" s="834" t="s">
        <v>2202</v>
      </c>
      <c r="F1532" s="832" t="s">
        <v>2171</v>
      </c>
      <c r="G1532" s="832" t="s">
        <v>2411</v>
      </c>
      <c r="H1532" s="832" t="s">
        <v>604</v>
      </c>
      <c r="I1532" s="832" t="s">
        <v>1745</v>
      </c>
      <c r="J1532" s="832" t="s">
        <v>1746</v>
      </c>
      <c r="K1532" s="832" t="s">
        <v>1747</v>
      </c>
      <c r="L1532" s="835">
        <v>35.11</v>
      </c>
      <c r="M1532" s="835">
        <v>70.22</v>
      </c>
      <c r="N1532" s="832">
        <v>2</v>
      </c>
      <c r="O1532" s="836">
        <v>1.5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2</v>
      </c>
      <c r="B1533" s="832" t="s">
        <v>2170</v>
      </c>
      <c r="C1533" s="832" t="s">
        <v>2177</v>
      </c>
      <c r="D1533" s="833" t="s">
        <v>4516</v>
      </c>
      <c r="E1533" s="834" t="s">
        <v>2202</v>
      </c>
      <c r="F1533" s="832" t="s">
        <v>2171</v>
      </c>
      <c r="G1533" s="832" t="s">
        <v>3114</v>
      </c>
      <c r="H1533" s="832" t="s">
        <v>562</v>
      </c>
      <c r="I1533" s="832" t="s">
        <v>3442</v>
      </c>
      <c r="J1533" s="832" t="s">
        <v>904</v>
      </c>
      <c r="K1533" s="832" t="s">
        <v>3435</v>
      </c>
      <c r="L1533" s="835">
        <v>0</v>
      </c>
      <c r="M1533" s="835">
        <v>0</v>
      </c>
      <c r="N1533" s="832">
        <v>1</v>
      </c>
      <c r="O1533" s="836">
        <v>1</v>
      </c>
      <c r="P1533" s="835">
        <v>0</v>
      </c>
      <c r="Q1533" s="837"/>
      <c r="R1533" s="832">
        <v>1</v>
      </c>
      <c r="S1533" s="837">
        <v>1</v>
      </c>
      <c r="T1533" s="836">
        <v>1</v>
      </c>
      <c r="U1533" s="838">
        <v>1</v>
      </c>
    </row>
    <row r="1534" spans="1:21" ht="14.4" customHeight="1" x14ac:dyDescent="0.3">
      <c r="A1534" s="831">
        <v>2</v>
      </c>
      <c r="B1534" s="832" t="s">
        <v>2170</v>
      </c>
      <c r="C1534" s="832" t="s">
        <v>2177</v>
      </c>
      <c r="D1534" s="833" t="s">
        <v>4516</v>
      </c>
      <c r="E1534" s="834" t="s">
        <v>2202</v>
      </c>
      <c r="F1534" s="832" t="s">
        <v>2171</v>
      </c>
      <c r="G1534" s="832" t="s">
        <v>2416</v>
      </c>
      <c r="H1534" s="832" t="s">
        <v>562</v>
      </c>
      <c r="I1534" s="832" t="s">
        <v>2963</v>
      </c>
      <c r="J1534" s="832" t="s">
        <v>2418</v>
      </c>
      <c r="K1534" s="832" t="s">
        <v>2964</v>
      </c>
      <c r="L1534" s="835">
        <v>1910.49</v>
      </c>
      <c r="M1534" s="835">
        <v>7641.96</v>
      </c>
      <c r="N1534" s="832">
        <v>4</v>
      </c>
      <c r="O1534" s="836">
        <v>0.5</v>
      </c>
      <c r="P1534" s="835">
        <v>7641.96</v>
      </c>
      <c r="Q1534" s="837">
        <v>1</v>
      </c>
      <c r="R1534" s="832">
        <v>4</v>
      </c>
      <c r="S1534" s="837">
        <v>1</v>
      </c>
      <c r="T1534" s="836">
        <v>0.5</v>
      </c>
      <c r="U1534" s="838">
        <v>1</v>
      </c>
    </row>
    <row r="1535" spans="1:21" ht="14.4" customHeight="1" x14ac:dyDescent="0.3">
      <c r="A1535" s="831">
        <v>2</v>
      </c>
      <c r="B1535" s="832" t="s">
        <v>2170</v>
      </c>
      <c r="C1535" s="832" t="s">
        <v>2177</v>
      </c>
      <c r="D1535" s="833" t="s">
        <v>4516</v>
      </c>
      <c r="E1535" s="834" t="s">
        <v>2202</v>
      </c>
      <c r="F1535" s="832" t="s">
        <v>2171</v>
      </c>
      <c r="G1535" s="832" t="s">
        <v>2416</v>
      </c>
      <c r="H1535" s="832" t="s">
        <v>562</v>
      </c>
      <c r="I1535" s="832" t="s">
        <v>3381</v>
      </c>
      <c r="J1535" s="832" t="s">
        <v>3382</v>
      </c>
      <c r="K1535" s="832" t="s">
        <v>3383</v>
      </c>
      <c r="L1535" s="835">
        <v>3349.27</v>
      </c>
      <c r="M1535" s="835">
        <v>10047.81</v>
      </c>
      <c r="N1535" s="832">
        <v>3</v>
      </c>
      <c r="O1535" s="836">
        <v>1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2</v>
      </c>
      <c r="B1536" s="832" t="s">
        <v>2170</v>
      </c>
      <c r="C1536" s="832" t="s">
        <v>2177</v>
      </c>
      <c r="D1536" s="833" t="s">
        <v>4516</v>
      </c>
      <c r="E1536" s="834" t="s">
        <v>2202</v>
      </c>
      <c r="F1536" s="832" t="s">
        <v>2171</v>
      </c>
      <c r="G1536" s="832" t="s">
        <v>3176</v>
      </c>
      <c r="H1536" s="832" t="s">
        <v>604</v>
      </c>
      <c r="I1536" s="832" t="s">
        <v>4068</v>
      </c>
      <c r="J1536" s="832" t="s">
        <v>4069</v>
      </c>
      <c r="K1536" s="832" t="s">
        <v>4070</v>
      </c>
      <c r="L1536" s="835">
        <v>272.83</v>
      </c>
      <c r="M1536" s="835">
        <v>272.83</v>
      </c>
      <c r="N1536" s="832">
        <v>1</v>
      </c>
      <c r="O1536" s="836">
        <v>0.5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2</v>
      </c>
      <c r="B1537" s="832" t="s">
        <v>2170</v>
      </c>
      <c r="C1537" s="832" t="s">
        <v>2177</v>
      </c>
      <c r="D1537" s="833" t="s">
        <v>4516</v>
      </c>
      <c r="E1537" s="834" t="s">
        <v>2202</v>
      </c>
      <c r="F1537" s="832" t="s">
        <v>2171</v>
      </c>
      <c r="G1537" s="832" t="s">
        <v>2420</v>
      </c>
      <c r="H1537" s="832" t="s">
        <v>604</v>
      </c>
      <c r="I1537" s="832" t="s">
        <v>1981</v>
      </c>
      <c r="J1537" s="832" t="s">
        <v>1097</v>
      </c>
      <c r="K1537" s="832" t="s">
        <v>1955</v>
      </c>
      <c r="L1537" s="835">
        <v>58.77</v>
      </c>
      <c r="M1537" s="835">
        <v>58.77</v>
      </c>
      <c r="N1537" s="832">
        <v>1</v>
      </c>
      <c r="O1537" s="836">
        <v>0.5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2</v>
      </c>
      <c r="B1538" s="832" t="s">
        <v>2170</v>
      </c>
      <c r="C1538" s="832" t="s">
        <v>2177</v>
      </c>
      <c r="D1538" s="833" t="s">
        <v>4516</v>
      </c>
      <c r="E1538" s="834" t="s">
        <v>2202</v>
      </c>
      <c r="F1538" s="832" t="s">
        <v>2171</v>
      </c>
      <c r="G1538" s="832" t="s">
        <v>2420</v>
      </c>
      <c r="H1538" s="832" t="s">
        <v>604</v>
      </c>
      <c r="I1538" s="832" t="s">
        <v>2113</v>
      </c>
      <c r="J1538" s="832" t="s">
        <v>1097</v>
      </c>
      <c r="K1538" s="832" t="s">
        <v>2114</v>
      </c>
      <c r="L1538" s="835">
        <v>176.32</v>
      </c>
      <c r="M1538" s="835">
        <v>881.59999999999991</v>
      </c>
      <c r="N1538" s="832">
        <v>5</v>
      </c>
      <c r="O1538" s="836">
        <v>3</v>
      </c>
      <c r="P1538" s="835">
        <v>176.32</v>
      </c>
      <c r="Q1538" s="837">
        <v>0.2</v>
      </c>
      <c r="R1538" s="832">
        <v>1</v>
      </c>
      <c r="S1538" s="837">
        <v>0.2</v>
      </c>
      <c r="T1538" s="836">
        <v>0.5</v>
      </c>
      <c r="U1538" s="838">
        <v>0.16666666666666666</v>
      </c>
    </row>
    <row r="1539" spans="1:21" ht="14.4" customHeight="1" x14ac:dyDescent="0.3">
      <c r="A1539" s="831">
        <v>2</v>
      </c>
      <c r="B1539" s="832" t="s">
        <v>2170</v>
      </c>
      <c r="C1539" s="832" t="s">
        <v>2177</v>
      </c>
      <c r="D1539" s="833" t="s">
        <v>4516</v>
      </c>
      <c r="E1539" s="834" t="s">
        <v>2202</v>
      </c>
      <c r="F1539" s="832" t="s">
        <v>2171</v>
      </c>
      <c r="G1539" s="832" t="s">
        <v>3814</v>
      </c>
      <c r="H1539" s="832" t="s">
        <v>562</v>
      </c>
      <c r="I1539" s="832" t="s">
        <v>4071</v>
      </c>
      <c r="J1539" s="832" t="s">
        <v>3816</v>
      </c>
      <c r="K1539" s="832" t="s">
        <v>3817</v>
      </c>
      <c r="L1539" s="835">
        <v>0</v>
      </c>
      <c r="M1539" s="835">
        <v>0</v>
      </c>
      <c r="N1539" s="832">
        <v>4</v>
      </c>
      <c r="O1539" s="836">
        <v>1.5</v>
      </c>
      <c r="P1539" s="835">
        <v>0</v>
      </c>
      <c r="Q1539" s="837"/>
      <c r="R1539" s="832">
        <v>4</v>
      </c>
      <c r="S1539" s="837">
        <v>1</v>
      </c>
      <c r="T1539" s="836">
        <v>1.5</v>
      </c>
      <c r="U1539" s="838">
        <v>1</v>
      </c>
    </row>
    <row r="1540" spans="1:21" ht="14.4" customHeight="1" x14ac:dyDescent="0.3">
      <c r="A1540" s="831">
        <v>2</v>
      </c>
      <c r="B1540" s="832" t="s">
        <v>2170</v>
      </c>
      <c r="C1540" s="832" t="s">
        <v>2177</v>
      </c>
      <c r="D1540" s="833" t="s">
        <v>4516</v>
      </c>
      <c r="E1540" s="834" t="s">
        <v>2202</v>
      </c>
      <c r="F1540" s="832" t="s">
        <v>2171</v>
      </c>
      <c r="G1540" s="832" t="s">
        <v>2423</v>
      </c>
      <c r="H1540" s="832" t="s">
        <v>562</v>
      </c>
      <c r="I1540" s="832" t="s">
        <v>2968</v>
      </c>
      <c r="J1540" s="832" t="s">
        <v>2425</v>
      </c>
      <c r="K1540" s="832" t="s">
        <v>2969</v>
      </c>
      <c r="L1540" s="835">
        <v>78.33</v>
      </c>
      <c r="M1540" s="835">
        <v>1018.29</v>
      </c>
      <c r="N1540" s="832">
        <v>13</v>
      </c>
      <c r="O1540" s="836">
        <v>6</v>
      </c>
      <c r="P1540" s="835">
        <v>783.3</v>
      </c>
      <c r="Q1540" s="837">
        <v>0.76923076923076916</v>
      </c>
      <c r="R1540" s="832">
        <v>10</v>
      </c>
      <c r="S1540" s="837">
        <v>0.76923076923076927</v>
      </c>
      <c r="T1540" s="836">
        <v>4</v>
      </c>
      <c r="U1540" s="838">
        <v>0.66666666666666663</v>
      </c>
    </row>
    <row r="1541" spans="1:21" ht="14.4" customHeight="1" x14ac:dyDescent="0.3">
      <c r="A1541" s="831">
        <v>2</v>
      </c>
      <c r="B1541" s="832" t="s">
        <v>2170</v>
      </c>
      <c r="C1541" s="832" t="s">
        <v>2177</v>
      </c>
      <c r="D1541" s="833" t="s">
        <v>4516</v>
      </c>
      <c r="E1541" s="834" t="s">
        <v>2202</v>
      </c>
      <c r="F1541" s="832" t="s">
        <v>2171</v>
      </c>
      <c r="G1541" s="832" t="s">
        <v>2427</v>
      </c>
      <c r="H1541" s="832" t="s">
        <v>604</v>
      </c>
      <c r="I1541" s="832" t="s">
        <v>2428</v>
      </c>
      <c r="J1541" s="832" t="s">
        <v>692</v>
      </c>
      <c r="K1541" s="832" t="s">
        <v>1816</v>
      </c>
      <c r="L1541" s="835">
        <v>132</v>
      </c>
      <c r="M1541" s="835">
        <v>396</v>
      </c>
      <c r="N1541" s="832">
        <v>3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2</v>
      </c>
      <c r="B1542" s="832" t="s">
        <v>2170</v>
      </c>
      <c r="C1542" s="832" t="s">
        <v>2177</v>
      </c>
      <c r="D1542" s="833" t="s">
        <v>4516</v>
      </c>
      <c r="E1542" s="834" t="s">
        <v>2202</v>
      </c>
      <c r="F1542" s="832" t="s">
        <v>2171</v>
      </c>
      <c r="G1542" s="832" t="s">
        <v>2427</v>
      </c>
      <c r="H1542" s="832" t="s">
        <v>604</v>
      </c>
      <c r="I1542" s="832" t="s">
        <v>3930</v>
      </c>
      <c r="J1542" s="832" t="s">
        <v>692</v>
      </c>
      <c r="K1542" s="832" t="s">
        <v>3931</v>
      </c>
      <c r="L1542" s="835">
        <v>264</v>
      </c>
      <c r="M1542" s="835">
        <v>264</v>
      </c>
      <c r="N1542" s="832">
        <v>1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2</v>
      </c>
      <c r="B1543" s="832" t="s">
        <v>2170</v>
      </c>
      <c r="C1543" s="832" t="s">
        <v>2177</v>
      </c>
      <c r="D1543" s="833" t="s">
        <v>4516</v>
      </c>
      <c r="E1543" s="834" t="s">
        <v>2202</v>
      </c>
      <c r="F1543" s="832" t="s">
        <v>2171</v>
      </c>
      <c r="G1543" s="832" t="s">
        <v>2433</v>
      </c>
      <c r="H1543" s="832" t="s">
        <v>562</v>
      </c>
      <c r="I1543" s="832" t="s">
        <v>2437</v>
      </c>
      <c r="J1543" s="832" t="s">
        <v>2435</v>
      </c>
      <c r="K1543" s="832" t="s">
        <v>2438</v>
      </c>
      <c r="L1543" s="835">
        <v>1544.99</v>
      </c>
      <c r="M1543" s="835">
        <v>3089.98</v>
      </c>
      <c r="N1543" s="832">
        <v>2</v>
      </c>
      <c r="O1543" s="836">
        <v>0.5</v>
      </c>
      <c r="P1543" s="835">
        <v>3089.98</v>
      </c>
      <c r="Q1543" s="837">
        <v>1</v>
      </c>
      <c r="R1543" s="832">
        <v>2</v>
      </c>
      <c r="S1543" s="837">
        <v>1</v>
      </c>
      <c r="T1543" s="836">
        <v>0.5</v>
      </c>
      <c r="U1543" s="838">
        <v>1</v>
      </c>
    </row>
    <row r="1544" spans="1:21" ht="14.4" customHeight="1" x14ac:dyDescent="0.3">
      <c r="A1544" s="831">
        <v>2</v>
      </c>
      <c r="B1544" s="832" t="s">
        <v>2170</v>
      </c>
      <c r="C1544" s="832" t="s">
        <v>2177</v>
      </c>
      <c r="D1544" s="833" t="s">
        <v>4516</v>
      </c>
      <c r="E1544" s="834" t="s">
        <v>2202</v>
      </c>
      <c r="F1544" s="832" t="s">
        <v>2171</v>
      </c>
      <c r="G1544" s="832" t="s">
        <v>3368</v>
      </c>
      <c r="H1544" s="832" t="s">
        <v>562</v>
      </c>
      <c r="I1544" s="832" t="s">
        <v>3371</v>
      </c>
      <c r="J1544" s="832" t="s">
        <v>717</v>
      </c>
      <c r="K1544" s="832" t="s">
        <v>3372</v>
      </c>
      <c r="L1544" s="835">
        <v>37.61</v>
      </c>
      <c r="M1544" s="835">
        <v>37.61</v>
      </c>
      <c r="N1544" s="832">
        <v>1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2</v>
      </c>
      <c r="B1545" s="832" t="s">
        <v>2170</v>
      </c>
      <c r="C1545" s="832" t="s">
        <v>2177</v>
      </c>
      <c r="D1545" s="833" t="s">
        <v>4516</v>
      </c>
      <c r="E1545" s="834" t="s">
        <v>2202</v>
      </c>
      <c r="F1545" s="832" t="s">
        <v>2171</v>
      </c>
      <c r="G1545" s="832" t="s">
        <v>2439</v>
      </c>
      <c r="H1545" s="832" t="s">
        <v>562</v>
      </c>
      <c r="I1545" s="832" t="s">
        <v>3350</v>
      </c>
      <c r="J1545" s="832" t="s">
        <v>3351</v>
      </c>
      <c r="K1545" s="832" t="s">
        <v>3352</v>
      </c>
      <c r="L1545" s="835">
        <v>23.72</v>
      </c>
      <c r="M1545" s="835">
        <v>23.72</v>
      </c>
      <c r="N1545" s="832">
        <v>1</v>
      </c>
      <c r="O1545" s="836">
        <v>0.5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2</v>
      </c>
      <c r="B1546" s="832" t="s">
        <v>2170</v>
      </c>
      <c r="C1546" s="832" t="s">
        <v>2177</v>
      </c>
      <c r="D1546" s="833" t="s">
        <v>4516</v>
      </c>
      <c r="E1546" s="834" t="s">
        <v>2202</v>
      </c>
      <c r="F1546" s="832" t="s">
        <v>2171</v>
      </c>
      <c r="G1546" s="832" t="s">
        <v>2442</v>
      </c>
      <c r="H1546" s="832" t="s">
        <v>562</v>
      </c>
      <c r="I1546" s="832" t="s">
        <v>2976</v>
      </c>
      <c r="J1546" s="832" t="s">
        <v>711</v>
      </c>
      <c r="K1546" s="832" t="s">
        <v>2444</v>
      </c>
      <c r="L1546" s="835">
        <v>91.11</v>
      </c>
      <c r="M1546" s="835">
        <v>546.66</v>
      </c>
      <c r="N1546" s="832">
        <v>6</v>
      </c>
      <c r="O1546" s="836">
        <v>1.5</v>
      </c>
      <c r="P1546" s="835">
        <v>273.33</v>
      </c>
      <c r="Q1546" s="837">
        <v>0.5</v>
      </c>
      <c r="R1546" s="832">
        <v>3</v>
      </c>
      <c r="S1546" s="837">
        <v>0.5</v>
      </c>
      <c r="T1546" s="836">
        <v>0.5</v>
      </c>
      <c r="U1546" s="838">
        <v>0.33333333333333331</v>
      </c>
    </row>
    <row r="1547" spans="1:21" ht="14.4" customHeight="1" x14ac:dyDescent="0.3">
      <c r="A1547" s="831">
        <v>2</v>
      </c>
      <c r="B1547" s="832" t="s">
        <v>2170</v>
      </c>
      <c r="C1547" s="832" t="s">
        <v>2177</v>
      </c>
      <c r="D1547" s="833" t="s">
        <v>4516</v>
      </c>
      <c r="E1547" s="834" t="s">
        <v>2202</v>
      </c>
      <c r="F1547" s="832" t="s">
        <v>2171</v>
      </c>
      <c r="G1547" s="832" t="s">
        <v>3119</v>
      </c>
      <c r="H1547" s="832" t="s">
        <v>562</v>
      </c>
      <c r="I1547" s="832" t="s">
        <v>3501</v>
      </c>
      <c r="J1547" s="832" t="s">
        <v>3121</v>
      </c>
      <c r="K1547" s="832" t="s">
        <v>2073</v>
      </c>
      <c r="L1547" s="835">
        <v>51.92</v>
      </c>
      <c r="M1547" s="835">
        <v>51.92</v>
      </c>
      <c r="N1547" s="832">
        <v>1</v>
      </c>
      <c r="O1547" s="836">
        <v>0.5</v>
      </c>
      <c r="P1547" s="835">
        <v>51.92</v>
      </c>
      <c r="Q1547" s="837">
        <v>1</v>
      </c>
      <c r="R1547" s="832">
        <v>1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2</v>
      </c>
      <c r="B1548" s="832" t="s">
        <v>2170</v>
      </c>
      <c r="C1548" s="832" t="s">
        <v>2177</v>
      </c>
      <c r="D1548" s="833" t="s">
        <v>4516</v>
      </c>
      <c r="E1548" s="834" t="s">
        <v>2202</v>
      </c>
      <c r="F1548" s="832" t="s">
        <v>2171</v>
      </c>
      <c r="G1548" s="832" t="s">
        <v>4072</v>
      </c>
      <c r="H1548" s="832" t="s">
        <v>562</v>
      </c>
      <c r="I1548" s="832" t="s">
        <v>4073</v>
      </c>
      <c r="J1548" s="832" t="s">
        <v>760</v>
      </c>
      <c r="K1548" s="832" t="s">
        <v>4074</v>
      </c>
      <c r="L1548" s="835">
        <v>159.16999999999999</v>
      </c>
      <c r="M1548" s="835">
        <v>477.51</v>
      </c>
      <c r="N1548" s="832">
        <v>3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2</v>
      </c>
      <c r="B1549" s="832" t="s">
        <v>2170</v>
      </c>
      <c r="C1549" s="832" t="s">
        <v>2177</v>
      </c>
      <c r="D1549" s="833" t="s">
        <v>4516</v>
      </c>
      <c r="E1549" s="834" t="s">
        <v>2202</v>
      </c>
      <c r="F1549" s="832" t="s">
        <v>2171</v>
      </c>
      <c r="G1549" s="832" t="s">
        <v>4072</v>
      </c>
      <c r="H1549" s="832" t="s">
        <v>562</v>
      </c>
      <c r="I1549" s="832" t="s">
        <v>4075</v>
      </c>
      <c r="J1549" s="832" t="s">
        <v>760</v>
      </c>
      <c r="K1549" s="832" t="s">
        <v>4076</v>
      </c>
      <c r="L1549" s="835">
        <v>477.5</v>
      </c>
      <c r="M1549" s="835">
        <v>477.5</v>
      </c>
      <c r="N1549" s="832">
        <v>1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2</v>
      </c>
      <c r="B1550" s="832" t="s">
        <v>2170</v>
      </c>
      <c r="C1550" s="832" t="s">
        <v>2177</v>
      </c>
      <c r="D1550" s="833" t="s">
        <v>4516</v>
      </c>
      <c r="E1550" s="834" t="s">
        <v>2202</v>
      </c>
      <c r="F1550" s="832" t="s">
        <v>2171</v>
      </c>
      <c r="G1550" s="832" t="s">
        <v>2461</v>
      </c>
      <c r="H1550" s="832" t="s">
        <v>562</v>
      </c>
      <c r="I1550" s="832" t="s">
        <v>2056</v>
      </c>
      <c r="J1550" s="832" t="s">
        <v>2057</v>
      </c>
      <c r="K1550" s="832" t="s">
        <v>2058</v>
      </c>
      <c r="L1550" s="835">
        <v>1065.51</v>
      </c>
      <c r="M1550" s="835">
        <v>1065.51</v>
      </c>
      <c r="N1550" s="832">
        <v>1</v>
      </c>
      <c r="O1550" s="836">
        <v>1</v>
      </c>
      <c r="P1550" s="835">
        <v>1065.51</v>
      </c>
      <c r="Q1550" s="837">
        <v>1</v>
      </c>
      <c r="R1550" s="832">
        <v>1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2</v>
      </c>
      <c r="B1551" s="832" t="s">
        <v>2170</v>
      </c>
      <c r="C1551" s="832" t="s">
        <v>2177</v>
      </c>
      <c r="D1551" s="833" t="s">
        <v>4516</v>
      </c>
      <c r="E1551" s="834" t="s">
        <v>2202</v>
      </c>
      <c r="F1551" s="832" t="s">
        <v>2171</v>
      </c>
      <c r="G1551" s="832" t="s">
        <v>2461</v>
      </c>
      <c r="H1551" s="832" t="s">
        <v>562</v>
      </c>
      <c r="I1551" s="832" t="s">
        <v>2462</v>
      </c>
      <c r="J1551" s="832" t="s">
        <v>2057</v>
      </c>
      <c r="K1551" s="832" t="s">
        <v>2463</v>
      </c>
      <c r="L1551" s="835">
        <v>3480.65</v>
      </c>
      <c r="M1551" s="835">
        <v>6961.3</v>
      </c>
      <c r="N1551" s="832">
        <v>2</v>
      </c>
      <c r="O1551" s="836">
        <v>1.5</v>
      </c>
      <c r="P1551" s="835">
        <v>3480.65</v>
      </c>
      <c r="Q1551" s="837">
        <v>0.5</v>
      </c>
      <c r="R1551" s="832">
        <v>1</v>
      </c>
      <c r="S1551" s="837">
        <v>0.5</v>
      </c>
      <c r="T1551" s="836">
        <v>1</v>
      </c>
      <c r="U1551" s="838">
        <v>0.66666666666666663</v>
      </c>
    </row>
    <row r="1552" spans="1:21" ht="14.4" customHeight="1" x14ac:dyDescent="0.3">
      <c r="A1552" s="831">
        <v>2</v>
      </c>
      <c r="B1552" s="832" t="s">
        <v>2170</v>
      </c>
      <c r="C1552" s="832" t="s">
        <v>2177</v>
      </c>
      <c r="D1552" s="833" t="s">
        <v>4516</v>
      </c>
      <c r="E1552" s="834" t="s">
        <v>2202</v>
      </c>
      <c r="F1552" s="832" t="s">
        <v>2171</v>
      </c>
      <c r="G1552" s="832" t="s">
        <v>3185</v>
      </c>
      <c r="H1552" s="832" t="s">
        <v>562</v>
      </c>
      <c r="I1552" s="832" t="s">
        <v>4077</v>
      </c>
      <c r="J1552" s="832" t="s">
        <v>3187</v>
      </c>
      <c r="K1552" s="832" t="s">
        <v>4078</v>
      </c>
      <c r="L1552" s="835">
        <v>69.39</v>
      </c>
      <c r="M1552" s="835">
        <v>69.39</v>
      </c>
      <c r="N1552" s="832">
        <v>1</v>
      </c>
      <c r="O1552" s="836">
        <v>0.5</v>
      </c>
      <c r="P1552" s="835">
        <v>69.39</v>
      </c>
      <c r="Q1552" s="837">
        <v>1</v>
      </c>
      <c r="R1552" s="832">
        <v>1</v>
      </c>
      <c r="S1552" s="837">
        <v>1</v>
      </c>
      <c r="T1552" s="836">
        <v>0.5</v>
      </c>
      <c r="U1552" s="838">
        <v>1</v>
      </c>
    </row>
    <row r="1553" spans="1:21" ht="14.4" customHeight="1" x14ac:dyDescent="0.3">
      <c r="A1553" s="831">
        <v>2</v>
      </c>
      <c r="B1553" s="832" t="s">
        <v>2170</v>
      </c>
      <c r="C1553" s="832" t="s">
        <v>2177</v>
      </c>
      <c r="D1553" s="833" t="s">
        <v>4516</v>
      </c>
      <c r="E1553" s="834" t="s">
        <v>2202</v>
      </c>
      <c r="F1553" s="832" t="s">
        <v>2171</v>
      </c>
      <c r="G1553" s="832" t="s">
        <v>2468</v>
      </c>
      <c r="H1553" s="832" t="s">
        <v>604</v>
      </c>
      <c r="I1553" s="832" t="s">
        <v>2469</v>
      </c>
      <c r="J1553" s="832" t="s">
        <v>908</v>
      </c>
      <c r="K1553" s="832" t="s">
        <v>2470</v>
      </c>
      <c r="L1553" s="835">
        <v>556.04</v>
      </c>
      <c r="M1553" s="835">
        <v>3336.24</v>
      </c>
      <c r="N1553" s="832">
        <v>6</v>
      </c>
      <c r="O1553" s="836">
        <v>3.5</v>
      </c>
      <c r="P1553" s="835">
        <v>1668.12</v>
      </c>
      <c r="Q1553" s="837">
        <v>0.5</v>
      </c>
      <c r="R1553" s="832">
        <v>3</v>
      </c>
      <c r="S1553" s="837">
        <v>0.5</v>
      </c>
      <c r="T1553" s="836">
        <v>2</v>
      </c>
      <c r="U1553" s="838">
        <v>0.5714285714285714</v>
      </c>
    </row>
    <row r="1554" spans="1:21" ht="14.4" customHeight="1" x14ac:dyDescent="0.3">
      <c r="A1554" s="831">
        <v>2</v>
      </c>
      <c r="B1554" s="832" t="s">
        <v>2170</v>
      </c>
      <c r="C1554" s="832" t="s">
        <v>2177</v>
      </c>
      <c r="D1554" s="833" t="s">
        <v>4516</v>
      </c>
      <c r="E1554" s="834" t="s">
        <v>2202</v>
      </c>
      <c r="F1554" s="832" t="s">
        <v>2171</v>
      </c>
      <c r="G1554" s="832" t="s">
        <v>2468</v>
      </c>
      <c r="H1554" s="832" t="s">
        <v>604</v>
      </c>
      <c r="I1554" s="832" t="s">
        <v>1820</v>
      </c>
      <c r="J1554" s="832" t="s">
        <v>908</v>
      </c>
      <c r="K1554" s="832" t="s">
        <v>1821</v>
      </c>
      <c r="L1554" s="835">
        <v>185.34</v>
      </c>
      <c r="M1554" s="835">
        <v>185.34</v>
      </c>
      <c r="N1554" s="832">
        <v>1</v>
      </c>
      <c r="O1554" s="836">
        <v>1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2</v>
      </c>
      <c r="B1555" s="832" t="s">
        <v>2170</v>
      </c>
      <c r="C1555" s="832" t="s">
        <v>2177</v>
      </c>
      <c r="D1555" s="833" t="s">
        <v>4516</v>
      </c>
      <c r="E1555" s="834" t="s">
        <v>2202</v>
      </c>
      <c r="F1555" s="832" t="s">
        <v>2171</v>
      </c>
      <c r="G1555" s="832" t="s">
        <v>2475</v>
      </c>
      <c r="H1555" s="832" t="s">
        <v>604</v>
      </c>
      <c r="I1555" s="832" t="s">
        <v>2476</v>
      </c>
      <c r="J1555" s="832" t="s">
        <v>800</v>
      </c>
      <c r="K1555" s="832" t="s">
        <v>1722</v>
      </c>
      <c r="L1555" s="835">
        <v>42.51</v>
      </c>
      <c r="M1555" s="835">
        <v>127.53</v>
      </c>
      <c r="N1555" s="832">
        <v>3</v>
      </c>
      <c r="O1555" s="836">
        <v>2</v>
      </c>
      <c r="P1555" s="835">
        <v>42.51</v>
      </c>
      <c r="Q1555" s="837">
        <v>0.33333333333333331</v>
      </c>
      <c r="R1555" s="832">
        <v>1</v>
      </c>
      <c r="S1555" s="837">
        <v>0.33333333333333331</v>
      </c>
      <c r="T1555" s="836">
        <v>0.5</v>
      </c>
      <c r="U1555" s="838">
        <v>0.25</v>
      </c>
    </row>
    <row r="1556" spans="1:21" ht="14.4" customHeight="1" x14ac:dyDescent="0.3">
      <c r="A1556" s="831">
        <v>2</v>
      </c>
      <c r="B1556" s="832" t="s">
        <v>2170</v>
      </c>
      <c r="C1556" s="832" t="s">
        <v>2177</v>
      </c>
      <c r="D1556" s="833" t="s">
        <v>4516</v>
      </c>
      <c r="E1556" s="834" t="s">
        <v>2202</v>
      </c>
      <c r="F1556" s="832" t="s">
        <v>2171</v>
      </c>
      <c r="G1556" s="832" t="s">
        <v>2475</v>
      </c>
      <c r="H1556" s="832" t="s">
        <v>604</v>
      </c>
      <c r="I1556" s="832" t="s">
        <v>1715</v>
      </c>
      <c r="J1556" s="832" t="s">
        <v>800</v>
      </c>
      <c r="K1556" s="832" t="s">
        <v>1716</v>
      </c>
      <c r="L1556" s="835">
        <v>85.02</v>
      </c>
      <c r="M1556" s="835">
        <v>510.12</v>
      </c>
      <c r="N1556" s="832">
        <v>6</v>
      </c>
      <c r="O1556" s="836">
        <v>3.5</v>
      </c>
      <c r="P1556" s="835">
        <v>340.08</v>
      </c>
      <c r="Q1556" s="837">
        <v>0.66666666666666663</v>
      </c>
      <c r="R1556" s="832">
        <v>4</v>
      </c>
      <c r="S1556" s="837">
        <v>0.66666666666666663</v>
      </c>
      <c r="T1556" s="836">
        <v>2.5</v>
      </c>
      <c r="U1556" s="838">
        <v>0.7142857142857143</v>
      </c>
    </row>
    <row r="1557" spans="1:21" ht="14.4" customHeight="1" x14ac:dyDescent="0.3">
      <c r="A1557" s="831">
        <v>2</v>
      </c>
      <c r="B1557" s="832" t="s">
        <v>2170</v>
      </c>
      <c r="C1557" s="832" t="s">
        <v>2177</v>
      </c>
      <c r="D1557" s="833" t="s">
        <v>4516</v>
      </c>
      <c r="E1557" s="834" t="s">
        <v>2202</v>
      </c>
      <c r="F1557" s="832" t="s">
        <v>2171</v>
      </c>
      <c r="G1557" s="832" t="s">
        <v>2475</v>
      </c>
      <c r="H1557" s="832" t="s">
        <v>604</v>
      </c>
      <c r="I1557" s="832" t="s">
        <v>2477</v>
      </c>
      <c r="J1557" s="832" t="s">
        <v>1296</v>
      </c>
      <c r="K1557" s="832" t="s">
        <v>2478</v>
      </c>
      <c r="L1557" s="835">
        <v>196.56</v>
      </c>
      <c r="M1557" s="835">
        <v>1769.04</v>
      </c>
      <c r="N1557" s="832">
        <v>9</v>
      </c>
      <c r="O1557" s="836">
        <v>2.5</v>
      </c>
      <c r="P1557" s="835">
        <v>1769.04</v>
      </c>
      <c r="Q1557" s="837">
        <v>1</v>
      </c>
      <c r="R1557" s="832">
        <v>9</v>
      </c>
      <c r="S1557" s="837">
        <v>1</v>
      </c>
      <c r="T1557" s="836">
        <v>2.5</v>
      </c>
      <c r="U1557" s="838">
        <v>1</v>
      </c>
    </row>
    <row r="1558" spans="1:21" ht="14.4" customHeight="1" x14ac:dyDescent="0.3">
      <c r="A1558" s="831">
        <v>2</v>
      </c>
      <c r="B1558" s="832" t="s">
        <v>2170</v>
      </c>
      <c r="C1558" s="832" t="s">
        <v>2177</v>
      </c>
      <c r="D1558" s="833" t="s">
        <v>4516</v>
      </c>
      <c r="E1558" s="834" t="s">
        <v>2202</v>
      </c>
      <c r="F1558" s="832" t="s">
        <v>2171</v>
      </c>
      <c r="G1558" s="832" t="s">
        <v>2475</v>
      </c>
      <c r="H1558" s="832" t="s">
        <v>604</v>
      </c>
      <c r="I1558" s="832" t="s">
        <v>1719</v>
      </c>
      <c r="J1558" s="832" t="s">
        <v>797</v>
      </c>
      <c r="K1558" s="832" t="s">
        <v>1720</v>
      </c>
      <c r="L1558" s="835">
        <v>393.13</v>
      </c>
      <c r="M1558" s="835">
        <v>393.13</v>
      </c>
      <c r="N1558" s="832">
        <v>1</v>
      </c>
      <c r="O1558" s="836">
        <v>0.5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2</v>
      </c>
      <c r="B1559" s="832" t="s">
        <v>2170</v>
      </c>
      <c r="C1559" s="832" t="s">
        <v>2177</v>
      </c>
      <c r="D1559" s="833" t="s">
        <v>4516</v>
      </c>
      <c r="E1559" s="834" t="s">
        <v>2202</v>
      </c>
      <c r="F1559" s="832" t="s">
        <v>2171</v>
      </c>
      <c r="G1559" s="832" t="s">
        <v>2479</v>
      </c>
      <c r="H1559" s="832" t="s">
        <v>562</v>
      </c>
      <c r="I1559" s="832" t="s">
        <v>2480</v>
      </c>
      <c r="J1559" s="832" t="s">
        <v>873</v>
      </c>
      <c r="K1559" s="832" t="s">
        <v>2481</v>
      </c>
      <c r="L1559" s="835">
        <v>105.63</v>
      </c>
      <c r="M1559" s="835">
        <v>6654.6900000000005</v>
      </c>
      <c r="N1559" s="832">
        <v>63</v>
      </c>
      <c r="O1559" s="836">
        <v>6</v>
      </c>
      <c r="P1559" s="835">
        <v>4647.72</v>
      </c>
      <c r="Q1559" s="837">
        <v>0.69841269841269837</v>
      </c>
      <c r="R1559" s="832">
        <v>44</v>
      </c>
      <c r="S1559" s="837">
        <v>0.69841269841269837</v>
      </c>
      <c r="T1559" s="836">
        <v>4.5</v>
      </c>
      <c r="U1559" s="838">
        <v>0.75</v>
      </c>
    </row>
    <row r="1560" spans="1:21" ht="14.4" customHeight="1" x14ac:dyDescent="0.3">
      <c r="A1560" s="831">
        <v>2</v>
      </c>
      <c r="B1560" s="832" t="s">
        <v>2170</v>
      </c>
      <c r="C1560" s="832" t="s">
        <v>2177</v>
      </c>
      <c r="D1560" s="833" t="s">
        <v>4516</v>
      </c>
      <c r="E1560" s="834" t="s">
        <v>2202</v>
      </c>
      <c r="F1560" s="832" t="s">
        <v>2171</v>
      </c>
      <c r="G1560" s="832" t="s">
        <v>2488</v>
      </c>
      <c r="H1560" s="832" t="s">
        <v>562</v>
      </c>
      <c r="I1560" s="832" t="s">
        <v>2489</v>
      </c>
      <c r="J1560" s="832" t="s">
        <v>2490</v>
      </c>
      <c r="K1560" s="832" t="s">
        <v>2491</v>
      </c>
      <c r="L1560" s="835">
        <v>107.27</v>
      </c>
      <c r="M1560" s="835">
        <v>3003.56</v>
      </c>
      <c r="N1560" s="832">
        <v>28</v>
      </c>
      <c r="O1560" s="836">
        <v>7</v>
      </c>
      <c r="P1560" s="835">
        <v>1609.05</v>
      </c>
      <c r="Q1560" s="837">
        <v>0.5357142857142857</v>
      </c>
      <c r="R1560" s="832">
        <v>15</v>
      </c>
      <c r="S1560" s="837">
        <v>0.5357142857142857</v>
      </c>
      <c r="T1560" s="836">
        <v>3.5</v>
      </c>
      <c r="U1560" s="838">
        <v>0.5</v>
      </c>
    </row>
    <row r="1561" spans="1:21" ht="14.4" customHeight="1" x14ac:dyDescent="0.3">
      <c r="A1561" s="831">
        <v>2</v>
      </c>
      <c r="B1561" s="832" t="s">
        <v>2170</v>
      </c>
      <c r="C1561" s="832" t="s">
        <v>2177</v>
      </c>
      <c r="D1561" s="833" t="s">
        <v>4516</v>
      </c>
      <c r="E1561" s="834" t="s">
        <v>2202</v>
      </c>
      <c r="F1561" s="832" t="s">
        <v>2171</v>
      </c>
      <c r="G1561" s="832" t="s">
        <v>2499</v>
      </c>
      <c r="H1561" s="832" t="s">
        <v>562</v>
      </c>
      <c r="I1561" s="832" t="s">
        <v>2500</v>
      </c>
      <c r="J1561" s="832" t="s">
        <v>867</v>
      </c>
      <c r="K1561" s="832" t="s">
        <v>2501</v>
      </c>
      <c r="L1561" s="835">
        <v>75.05</v>
      </c>
      <c r="M1561" s="835">
        <v>675.44999999999993</v>
      </c>
      <c r="N1561" s="832">
        <v>9</v>
      </c>
      <c r="O1561" s="836">
        <v>2</v>
      </c>
      <c r="P1561" s="835">
        <v>150.1</v>
      </c>
      <c r="Q1561" s="837">
        <v>0.22222222222222224</v>
      </c>
      <c r="R1561" s="832">
        <v>2</v>
      </c>
      <c r="S1561" s="837">
        <v>0.22222222222222221</v>
      </c>
      <c r="T1561" s="836">
        <v>1</v>
      </c>
      <c r="U1561" s="838">
        <v>0.5</v>
      </c>
    </row>
    <row r="1562" spans="1:21" ht="14.4" customHeight="1" x14ac:dyDescent="0.3">
      <c r="A1562" s="831">
        <v>2</v>
      </c>
      <c r="B1562" s="832" t="s">
        <v>2170</v>
      </c>
      <c r="C1562" s="832" t="s">
        <v>2177</v>
      </c>
      <c r="D1562" s="833" t="s">
        <v>4516</v>
      </c>
      <c r="E1562" s="834" t="s">
        <v>2202</v>
      </c>
      <c r="F1562" s="832" t="s">
        <v>2171</v>
      </c>
      <c r="G1562" s="832" t="s">
        <v>2499</v>
      </c>
      <c r="H1562" s="832" t="s">
        <v>562</v>
      </c>
      <c r="I1562" s="832" t="s">
        <v>2502</v>
      </c>
      <c r="J1562" s="832" t="s">
        <v>871</v>
      </c>
      <c r="K1562" s="832" t="s">
        <v>2503</v>
      </c>
      <c r="L1562" s="835">
        <v>45.03</v>
      </c>
      <c r="M1562" s="835">
        <v>270.18</v>
      </c>
      <c r="N1562" s="832">
        <v>6</v>
      </c>
      <c r="O1562" s="836">
        <v>1</v>
      </c>
      <c r="P1562" s="835">
        <v>135.09</v>
      </c>
      <c r="Q1562" s="837">
        <v>0.5</v>
      </c>
      <c r="R1562" s="832">
        <v>3</v>
      </c>
      <c r="S1562" s="837">
        <v>0.5</v>
      </c>
      <c r="T1562" s="836">
        <v>0.5</v>
      </c>
      <c r="U1562" s="838">
        <v>0.5</v>
      </c>
    </row>
    <row r="1563" spans="1:21" ht="14.4" customHeight="1" x14ac:dyDescent="0.3">
      <c r="A1563" s="831">
        <v>2</v>
      </c>
      <c r="B1563" s="832" t="s">
        <v>2170</v>
      </c>
      <c r="C1563" s="832" t="s">
        <v>2177</v>
      </c>
      <c r="D1563" s="833" t="s">
        <v>4516</v>
      </c>
      <c r="E1563" s="834" t="s">
        <v>2202</v>
      </c>
      <c r="F1563" s="832" t="s">
        <v>2171</v>
      </c>
      <c r="G1563" s="832" t="s">
        <v>3261</v>
      </c>
      <c r="H1563" s="832" t="s">
        <v>562</v>
      </c>
      <c r="I1563" s="832" t="s">
        <v>3262</v>
      </c>
      <c r="J1563" s="832" t="s">
        <v>1087</v>
      </c>
      <c r="K1563" s="832" t="s">
        <v>3263</v>
      </c>
      <c r="L1563" s="835">
        <v>34.15</v>
      </c>
      <c r="M1563" s="835">
        <v>68.3</v>
      </c>
      <c r="N1563" s="832">
        <v>2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2</v>
      </c>
      <c r="B1564" s="832" t="s">
        <v>2170</v>
      </c>
      <c r="C1564" s="832" t="s">
        <v>2177</v>
      </c>
      <c r="D1564" s="833" t="s">
        <v>4516</v>
      </c>
      <c r="E1564" s="834" t="s">
        <v>2202</v>
      </c>
      <c r="F1564" s="832" t="s">
        <v>2171</v>
      </c>
      <c r="G1564" s="832" t="s">
        <v>2508</v>
      </c>
      <c r="H1564" s="832" t="s">
        <v>562</v>
      </c>
      <c r="I1564" s="832" t="s">
        <v>2509</v>
      </c>
      <c r="J1564" s="832" t="s">
        <v>2510</v>
      </c>
      <c r="K1564" s="832" t="s">
        <v>2511</v>
      </c>
      <c r="L1564" s="835">
        <v>164.01</v>
      </c>
      <c r="M1564" s="835">
        <v>328.02</v>
      </c>
      <c r="N1564" s="832">
        <v>2</v>
      </c>
      <c r="O1564" s="836">
        <v>1</v>
      </c>
      <c r="P1564" s="835">
        <v>164.01</v>
      </c>
      <c r="Q1564" s="837">
        <v>0.5</v>
      </c>
      <c r="R1564" s="832">
        <v>1</v>
      </c>
      <c r="S1564" s="837">
        <v>0.5</v>
      </c>
      <c r="T1564" s="836">
        <v>0.5</v>
      </c>
      <c r="U1564" s="838">
        <v>0.5</v>
      </c>
    </row>
    <row r="1565" spans="1:21" ht="14.4" customHeight="1" x14ac:dyDescent="0.3">
      <c r="A1565" s="831">
        <v>2</v>
      </c>
      <c r="B1565" s="832" t="s">
        <v>2170</v>
      </c>
      <c r="C1565" s="832" t="s">
        <v>2177</v>
      </c>
      <c r="D1565" s="833" t="s">
        <v>4516</v>
      </c>
      <c r="E1565" s="834" t="s">
        <v>2202</v>
      </c>
      <c r="F1565" s="832" t="s">
        <v>2171</v>
      </c>
      <c r="G1565" s="832" t="s">
        <v>2512</v>
      </c>
      <c r="H1565" s="832" t="s">
        <v>562</v>
      </c>
      <c r="I1565" s="832" t="s">
        <v>4079</v>
      </c>
      <c r="J1565" s="832" t="s">
        <v>4080</v>
      </c>
      <c r="K1565" s="832" t="s">
        <v>4081</v>
      </c>
      <c r="L1565" s="835">
        <v>263.68</v>
      </c>
      <c r="M1565" s="835">
        <v>527.36</v>
      </c>
      <c r="N1565" s="832">
        <v>2</v>
      </c>
      <c r="O1565" s="836">
        <v>1.5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2</v>
      </c>
      <c r="B1566" s="832" t="s">
        <v>2170</v>
      </c>
      <c r="C1566" s="832" t="s">
        <v>2177</v>
      </c>
      <c r="D1566" s="833" t="s">
        <v>4516</v>
      </c>
      <c r="E1566" s="834" t="s">
        <v>2202</v>
      </c>
      <c r="F1566" s="832" t="s">
        <v>2171</v>
      </c>
      <c r="G1566" s="832" t="s">
        <v>2534</v>
      </c>
      <c r="H1566" s="832" t="s">
        <v>604</v>
      </c>
      <c r="I1566" s="832" t="s">
        <v>1753</v>
      </c>
      <c r="J1566" s="832" t="s">
        <v>681</v>
      </c>
      <c r="K1566" s="832" t="s">
        <v>1754</v>
      </c>
      <c r="L1566" s="835">
        <v>8.7899999999999991</v>
      </c>
      <c r="M1566" s="835">
        <v>17.579999999999998</v>
      </c>
      <c r="N1566" s="832">
        <v>2</v>
      </c>
      <c r="O1566" s="836">
        <v>1</v>
      </c>
      <c r="P1566" s="835">
        <v>8.7899999999999991</v>
      </c>
      <c r="Q1566" s="837">
        <v>0.5</v>
      </c>
      <c r="R1566" s="832">
        <v>1</v>
      </c>
      <c r="S1566" s="837">
        <v>0.5</v>
      </c>
      <c r="T1566" s="836">
        <v>0.5</v>
      </c>
      <c r="U1566" s="838">
        <v>0.5</v>
      </c>
    </row>
    <row r="1567" spans="1:21" ht="14.4" customHeight="1" x14ac:dyDescent="0.3">
      <c r="A1567" s="831">
        <v>2</v>
      </c>
      <c r="B1567" s="832" t="s">
        <v>2170</v>
      </c>
      <c r="C1567" s="832" t="s">
        <v>2177</v>
      </c>
      <c r="D1567" s="833" t="s">
        <v>4516</v>
      </c>
      <c r="E1567" s="834" t="s">
        <v>2202</v>
      </c>
      <c r="F1567" s="832" t="s">
        <v>2171</v>
      </c>
      <c r="G1567" s="832" t="s">
        <v>2534</v>
      </c>
      <c r="H1567" s="832" t="s">
        <v>604</v>
      </c>
      <c r="I1567" s="832" t="s">
        <v>1755</v>
      </c>
      <c r="J1567" s="832" t="s">
        <v>681</v>
      </c>
      <c r="K1567" s="832" t="s">
        <v>1756</v>
      </c>
      <c r="L1567" s="835">
        <v>29.27</v>
      </c>
      <c r="M1567" s="835">
        <v>175.62</v>
      </c>
      <c r="N1567" s="832">
        <v>6</v>
      </c>
      <c r="O1567" s="836">
        <v>2</v>
      </c>
      <c r="P1567" s="835">
        <v>58.54</v>
      </c>
      <c r="Q1567" s="837">
        <v>0.33333333333333331</v>
      </c>
      <c r="R1567" s="832">
        <v>2</v>
      </c>
      <c r="S1567" s="837">
        <v>0.33333333333333331</v>
      </c>
      <c r="T1567" s="836">
        <v>0.5</v>
      </c>
      <c r="U1567" s="838">
        <v>0.25</v>
      </c>
    </row>
    <row r="1568" spans="1:21" ht="14.4" customHeight="1" x14ac:dyDescent="0.3">
      <c r="A1568" s="831">
        <v>2</v>
      </c>
      <c r="B1568" s="832" t="s">
        <v>2170</v>
      </c>
      <c r="C1568" s="832" t="s">
        <v>2177</v>
      </c>
      <c r="D1568" s="833" t="s">
        <v>4516</v>
      </c>
      <c r="E1568" s="834" t="s">
        <v>2202</v>
      </c>
      <c r="F1568" s="832" t="s">
        <v>2171</v>
      </c>
      <c r="G1568" s="832" t="s">
        <v>2534</v>
      </c>
      <c r="H1568" s="832" t="s">
        <v>604</v>
      </c>
      <c r="I1568" s="832" t="s">
        <v>1757</v>
      </c>
      <c r="J1568" s="832" t="s">
        <v>679</v>
      </c>
      <c r="K1568" s="832" t="s">
        <v>1758</v>
      </c>
      <c r="L1568" s="835">
        <v>117.03</v>
      </c>
      <c r="M1568" s="835">
        <v>117.03</v>
      </c>
      <c r="N1568" s="832">
        <v>1</v>
      </c>
      <c r="O1568" s="836">
        <v>0.5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2</v>
      </c>
      <c r="B1569" s="832" t="s">
        <v>2170</v>
      </c>
      <c r="C1569" s="832" t="s">
        <v>2177</v>
      </c>
      <c r="D1569" s="833" t="s">
        <v>4516</v>
      </c>
      <c r="E1569" s="834" t="s">
        <v>2202</v>
      </c>
      <c r="F1569" s="832" t="s">
        <v>2171</v>
      </c>
      <c r="G1569" s="832" t="s">
        <v>2540</v>
      </c>
      <c r="H1569" s="832" t="s">
        <v>562</v>
      </c>
      <c r="I1569" s="832" t="s">
        <v>4082</v>
      </c>
      <c r="J1569" s="832" t="s">
        <v>1493</v>
      </c>
      <c r="K1569" s="832" t="s">
        <v>4083</v>
      </c>
      <c r="L1569" s="835">
        <v>98.75</v>
      </c>
      <c r="M1569" s="835">
        <v>98.75</v>
      </c>
      <c r="N1569" s="832">
        <v>1</v>
      </c>
      <c r="O1569" s="836">
        <v>0.5</v>
      </c>
      <c r="P1569" s="835">
        <v>98.75</v>
      </c>
      <c r="Q1569" s="837">
        <v>1</v>
      </c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2</v>
      </c>
      <c r="B1570" s="832" t="s">
        <v>2170</v>
      </c>
      <c r="C1570" s="832" t="s">
        <v>2177</v>
      </c>
      <c r="D1570" s="833" t="s">
        <v>4516</v>
      </c>
      <c r="E1570" s="834" t="s">
        <v>2202</v>
      </c>
      <c r="F1570" s="832" t="s">
        <v>2171</v>
      </c>
      <c r="G1570" s="832" t="s">
        <v>2552</v>
      </c>
      <c r="H1570" s="832" t="s">
        <v>562</v>
      </c>
      <c r="I1570" s="832" t="s">
        <v>3133</v>
      </c>
      <c r="J1570" s="832" t="s">
        <v>3002</v>
      </c>
      <c r="K1570" s="832" t="s">
        <v>3134</v>
      </c>
      <c r="L1570" s="835">
        <v>29.31</v>
      </c>
      <c r="M1570" s="835">
        <v>29.31</v>
      </c>
      <c r="N1570" s="832">
        <v>1</v>
      </c>
      <c r="O1570" s="836">
        <v>0.5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2</v>
      </c>
      <c r="B1571" s="832" t="s">
        <v>2170</v>
      </c>
      <c r="C1571" s="832" t="s">
        <v>2177</v>
      </c>
      <c r="D1571" s="833" t="s">
        <v>4516</v>
      </c>
      <c r="E1571" s="834" t="s">
        <v>2202</v>
      </c>
      <c r="F1571" s="832" t="s">
        <v>2171</v>
      </c>
      <c r="G1571" s="832" t="s">
        <v>2552</v>
      </c>
      <c r="H1571" s="832" t="s">
        <v>562</v>
      </c>
      <c r="I1571" s="832" t="s">
        <v>2553</v>
      </c>
      <c r="J1571" s="832" t="s">
        <v>2554</v>
      </c>
      <c r="K1571" s="832" t="s">
        <v>2555</v>
      </c>
      <c r="L1571" s="835">
        <v>58.62</v>
      </c>
      <c r="M1571" s="835">
        <v>58.62</v>
      </c>
      <c r="N1571" s="832">
        <v>1</v>
      </c>
      <c r="O1571" s="836">
        <v>0.5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2</v>
      </c>
      <c r="B1572" s="832" t="s">
        <v>2170</v>
      </c>
      <c r="C1572" s="832" t="s">
        <v>2177</v>
      </c>
      <c r="D1572" s="833" t="s">
        <v>4516</v>
      </c>
      <c r="E1572" s="834" t="s">
        <v>2202</v>
      </c>
      <c r="F1572" s="832" t="s">
        <v>2171</v>
      </c>
      <c r="G1572" s="832" t="s">
        <v>2552</v>
      </c>
      <c r="H1572" s="832" t="s">
        <v>562</v>
      </c>
      <c r="I1572" s="832" t="s">
        <v>3004</v>
      </c>
      <c r="J1572" s="832" t="s">
        <v>3005</v>
      </c>
      <c r="K1572" s="832" t="s">
        <v>622</v>
      </c>
      <c r="L1572" s="835">
        <v>58.62</v>
      </c>
      <c r="M1572" s="835">
        <v>58.62</v>
      </c>
      <c r="N1572" s="832">
        <v>1</v>
      </c>
      <c r="O1572" s="836">
        <v>0.5</v>
      </c>
      <c r="P1572" s="835">
        <v>58.62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" customHeight="1" x14ac:dyDescent="0.3">
      <c r="A1573" s="831">
        <v>2</v>
      </c>
      <c r="B1573" s="832" t="s">
        <v>2170</v>
      </c>
      <c r="C1573" s="832" t="s">
        <v>2177</v>
      </c>
      <c r="D1573" s="833" t="s">
        <v>4516</v>
      </c>
      <c r="E1573" s="834" t="s">
        <v>2202</v>
      </c>
      <c r="F1573" s="832" t="s">
        <v>2171</v>
      </c>
      <c r="G1573" s="832" t="s">
        <v>2572</v>
      </c>
      <c r="H1573" s="832" t="s">
        <v>562</v>
      </c>
      <c r="I1573" s="832" t="s">
        <v>2573</v>
      </c>
      <c r="J1573" s="832" t="s">
        <v>1070</v>
      </c>
      <c r="K1573" s="832" t="s">
        <v>2574</v>
      </c>
      <c r="L1573" s="835">
        <v>760.22</v>
      </c>
      <c r="M1573" s="835">
        <v>50174.520000000004</v>
      </c>
      <c r="N1573" s="832">
        <v>66</v>
      </c>
      <c r="O1573" s="836">
        <v>13.5</v>
      </c>
      <c r="P1573" s="835">
        <v>38011</v>
      </c>
      <c r="Q1573" s="837">
        <v>0.75757575757575757</v>
      </c>
      <c r="R1573" s="832">
        <v>50</v>
      </c>
      <c r="S1573" s="837">
        <v>0.75757575757575757</v>
      </c>
      <c r="T1573" s="836">
        <v>9.5</v>
      </c>
      <c r="U1573" s="838">
        <v>0.70370370370370372</v>
      </c>
    </row>
    <row r="1574" spans="1:21" ht="14.4" customHeight="1" x14ac:dyDescent="0.3">
      <c r="A1574" s="831">
        <v>2</v>
      </c>
      <c r="B1574" s="832" t="s">
        <v>2170</v>
      </c>
      <c r="C1574" s="832" t="s">
        <v>2177</v>
      </c>
      <c r="D1574" s="833" t="s">
        <v>4516</v>
      </c>
      <c r="E1574" s="834" t="s">
        <v>2202</v>
      </c>
      <c r="F1574" s="832" t="s">
        <v>2171</v>
      </c>
      <c r="G1574" s="832" t="s">
        <v>2578</v>
      </c>
      <c r="H1574" s="832" t="s">
        <v>562</v>
      </c>
      <c r="I1574" s="832" t="s">
        <v>2579</v>
      </c>
      <c r="J1574" s="832" t="s">
        <v>2580</v>
      </c>
      <c r="K1574" s="832" t="s">
        <v>2581</v>
      </c>
      <c r="L1574" s="835">
        <v>3191.25</v>
      </c>
      <c r="M1574" s="835">
        <v>3191.25</v>
      </c>
      <c r="N1574" s="832">
        <v>1</v>
      </c>
      <c r="O1574" s="836">
        <v>1</v>
      </c>
      <c r="P1574" s="835">
        <v>3191.25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2</v>
      </c>
      <c r="B1575" s="832" t="s">
        <v>2170</v>
      </c>
      <c r="C1575" s="832" t="s">
        <v>2177</v>
      </c>
      <c r="D1575" s="833" t="s">
        <v>4516</v>
      </c>
      <c r="E1575" s="834" t="s">
        <v>2202</v>
      </c>
      <c r="F1575" s="832" t="s">
        <v>2171</v>
      </c>
      <c r="G1575" s="832" t="s">
        <v>2585</v>
      </c>
      <c r="H1575" s="832" t="s">
        <v>562</v>
      </c>
      <c r="I1575" s="832" t="s">
        <v>2586</v>
      </c>
      <c r="J1575" s="832" t="s">
        <v>768</v>
      </c>
      <c r="K1575" s="832" t="s">
        <v>2587</v>
      </c>
      <c r="L1575" s="835">
        <v>0</v>
      </c>
      <c r="M1575" s="835">
        <v>0</v>
      </c>
      <c r="N1575" s="832">
        <v>3</v>
      </c>
      <c r="O1575" s="836">
        <v>0.5</v>
      </c>
      <c r="P1575" s="835"/>
      <c r="Q1575" s="837"/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2</v>
      </c>
      <c r="B1576" s="832" t="s">
        <v>2170</v>
      </c>
      <c r="C1576" s="832" t="s">
        <v>2177</v>
      </c>
      <c r="D1576" s="833" t="s">
        <v>4516</v>
      </c>
      <c r="E1576" s="834" t="s">
        <v>2202</v>
      </c>
      <c r="F1576" s="832" t="s">
        <v>2171</v>
      </c>
      <c r="G1576" s="832" t="s">
        <v>2589</v>
      </c>
      <c r="H1576" s="832" t="s">
        <v>562</v>
      </c>
      <c r="I1576" s="832" t="s">
        <v>3706</v>
      </c>
      <c r="J1576" s="832" t="s">
        <v>3707</v>
      </c>
      <c r="K1576" s="832" t="s">
        <v>1320</v>
      </c>
      <c r="L1576" s="835">
        <v>0</v>
      </c>
      <c r="M1576" s="835">
        <v>0</v>
      </c>
      <c r="N1576" s="832">
        <v>9</v>
      </c>
      <c r="O1576" s="836">
        <v>0.5</v>
      </c>
      <c r="P1576" s="835">
        <v>0</v>
      </c>
      <c r="Q1576" s="837"/>
      <c r="R1576" s="832">
        <v>9</v>
      </c>
      <c r="S1576" s="837">
        <v>1</v>
      </c>
      <c r="T1576" s="836">
        <v>0.5</v>
      </c>
      <c r="U1576" s="838">
        <v>1</v>
      </c>
    </row>
    <row r="1577" spans="1:21" ht="14.4" customHeight="1" x14ac:dyDescent="0.3">
      <c r="A1577" s="831">
        <v>2</v>
      </c>
      <c r="B1577" s="832" t="s">
        <v>2170</v>
      </c>
      <c r="C1577" s="832" t="s">
        <v>2177</v>
      </c>
      <c r="D1577" s="833" t="s">
        <v>4516</v>
      </c>
      <c r="E1577" s="834" t="s">
        <v>2202</v>
      </c>
      <c r="F1577" s="832" t="s">
        <v>2171</v>
      </c>
      <c r="G1577" s="832" t="s">
        <v>2599</v>
      </c>
      <c r="H1577" s="832" t="s">
        <v>604</v>
      </c>
      <c r="I1577" s="832" t="s">
        <v>1811</v>
      </c>
      <c r="J1577" s="832" t="s">
        <v>919</v>
      </c>
      <c r="K1577" s="832" t="s">
        <v>1812</v>
      </c>
      <c r="L1577" s="835">
        <v>77.790000000000006</v>
      </c>
      <c r="M1577" s="835">
        <v>77.790000000000006</v>
      </c>
      <c r="N1577" s="832">
        <v>1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2</v>
      </c>
      <c r="B1578" s="832" t="s">
        <v>2170</v>
      </c>
      <c r="C1578" s="832" t="s">
        <v>2177</v>
      </c>
      <c r="D1578" s="833" t="s">
        <v>4516</v>
      </c>
      <c r="E1578" s="834" t="s">
        <v>2202</v>
      </c>
      <c r="F1578" s="832" t="s">
        <v>2171</v>
      </c>
      <c r="G1578" s="832" t="s">
        <v>2604</v>
      </c>
      <c r="H1578" s="832" t="s">
        <v>562</v>
      </c>
      <c r="I1578" s="832" t="s">
        <v>2605</v>
      </c>
      <c r="J1578" s="832" t="s">
        <v>785</v>
      </c>
      <c r="K1578" s="832" t="s">
        <v>2606</v>
      </c>
      <c r="L1578" s="835">
        <v>248.55</v>
      </c>
      <c r="M1578" s="835">
        <v>3479.7</v>
      </c>
      <c r="N1578" s="832">
        <v>14</v>
      </c>
      <c r="O1578" s="836">
        <v>13</v>
      </c>
      <c r="P1578" s="835">
        <v>1491.3</v>
      </c>
      <c r="Q1578" s="837">
        <v>0.4285714285714286</v>
      </c>
      <c r="R1578" s="832">
        <v>6</v>
      </c>
      <c r="S1578" s="837">
        <v>0.42857142857142855</v>
      </c>
      <c r="T1578" s="836">
        <v>5</v>
      </c>
      <c r="U1578" s="838">
        <v>0.38461538461538464</v>
      </c>
    </row>
    <row r="1579" spans="1:21" ht="14.4" customHeight="1" x14ac:dyDescent="0.3">
      <c r="A1579" s="831">
        <v>2</v>
      </c>
      <c r="B1579" s="832" t="s">
        <v>2170</v>
      </c>
      <c r="C1579" s="832" t="s">
        <v>2177</v>
      </c>
      <c r="D1579" s="833" t="s">
        <v>4516</v>
      </c>
      <c r="E1579" s="834" t="s">
        <v>2202</v>
      </c>
      <c r="F1579" s="832" t="s">
        <v>2171</v>
      </c>
      <c r="G1579" s="832" t="s">
        <v>2607</v>
      </c>
      <c r="H1579" s="832" t="s">
        <v>562</v>
      </c>
      <c r="I1579" s="832" t="s">
        <v>2608</v>
      </c>
      <c r="J1579" s="832" t="s">
        <v>2609</v>
      </c>
      <c r="K1579" s="832" t="s">
        <v>2610</v>
      </c>
      <c r="L1579" s="835">
        <v>248.55</v>
      </c>
      <c r="M1579" s="835">
        <v>248.55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2</v>
      </c>
      <c r="B1580" s="832" t="s">
        <v>2170</v>
      </c>
      <c r="C1580" s="832" t="s">
        <v>2177</v>
      </c>
      <c r="D1580" s="833" t="s">
        <v>4516</v>
      </c>
      <c r="E1580" s="834" t="s">
        <v>2202</v>
      </c>
      <c r="F1580" s="832" t="s">
        <v>2171</v>
      </c>
      <c r="G1580" s="832" t="s">
        <v>2615</v>
      </c>
      <c r="H1580" s="832" t="s">
        <v>562</v>
      </c>
      <c r="I1580" s="832" t="s">
        <v>3432</v>
      </c>
      <c r="J1580" s="832" t="s">
        <v>3020</v>
      </c>
      <c r="K1580" s="832" t="s">
        <v>3433</v>
      </c>
      <c r="L1580" s="835">
        <v>1353.85</v>
      </c>
      <c r="M1580" s="835">
        <v>1353.85</v>
      </c>
      <c r="N1580" s="832">
        <v>1</v>
      </c>
      <c r="O1580" s="836">
        <v>0.5</v>
      </c>
      <c r="P1580" s="835">
        <v>1353.85</v>
      </c>
      <c r="Q1580" s="837">
        <v>1</v>
      </c>
      <c r="R1580" s="832">
        <v>1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2</v>
      </c>
      <c r="B1581" s="832" t="s">
        <v>2170</v>
      </c>
      <c r="C1581" s="832" t="s">
        <v>2177</v>
      </c>
      <c r="D1581" s="833" t="s">
        <v>4516</v>
      </c>
      <c r="E1581" s="834" t="s">
        <v>2202</v>
      </c>
      <c r="F1581" s="832" t="s">
        <v>2171</v>
      </c>
      <c r="G1581" s="832" t="s">
        <v>2615</v>
      </c>
      <c r="H1581" s="832" t="s">
        <v>562</v>
      </c>
      <c r="I1581" s="832" t="s">
        <v>4084</v>
      </c>
      <c r="J1581" s="832" t="s">
        <v>2629</v>
      </c>
      <c r="K1581" s="832" t="s">
        <v>3018</v>
      </c>
      <c r="L1581" s="835">
        <v>362.97</v>
      </c>
      <c r="M1581" s="835">
        <v>3266.7300000000005</v>
      </c>
      <c r="N1581" s="832">
        <v>9</v>
      </c>
      <c r="O1581" s="836">
        <v>0.5</v>
      </c>
      <c r="P1581" s="835">
        <v>3266.7300000000005</v>
      </c>
      <c r="Q1581" s="837">
        <v>1</v>
      </c>
      <c r="R1581" s="832">
        <v>9</v>
      </c>
      <c r="S1581" s="837">
        <v>1</v>
      </c>
      <c r="T1581" s="836">
        <v>0.5</v>
      </c>
      <c r="U1581" s="838">
        <v>1</v>
      </c>
    </row>
    <row r="1582" spans="1:21" ht="14.4" customHeight="1" x14ac:dyDescent="0.3">
      <c r="A1582" s="831">
        <v>2</v>
      </c>
      <c r="B1582" s="832" t="s">
        <v>2170</v>
      </c>
      <c r="C1582" s="832" t="s">
        <v>2177</v>
      </c>
      <c r="D1582" s="833" t="s">
        <v>4516</v>
      </c>
      <c r="E1582" s="834" t="s">
        <v>2202</v>
      </c>
      <c r="F1582" s="832" t="s">
        <v>2171</v>
      </c>
      <c r="G1582" s="832" t="s">
        <v>2615</v>
      </c>
      <c r="H1582" s="832" t="s">
        <v>562</v>
      </c>
      <c r="I1582" s="832" t="s">
        <v>2618</v>
      </c>
      <c r="J1582" s="832" t="s">
        <v>2619</v>
      </c>
      <c r="K1582" s="832" t="s">
        <v>2620</v>
      </c>
      <c r="L1582" s="835">
        <v>882.24</v>
      </c>
      <c r="M1582" s="835">
        <v>2646.7200000000003</v>
      </c>
      <c r="N1582" s="832">
        <v>3</v>
      </c>
      <c r="O1582" s="836">
        <v>1</v>
      </c>
      <c r="P1582" s="835">
        <v>2646.7200000000003</v>
      </c>
      <c r="Q1582" s="837">
        <v>1</v>
      </c>
      <c r="R1582" s="832">
        <v>3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2</v>
      </c>
      <c r="B1583" s="832" t="s">
        <v>2170</v>
      </c>
      <c r="C1583" s="832" t="s">
        <v>2177</v>
      </c>
      <c r="D1583" s="833" t="s">
        <v>4516</v>
      </c>
      <c r="E1583" s="834" t="s">
        <v>2202</v>
      </c>
      <c r="F1583" s="832" t="s">
        <v>2171</v>
      </c>
      <c r="G1583" s="832" t="s">
        <v>2615</v>
      </c>
      <c r="H1583" s="832" t="s">
        <v>562</v>
      </c>
      <c r="I1583" s="832" t="s">
        <v>2621</v>
      </c>
      <c r="J1583" s="832" t="s">
        <v>2622</v>
      </c>
      <c r="K1583" s="832" t="s">
        <v>2501</v>
      </c>
      <c r="L1583" s="835">
        <v>729.38</v>
      </c>
      <c r="M1583" s="835">
        <v>2917.52</v>
      </c>
      <c r="N1583" s="832">
        <v>4</v>
      </c>
      <c r="O1583" s="836">
        <v>1</v>
      </c>
      <c r="P1583" s="835">
        <v>2917.52</v>
      </c>
      <c r="Q1583" s="837">
        <v>1</v>
      </c>
      <c r="R1583" s="832">
        <v>4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2</v>
      </c>
      <c r="B1584" s="832" t="s">
        <v>2170</v>
      </c>
      <c r="C1584" s="832" t="s">
        <v>2177</v>
      </c>
      <c r="D1584" s="833" t="s">
        <v>4516</v>
      </c>
      <c r="E1584" s="834" t="s">
        <v>2202</v>
      </c>
      <c r="F1584" s="832" t="s">
        <v>2171</v>
      </c>
      <c r="G1584" s="832" t="s">
        <v>2615</v>
      </c>
      <c r="H1584" s="832" t="s">
        <v>562</v>
      </c>
      <c r="I1584" s="832" t="s">
        <v>2623</v>
      </c>
      <c r="J1584" s="832" t="s">
        <v>2622</v>
      </c>
      <c r="K1584" s="832" t="s">
        <v>2624</v>
      </c>
      <c r="L1584" s="835">
        <v>571.64</v>
      </c>
      <c r="M1584" s="835">
        <v>1714.92</v>
      </c>
      <c r="N1584" s="832">
        <v>3</v>
      </c>
      <c r="O1584" s="836">
        <v>1</v>
      </c>
      <c r="P1584" s="835">
        <v>1714.92</v>
      </c>
      <c r="Q1584" s="837">
        <v>1</v>
      </c>
      <c r="R1584" s="832">
        <v>3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2</v>
      </c>
      <c r="B1585" s="832" t="s">
        <v>2170</v>
      </c>
      <c r="C1585" s="832" t="s">
        <v>2177</v>
      </c>
      <c r="D1585" s="833" t="s">
        <v>4516</v>
      </c>
      <c r="E1585" s="834" t="s">
        <v>2202</v>
      </c>
      <c r="F1585" s="832" t="s">
        <v>2171</v>
      </c>
      <c r="G1585" s="832" t="s">
        <v>2615</v>
      </c>
      <c r="H1585" s="832" t="s">
        <v>562</v>
      </c>
      <c r="I1585" s="832" t="s">
        <v>3841</v>
      </c>
      <c r="J1585" s="832" t="s">
        <v>3842</v>
      </c>
      <c r="K1585" s="832" t="s">
        <v>3843</v>
      </c>
      <c r="L1585" s="835">
        <v>1067.05</v>
      </c>
      <c r="M1585" s="835">
        <v>3201.1499999999996</v>
      </c>
      <c r="N1585" s="832">
        <v>3</v>
      </c>
      <c r="O1585" s="836">
        <v>1</v>
      </c>
      <c r="P1585" s="835">
        <v>3201.1499999999996</v>
      </c>
      <c r="Q1585" s="837">
        <v>1</v>
      </c>
      <c r="R1585" s="832">
        <v>3</v>
      </c>
      <c r="S1585" s="837">
        <v>1</v>
      </c>
      <c r="T1585" s="836">
        <v>1</v>
      </c>
      <c r="U1585" s="838">
        <v>1</v>
      </c>
    </row>
    <row r="1586" spans="1:21" ht="14.4" customHeight="1" x14ac:dyDescent="0.3">
      <c r="A1586" s="831">
        <v>2</v>
      </c>
      <c r="B1586" s="832" t="s">
        <v>2170</v>
      </c>
      <c r="C1586" s="832" t="s">
        <v>2177</v>
      </c>
      <c r="D1586" s="833" t="s">
        <v>4516</v>
      </c>
      <c r="E1586" s="834" t="s">
        <v>2202</v>
      </c>
      <c r="F1586" s="832" t="s">
        <v>2171</v>
      </c>
      <c r="G1586" s="832" t="s">
        <v>2615</v>
      </c>
      <c r="H1586" s="832" t="s">
        <v>562</v>
      </c>
      <c r="I1586" s="832" t="s">
        <v>2625</v>
      </c>
      <c r="J1586" s="832" t="s">
        <v>2626</v>
      </c>
      <c r="K1586" s="832" t="s">
        <v>2627</v>
      </c>
      <c r="L1586" s="835">
        <v>729.38</v>
      </c>
      <c r="M1586" s="835">
        <v>1458.76</v>
      </c>
      <c r="N1586" s="832">
        <v>2</v>
      </c>
      <c r="O1586" s="836">
        <v>1</v>
      </c>
      <c r="P1586" s="835">
        <v>1458.76</v>
      </c>
      <c r="Q1586" s="837">
        <v>1</v>
      </c>
      <c r="R1586" s="832">
        <v>2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2</v>
      </c>
      <c r="B1587" s="832" t="s">
        <v>2170</v>
      </c>
      <c r="C1587" s="832" t="s">
        <v>2177</v>
      </c>
      <c r="D1587" s="833" t="s">
        <v>4516</v>
      </c>
      <c r="E1587" s="834" t="s">
        <v>2202</v>
      </c>
      <c r="F1587" s="832" t="s">
        <v>2171</v>
      </c>
      <c r="G1587" s="832" t="s">
        <v>2615</v>
      </c>
      <c r="H1587" s="832" t="s">
        <v>562</v>
      </c>
      <c r="I1587" s="832" t="s">
        <v>3966</v>
      </c>
      <c r="J1587" s="832" t="s">
        <v>3967</v>
      </c>
      <c r="K1587" s="832" t="s">
        <v>3968</v>
      </c>
      <c r="L1587" s="835">
        <v>676.93</v>
      </c>
      <c r="M1587" s="835">
        <v>2030.79</v>
      </c>
      <c r="N1587" s="832">
        <v>3</v>
      </c>
      <c r="O1587" s="836">
        <v>0.5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2</v>
      </c>
      <c r="B1588" s="832" t="s">
        <v>2170</v>
      </c>
      <c r="C1588" s="832" t="s">
        <v>2177</v>
      </c>
      <c r="D1588" s="833" t="s">
        <v>4516</v>
      </c>
      <c r="E1588" s="834" t="s">
        <v>2202</v>
      </c>
      <c r="F1588" s="832" t="s">
        <v>2171</v>
      </c>
      <c r="G1588" s="832" t="s">
        <v>2615</v>
      </c>
      <c r="H1588" s="832" t="s">
        <v>562</v>
      </c>
      <c r="I1588" s="832" t="s">
        <v>3972</v>
      </c>
      <c r="J1588" s="832" t="s">
        <v>3015</v>
      </c>
      <c r="K1588" s="832" t="s">
        <v>3973</v>
      </c>
      <c r="L1588" s="835">
        <v>2030.78</v>
      </c>
      <c r="M1588" s="835">
        <v>4061.56</v>
      </c>
      <c r="N1588" s="832">
        <v>2</v>
      </c>
      <c r="O1588" s="836">
        <v>1</v>
      </c>
      <c r="P1588" s="835">
        <v>4061.56</v>
      </c>
      <c r="Q1588" s="837">
        <v>1</v>
      </c>
      <c r="R1588" s="832">
        <v>2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2</v>
      </c>
      <c r="B1589" s="832" t="s">
        <v>2170</v>
      </c>
      <c r="C1589" s="832" t="s">
        <v>2177</v>
      </c>
      <c r="D1589" s="833" t="s">
        <v>4516</v>
      </c>
      <c r="E1589" s="834" t="s">
        <v>2202</v>
      </c>
      <c r="F1589" s="832" t="s">
        <v>2171</v>
      </c>
      <c r="G1589" s="832" t="s">
        <v>2635</v>
      </c>
      <c r="H1589" s="832" t="s">
        <v>562</v>
      </c>
      <c r="I1589" s="832" t="s">
        <v>2636</v>
      </c>
      <c r="J1589" s="832" t="s">
        <v>2637</v>
      </c>
      <c r="K1589" s="832" t="s">
        <v>2638</v>
      </c>
      <c r="L1589" s="835">
        <v>1343.53</v>
      </c>
      <c r="M1589" s="835">
        <v>4030.59</v>
      </c>
      <c r="N1589" s="832">
        <v>3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2</v>
      </c>
      <c r="B1590" s="832" t="s">
        <v>2170</v>
      </c>
      <c r="C1590" s="832" t="s">
        <v>2177</v>
      </c>
      <c r="D1590" s="833" t="s">
        <v>4516</v>
      </c>
      <c r="E1590" s="834" t="s">
        <v>2202</v>
      </c>
      <c r="F1590" s="832" t="s">
        <v>2171</v>
      </c>
      <c r="G1590" s="832" t="s">
        <v>4085</v>
      </c>
      <c r="H1590" s="832" t="s">
        <v>562</v>
      </c>
      <c r="I1590" s="832" t="s">
        <v>4086</v>
      </c>
      <c r="J1590" s="832" t="s">
        <v>4087</v>
      </c>
      <c r="K1590" s="832" t="s">
        <v>4088</v>
      </c>
      <c r="L1590" s="835">
        <v>1256.79</v>
      </c>
      <c r="M1590" s="835">
        <v>16338.27</v>
      </c>
      <c r="N1590" s="832">
        <v>13</v>
      </c>
      <c r="O1590" s="836">
        <v>3.5</v>
      </c>
      <c r="P1590" s="835">
        <v>5027.16</v>
      </c>
      <c r="Q1590" s="837">
        <v>0.30769230769230765</v>
      </c>
      <c r="R1590" s="832">
        <v>4</v>
      </c>
      <c r="S1590" s="837">
        <v>0.30769230769230771</v>
      </c>
      <c r="T1590" s="836">
        <v>1</v>
      </c>
      <c r="U1590" s="838">
        <v>0.2857142857142857</v>
      </c>
    </row>
    <row r="1591" spans="1:21" ht="14.4" customHeight="1" x14ac:dyDescent="0.3">
      <c r="A1591" s="831">
        <v>2</v>
      </c>
      <c r="B1591" s="832" t="s">
        <v>2170</v>
      </c>
      <c r="C1591" s="832" t="s">
        <v>2177</v>
      </c>
      <c r="D1591" s="833" t="s">
        <v>4516</v>
      </c>
      <c r="E1591" s="834" t="s">
        <v>2202</v>
      </c>
      <c r="F1591" s="832" t="s">
        <v>2171</v>
      </c>
      <c r="G1591" s="832" t="s">
        <v>2639</v>
      </c>
      <c r="H1591" s="832" t="s">
        <v>604</v>
      </c>
      <c r="I1591" s="832" t="s">
        <v>2643</v>
      </c>
      <c r="J1591" s="832" t="s">
        <v>2641</v>
      </c>
      <c r="K1591" s="832" t="s">
        <v>2644</v>
      </c>
      <c r="L1591" s="835">
        <v>219.18</v>
      </c>
      <c r="M1591" s="835">
        <v>438.36</v>
      </c>
      <c r="N1591" s="832">
        <v>2</v>
      </c>
      <c r="O1591" s="836">
        <v>0.5</v>
      </c>
      <c r="P1591" s="835">
        <v>438.36</v>
      </c>
      <c r="Q1591" s="837">
        <v>1</v>
      </c>
      <c r="R1591" s="832">
        <v>2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2</v>
      </c>
      <c r="B1592" s="832" t="s">
        <v>2170</v>
      </c>
      <c r="C1592" s="832" t="s">
        <v>2177</v>
      </c>
      <c r="D1592" s="833" t="s">
        <v>4516</v>
      </c>
      <c r="E1592" s="834" t="s">
        <v>2202</v>
      </c>
      <c r="F1592" s="832" t="s">
        <v>2171</v>
      </c>
      <c r="G1592" s="832" t="s">
        <v>2648</v>
      </c>
      <c r="H1592" s="832" t="s">
        <v>604</v>
      </c>
      <c r="I1592" s="832" t="s">
        <v>3022</v>
      </c>
      <c r="J1592" s="832" t="s">
        <v>1730</v>
      </c>
      <c r="K1592" s="832" t="s">
        <v>3023</v>
      </c>
      <c r="L1592" s="835">
        <v>10.65</v>
      </c>
      <c r="M1592" s="835">
        <v>21.3</v>
      </c>
      <c r="N1592" s="832">
        <v>2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2</v>
      </c>
      <c r="B1593" s="832" t="s">
        <v>2170</v>
      </c>
      <c r="C1593" s="832" t="s">
        <v>2177</v>
      </c>
      <c r="D1593" s="833" t="s">
        <v>4516</v>
      </c>
      <c r="E1593" s="834" t="s">
        <v>2202</v>
      </c>
      <c r="F1593" s="832" t="s">
        <v>2171</v>
      </c>
      <c r="G1593" s="832" t="s">
        <v>2648</v>
      </c>
      <c r="H1593" s="832" t="s">
        <v>604</v>
      </c>
      <c r="I1593" s="832" t="s">
        <v>2030</v>
      </c>
      <c r="J1593" s="832" t="s">
        <v>1420</v>
      </c>
      <c r="K1593" s="832" t="s">
        <v>2031</v>
      </c>
      <c r="L1593" s="835">
        <v>27.5</v>
      </c>
      <c r="M1593" s="835">
        <v>110</v>
      </c>
      <c r="N1593" s="832">
        <v>4</v>
      </c>
      <c r="O1593" s="836">
        <v>0.5</v>
      </c>
      <c r="P1593" s="835">
        <v>110</v>
      </c>
      <c r="Q1593" s="837">
        <v>1</v>
      </c>
      <c r="R1593" s="832">
        <v>4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2</v>
      </c>
      <c r="B1594" s="832" t="s">
        <v>2170</v>
      </c>
      <c r="C1594" s="832" t="s">
        <v>2177</v>
      </c>
      <c r="D1594" s="833" t="s">
        <v>4516</v>
      </c>
      <c r="E1594" s="834" t="s">
        <v>2202</v>
      </c>
      <c r="F1594" s="832" t="s">
        <v>2171</v>
      </c>
      <c r="G1594" s="832" t="s">
        <v>2656</v>
      </c>
      <c r="H1594" s="832" t="s">
        <v>562</v>
      </c>
      <c r="I1594" s="832" t="s">
        <v>2657</v>
      </c>
      <c r="J1594" s="832" t="s">
        <v>1137</v>
      </c>
      <c r="K1594" s="832" t="s">
        <v>2027</v>
      </c>
      <c r="L1594" s="835">
        <v>34.19</v>
      </c>
      <c r="M1594" s="835">
        <v>512.84999999999991</v>
      </c>
      <c r="N1594" s="832">
        <v>15</v>
      </c>
      <c r="O1594" s="836">
        <v>3.5</v>
      </c>
      <c r="P1594" s="835">
        <v>410.28</v>
      </c>
      <c r="Q1594" s="837">
        <v>0.8</v>
      </c>
      <c r="R1594" s="832">
        <v>12</v>
      </c>
      <c r="S1594" s="837">
        <v>0.8</v>
      </c>
      <c r="T1594" s="836">
        <v>2.5</v>
      </c>
      <c r="U1594" s="838">
        <v>0.7142857142857143</v>
      </c>
    </row>
    <row r="1595" spans="1:21" ht="14.4" customHeight="1" x14ac:dyDescent="0.3">
      <c r="A1595" s="831">
        <v>2</v>
      </c>
      <c r="B1595" s="832" t="s">
        <v>2170</v>
      </c>
      <c r="C1595" s="832" t="s">
        <v>2177</v>
      </c>
      <c r="D1595" s="833" t="s">
        <v>4516</v>
      </c>
      <c r="E1595" s="834" t="s">
        <v>2202</v>
      </c>
      <c r="F1595" s="832" t="s">
        <v>2171</v>
      </c>
      <c r="G1595" s="832" t="s">
        <v>2667</v>
      </c>
      <c r="H1595" s="832" t="s">
        <v>604</v>
      </c>
      <c r="I1595" s="832" t="s">
        <v>3024</v>
      </c>
      <c r="J1595" s="832" t="s">
        <v>787</v>
      </c>
      <c r="K1595" s="832" t="s">
        <v>1682</v>
      </c>
      <c r="L1595" s="835">
        <v>368.16</v>
      </c>
      <c r="M1595" s="835">
        <v>2577.12</v>
      </c>
      <c r="N1595" s="832">
        <v>7</v>
      </c>
      <c r="O1595" s="836">
        <v>2</v>
      </c>
      <c r="P1595" s="835">
        <v>2577.12</v>
      </c>
      <c r="Q1595" s="837">
        <v>1</v>
      </c>
      <c r="R1595" s="832">
        <v>7</v>
      </c>
      <c r="S1595" s="837">
        <v>1</v>
      </c>
      <c r="T1595" s="836">
        <v>2</v>
      </c>
      <c r="U1595" s="838">
        <v>1</v>
      </c>
    </row>
    <row r="1596" spans="1:21" ht="14.4" customHeight="1" x14ac:dyDescent="0.3">
      <c r="A1596" s="831">
        <v>2</v>
      </c>
      <c r="B1596" s="832" t="s">
        <v>2170</v>
      </c>
      <c r="C1596" s="832" t="s">
        <v>2177</v>
      </c>
      <c r="D1596" s="833" t="s">
        <v>4516</v>
      </c>
      <c r="E1596" s="834" t="s">
        <v>2202</v>
      </c>
      <c r="F1596" s="832" t="s">
        <v>2171</v>
      </c>
      <c r="G1596" s="832" t="s">
        <v>2667</v>
      </c>
      <c r="H1596" s="832" t="s">
        <v>604</v>
      </c>
      <c r="I1596" s="832" t="s">
        <v>2668</v>
      </c>
      <c r="J1596" s="832" t="s">
        <v>787</v>
      </c>
      <c r="K1596" s="832" t="s">
        <v>1688</v>
      </c>
      <c r="L1596" s="835">
        <v>490.89</v>
      </c>
      <c r="M1596" s="835">
        <v>1472.67</v>
      </c>
      <c r="N1596" s="832">
        <v>3</v>
      </c>
      <c r="O1596" s="836">
        <v>1.5</v>
      </c>
      <c r="P1596" s="835">
        <v>490.89</v>
      </c>
      <c r="Q1596" s="837">
        <v>0.33333333333333331</v>
      </c>
      <c r="R1596" s="832">
        <v>1</v>
      </c>
      <c r="S1596" s="837">
        <v>0.33333333333333331</v>
      </c>
      <c r="T1596" s="836">
        <v>0.5</v>
      </c>
      <c r="U1596" s="838">
        <v>0.33333333333333331</v>
      </c>
    </row>
    <row r="1597" spans="1:21" ht="14.4" customHeight="1" x14ac:dyDescent="0.3">
      <c r="A1597" s="831">
        <v>2</v>
      </c>
      <c r="B1597" s="832" t="s">
        <v>2170</v>
      </c>
      <c r="C1597" s="832" t="s">
        <v>2177</v>
      </c>
      <c r="D1597" s="833" t="s">
        <v>4516</v>
      </c>
      <c r="E1597" s="834" t="s">
        <v>2202</v>
      </c>
      <c r="F1597" s="832" t="s">
        <v>2171</v>
      </c>
      <c r="G1597" s="832" t="s">
        <v>2667</v>
      </c>
      <c r="H1597" s="832" t="s">
        <v>604</v>
      </c>
      <c r="I1597" s="832" t="s">
        <v>2669</v>
      </c>
      <c r="J1597" s="832" t="s">
        <v>787</v>
      </c>
      <c r="K1597" s="832" t="s">
        <v>1684</v>
      </c>
      <c r="L1597" s="835">
        <v>736.33</v>
      </c>
      <c r="M1597" s="835">
        <v>11044.95</v>
      </c>
      <c r="N1597" s="832">
        <v>15</v>
      </c>
      <c r="O1597" s="836">
        <v>1.5</v>
      </c>
      <c r="P1597" s="835">
        <v>9572.2900000000009</v>
      </c>
      <c r="Q1597" s="837">
        <v>0.8666666666666667</v>
      </c>
      <c r="R1597" s="832">
        <v>13</v>
      </c>
      <c r="S1597" s="837">
        <v>0.8666666666666667</v>
      </c>
      <c r="T1597" s="836">
        <v>1</v>
      </c>
      <c r="U1597" s="838">
        <v>0.66666666666666663</v>
      </c>
    </row>
    <row r="1598" spans="1:21" ht="14.4" customHeight="1" x14ac:dyDescent="0.3">
      <c r="A1598" s="831">
        <v>2</v>
      </c>
      <c r="B1598" s="832" t="s">
        <v>2170</v>
      </c>
      <c r="C1598" s="832" t="s">
        <v>2177</v>
      </c>
      <c r="D1598" s="833" t="s">
        <v>4516</v>
      </c>
      <c r="E1598" s="834" t="s">
        <v>2202</v>
      </c>
      <c r="F1598" s="832" t="s">
        <v>2171</v>
      </c>
      <c r="G1598" s="832" t="s">
        <v>2667</v>
      </c>
      <c r="H1598" s="832" t="s">
        <v>604</v>
      </c>
      <c r="I1598" s="832" t="s">
        <v>2670</v>
      </c>
      <c r="J1598" s="832" t="s">
        <v>787</v>
      </c>
      <c r="K1598" s="832" t="s">
        <v>1686</v>
      </c>
      <c r="L1598" s="835">
        <v>1154.68</v>
      </c>
      <c r="M1598" s="835">
        <v>27712.32</v>
      </c>
      <c r="N1598" s="832">
        <v>24</v>
      </c>
      <c r="O1598" s="836">
        <v>2.5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2</v>
      </c>
      <c r="B1599" s="832" t="s">
        <v>2170</v>
      </c>
      <c r="C1599" s="832" t="s">
        <v>2177</v>
      </c>
      <c r="D1599" s="833" t="s">
        <v>4516</v>
      </c>
      <c r="E1599" s="834" t="s">
        <v>2202</v>
      </c>
      <c r="F1599" s="832" t="s">
        <v>2171</v>
      </c>
      <c r="G1599" s="832" t="s">
        <v>2667</v>
      </c>
      <c r="H1599" s="832" t="s">
        <v>604</v>
      </c>
      <c r="I1599" s="832" t="s">
        <v>1681</v>
      </c>
      <c r="J1599" s="832" t="s">
        <v>787</v>
      </c>
      <c r="K1599" s="832" t="s">
        <v>1682</v>
      </c>
      <c r="L1599" s="835">
        <v>368.16</v>
      </c>
      <c r="M1599" s="835">
        <v>2208.96</v>
      </c>
      <c r="N1599" s="832">
        <v>6</v>
      </c>
      <c r="O1599" s="836">
        <v>0.5</v>
      </c>
      <c r="P1599" s="835">
        <v>2208.96</v>
      </c>
      <c r="Q1599" s="837">
        <v>1</v>
      </c>
      <c r="R1599" s="832">
        <v>6</v>
      </c>
      <c r="S1599" s="837">
        <v>1</v>
      </c>
      <c r="T1599" s="836">
        <v>0.5</v>
      </c>
      <c r="U1599" s="838">
        <v>1</v>
      </c>
    </row>
    <row r="1600" spans="1:21" ht="14.4" customHeight="1" x14ac:dyDescent="0.3">
      <c r="A1600" s="831">
        <v>2</v>
      </c>
      <c r="B1600" s="832" t="s">
        <v>2170</v>
      </c>
      <c r="C1600" s="832" t="s">
        <v>2177</v>
      </c>
      <c r="D1600" s="833" t="s">
        <v>4516</v>
      </c>
      <c r="E1600" s="834" t="s">
        <v>2202</v>
      </c>
      <c r="F1600" s="832" t="s">
        <v>2171</v>
      </c>
      <c r="G1600" s="832" t="s">
        <v>2667</v>
      </c>
      <c r="H1600" s="832" t="s">
        <v>604</v>
      </c>
      <c r="I1600" s="832" t="s">
        <v>1685</v>
      </c>
      <c r="J1600" s="832" t="s">
        <v>787</v>
      </c>
      <c r="K1600" s="832" t="s">
        <v>1686</v>
      </c>
      <c r="L1600" s="835">
        <v>1154.68</v>
      </c>
      <c r="M1600" s="835">
        <v>1154.68</v>
      </c>
      <c r="N1600" s="832">
        <v>1</v>
      </c>
      <c r="O1600" s="836">
        <v>0.5</v>
      </c>
      <c r="P1600" s="835">
        <v>1154.68</v>
      </c>
      <c r="Q1600" s="837">
        <v>1</v>
      </c>
      <c r="R1600" s="832">
        <v>1</v>
      </c>
      <c r="S1600" s="837">
        <v>1</v>
      </c>
      <c r="T1600" s="836">
        <v>0.5</v>
      </c>
      <c r="U1600" s="838">
        <v>1</v>
      </c>
    </row>
    <row r="1601" spans="1:21" ht="14.4" customHeight="1" x14ac:dyDescent="0.3">
      <c r="A1601" s="831">
        <v>2</v>
      </c>
      <c r="B1601" s="832" t="s">
        <v>2170</v>
      </c>
      <c r="C1601" s="832" t="s">
        <v>2177</v>
      </c>
      <c r="D1601" s="833" t="s">
        <v>4516</v>
      </c>
      <c r="E1601" s="834" t="s">
        <v>2202</v>
      </c>
      <c r="F1601" s="832" t="s">
        <v>2171</v>
      </c>
      <c r="G1601" s="832" t="s">
        <v>2674</v>
      </c>
      <c r="H1601" s="832" t="s">
        <v>562</v>
      </c>
      <c r="I1601" s="832" t="s">
        <v>2675</v>
      </c>
      <c r="J1601" s="832" t="s">
        <v>2676</v>
      </c>
      <c r="K1601" s="832" t="s">
        <v>2677</v>
      </c>
      <c r="L1601" s="835">
        <v>0</v>
      </c>
      <c r="M1601" s="835">
        <v>0</v>
      </c>
      <c r="N1601" s="832">
        <v>1</v>
      </c>
      <c r="O1601" s="836">
        <v>0.5</v>
      </c>
      <c r="P1601" s="835">
        <v>0</v>
      </c>
      <c r="Q1601" s="837"/>
      <c r="R1601" s="832">
        <v>1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2</v>
      </c>
      <c r="B1602" s="832" t="s">
        <v>2170</v>
      </c>
      <c r="C1602" s="832" t="s">
        <v>2177</v>
      </c>
      <c r="D1602" s="833" t="s">
        <v>4516</v>
      </c>
      <c r="E1602" s="834" t="s">
        <v>2202</v>
      </c>
      <c r="F1602" s="832" t="s">
        <v>2171</v>
      </c>
      <c r="G1602" s="832" t="s">
        <v>4089</v>
      </c>
      <c r="H1602" s="832" t="s">
        <v>562</v>
      </c>
      <c r="I1602" s="832" t="s">
        <v>4090</v>
      </c>
      <c r="J1602" s="832" t="s">
        <v>4091</v>
      </c>
      <c r="K1602" s="832" t="s">
        <v>4092</v>
      </c>
      <c r="L1602" s="835">
        <v>934.66</v>
      </c>
      <c r="M1602" s="835">
        <v>934.66</v>
      </c>
      <c r="N1602" s="832">
        <v>1</v>
      </c>
      <c r="O1602" s="836">
        <v>0.5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2</v>
      </c>
      <c r="B1603" s="832" t="s">
        <v>2170</v>
      </c>
      <c r="C1603" s="832" t="s">
        <v>2177</v>
      </c>
      <c r="D1603" s="833" t="s">
        <v>4516</v>
      </c>
      <c r="E1603" s="834" t="s">
        <v>2202</v>
      </c>
      <c r="F1603" s="832" t="s">
        <v>2171</v>
      </c>
      <c r="G1603" s="832" t="s">
        <v>2688</v>
      </c>
      <c r="H1603" s="832" t="s">
        <v>562</v>
      </c>
      <c r="I1603" s="832" t="s">
        <v>2689</v>
      </c>
      <c r="J1603" s="832" t="s">
        <v>1310</v>
      </c>
      <c r="K1603" s="832" t="s">
        <v>2690</v>
      </c>
      <c r="L1603" s="835">
        <v>103.67</v>
      </c>
      <c r="M1603" s="835">
        <v>622.02</v>
      </c>
      <c r="N1603" s="832">
        <v>6</v>
      </c>
      <c r="O1603" s="836">
        <v>2.5</v>
      </c>
      <c r="P1603" s="835">
        <v>311.01</v>
      </c>
      <c r="Q1603" s="837">
        <v>0.5</v>
      </c>
      <c r="R1603" s="832">
        <v>3</v>
      </c>
      <c r="S1603" s="837">
        <v>0.5</v>
      </c>
      <c r="T1603" s="836">
        <v>1</v>
      </c>
      <c r="U1603" s="838">
        <v>0.4</v>
      </c>
    </row>
    <row r="1604" spans="1:21" ht="14.4" customHeight="1" x14ac:dyDescent="0.3">
      <c r="A1604" s="831">
        <v>2</v>
      </c>
      <c r="B1604" s="832" t="s">
        <v>2170</v>
      </c>
      <c r="C1604" s="832" t="s">
        <v>2177</v>
      </c>
      <c r="D1604" s="833" t="s">
        <v>4516</v>
      </c>
      <c r="E1604" s="834" t="s">
        <v>2202</v>
      </c>
      <c r="F1604" s="832" t="s">
        <v>2171</v>
      </c>
      <c r="G1604" s="832" t="s">
        <v>2688</v>
      </c>
      <c r="H1604" s="832" t="s">
        <v>562</v>
      </c>
      <c r="I1604" s="832" t="s">
        <v>2694</v>
      </c>
      <c r="J1604" s="832" t="s">
        <v>2695</v>
      </c>
      <c r="K1604" s="832" t="s">
        <v>2696</v>
      </c>
      <c r="L1604" s="835">
        <v>115.18</v>
      </c>
      <c r="M1604" s="835">
        <v>115.18</v>
      </c>
      <c r="N1604" s="832">
        <v>1</v>
      </c>
      <c r="O1604" s="836">
        <v>1</v>
      </c>
      <c r="P1604" s="835">
        <v>115.18</v>
      </c>
      <c r="Q1604" s="837">
        <v>1</v>
      </c>
      <c r="R1604" s="832">
        <v>1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2</v>
      </c>
      <c r="B1605" s="832" t="s">
        <v>2170</v>
      </c>
      <c r="C1605" s="832" t="s">
        <v>2177</v>
      </c>
      <c r="D1605" s="833" t="s">
        <v>4516</v>
      </c>
      <c r="E1605" s="834" t="s">
        <v>2202</v>
      </c>
      <c r="F1605" s="832" t="s">
        <v>2171</v>
      </c>
      <c r="G1605" s="832" t="s">
        <v>2688</v>
      </c>
      <c r="H1605" s="832" t="s">
        <v>562</v>
      </c>
      <c r="I1605" s="832" t="s">
        <v>2697</v>
      </c>
      <c r="J1605" s="832" t="s">
        <v>1310</v>
      </c>
      <c r="K1605" s="832" t="s">
        <v>2690</v>
      </c>
      <c r="L1605" s="835">
        <v>103.67</v>
      </c>
      <c r="M1605" s="835">
        <v>933.03</v>
      </c>
      <c r="N1605" s="832">
        <v>9</v>
      </c>
      <c r="O1605" s="836">
        <v>4.5</v>
      </c>
      <c r="P1605" s="835">
        <v>414.68</v>
      </c>
      <c r="Q1605" s="837">
        <v>0.44444444444444448</v>
      </c>
      <c r="R1605" s="832">
        <v>4</v>
      </c>
      <c r="S1605" s="837">
        <v>0.44444444444444442</v>
      </c>
      <c r="T1605" s="836">
        <v>2.5</v>
      </c>
      <c r="U1605" s="838">
        <v>0.55555555555555558</v>
      </c>
    </row>
    <row r="1606" spans="1:21" ht="14.4" customHeight="1" x14ac:dyDescent="0.3">
      <c r="A1606" s="831">
        <v>2</v>
      </c>
      <c r="B1606" s="832" t="s">
        <v>2170</v>
      </c>
      <c r="C1606" s="832" t="s">
        <v>2177</v>
      </c>
      <c r="D1606" s="833" t="s">
        <v>4516</v>
      </c>
      <c r="E1606" s="834" t="s">
        <v>2202</v>
      </c>
      <c r="F1606" s="832" t="s">
        <v>2171</v>
      </c>
      <c r="G1606" s="832" t="s">
        <v>2688</v>
      </c>
      <c r="H1606" s="832" t="s">
        <v>562</v>
      </c>
      <c r="I1606" s="832" t="s">
        <v>3530</v>
      </c>
      <c r="J1606" s="832" t="s">
        <v>3531</v>
      </c>
      <c r="K1606" s="832" t="s">
        <v>2696</v>
      </c>
      <c r="L1606" s="835">
        <v>115.18</v>
      </c>
      <c r="M1606" s="835">
        <v>230.36</v>
      </c>
      <c r="N1606" s="832">
        <v>2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2</v>
      </c>
      <c r="B1607" s="832" t="s">
        <v>2170</v>
      </c>
      <c r="C1607" s="832" t="s">
        <v>2177</v>
      </c>
      <c r="D1607" s="833" t="s">
        <v>4516</v>
      </c>
      <c r="E1607" s="834" t="s">
        <v>2202</v>
      </c>
      <c r="F1607" s="832" t="s">
        <v>2171</v>
      </c>
      <c r="G1607" s="832" t="s">
        <v>2709</v>
      </c>
      <c r="H1607" s="832" t="s">
        <v>604</v>
      </c>
      <c r="I1607" s="832" t="s">
        <v>2710</v>
      </c>
      <c r="J1607" s="832" t="s">
        <v>1648</v>
      </c>
      <c r="K1607" s="832" t="s">
        <v>2711</v>
      </c>
      <c r="L1607" s="835">
        <v>115.18</v>
      </c>
      <c r="M1607" s="835">
        <v>345.54</v>
      </c>
      <c r="N1607" s="832">
        <v>3</v>
      </c>
      <c r="O1607" s="836">
        <v>2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2</v>
      </c>
      <c r="B1608" s="832" t="s">
        <v>2170</v>
      </c>
      <c r="C1608" s="832" t="s">
        <v>2177</v>
      </c>
      <c r="D1608" s="833" t="s">
        <v>4516</v>
      </c>
      <c r="E1608" s="834" t="s">
        <v>2202</v>
      </c>
      <c r="F1608" s="832" t="s">
        <v>2171</v>
      </c>
      <c r="G1608" s="832" t="s">
        <v>2709</v>
      </c>
      <c r="H1608" s="832" t="s">
        <v>604</v>
      </c>
      <c r="I1608" s="832" t="s">
        <v>2714</v>
      </c>
      <c r="J1608" s="832" t="s">
        <v>1648</v>
      </c>
      <c r="K1608" s="832" t="s">
        <v>1649</v>
      </c>
      <c r="L1608" s="835">
        <v>57.6</v>
      </c>
      <c r="M1608" s="835">
        <v>2995.1999999999994</v>
      </c>
      <c r="N1608" s="832">
        <v>52</v>
      </c>
      <c r="O1608" s="836">
        <v>26.5</v>
      </c>
      <c r="P1608" s="835">
        <v>1497.6</v>
      </c>
      <c r="Q1608" s="837">
        <v>0.50000000000000011</v>
      </c>
      <c r="R1608" s="832">
        <v>26</v>
      </c>
      <c r="S1608" s="837">
        <v>0.5</v>
      </c>
      <c r="T1608" s="836">
        <v>15.5</v>
      </c>
      <c r="U1608" s="838">
        <v>0.58490566037735847</v>
      </c>
    </row>
    <row r="1609" spans="1:21" ht="14.4" customHeight="1" x14ac:dyDescent="0.3">
      <c r="A1609" s="831">
        <v>2</v>
      </c>
      <c r="B1609" s="832" t="s">
        <v>2170</v>
      </c>
      <c r="C1609" s="832" t="s">
        <v>2177</v>
      </c>
      <c r="D1609" s="833" t="s">
        <v>4516</v>
      </c>
      <c r="E1609" s="834" t="s">
        <v>2202</v>
      </c>
      <c r="F1609" s="832" t="s">
        <v>2171</v>
      </c>
      <c r="G1609" s="832" t="s">
        <v>2709</v>
      </c>
      <c r="H1609" s="832" t="s">
        <v>562</v>
      </c>
      <c r="I1609" s="832" t="s">
        <v>4093</v>
      </c>
      <c r="J1609" s="832" t="s">
        <v>4094</v>
      </c>
      <c r="K1609" s="832" t="s">
        <v>3037</v>
      </c>
      <c r="L1609" s="835">
        <v>32.25</v>
      </c>
      <c r="M1609" s="835">
        <v>96.75</v>
      </c>
      <c r="N1609" s="832">
        <v>3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2</v>
      </c>
      <c r="B1610" s="832" t="s">
        <v>2170</v>
      </c>
      <c r="C1610" s="832" t="s">
        <v>2177</v>
      </c>
      <c r="D1610" s="833" t="s">
        <v>4516</v>
      </c>
      <c r="E1610" s="834" t="s">
        <v>2202</v>
      </c>
      <c r="F1610" s="832" t="s">
        <v>2171</v>
      </c>
      <c r="G1610" s="832" t="s">
        <v>4095</v>
      </c>
      <c r="H1610" s="832" t="s">
        <v>604</v>
      </c>
      <c r="I1610" s="832" t="s">
        <v>4096</v>
      </c>
      <c r="J1610" s="832" t="s">
        <v>4097</v>
      </c>
      <c r="K1610" s="832" t="s">
        <v>1816</v>
      </c>
      <c r="L1610" s="835">
        <v>132</v>
      </c>
      <c r="M1610" s="835">
        <v>132</v>
      </c>
      <c r="N1610" s="832">
        <v>1</v>
      </c>
      <c r="O1610" s="836">
        <v>1</v>
      </c>
      <c r="P1610" s="835">
        <v>132</v>
      </c>
      <c r="Q1610" s="837">
        <v>1</v>
      </c>
      <c r="R1610" s="832">
        <v>1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2</v>
      </c>
      <c r="B1611" s="832" t="s">
        <v>2170</v>
      </c>
      <c r="C1611" s="832" t="s">
        <v>2177</v>
      </c>
      <c r="D1611" s="833" t="s">
        <v>4516</v>
      </c>
      <c r="E1611" s="834" t="s">
        <v>2202</v>
      </c>
      <c r="F1611" s="832" t="s">
        <v>2171</v>
      </c>
      <c r="G1611" s="832" t="s">
        <v>2728</v>
      </c>
      <c r="H1611" s="832" t="s">
        <v>562</v>
      </c>
      <c r="I1611" s="832" t="s">
        <v>2729</v>
      </c>
      <c r="J1611" s="832" t="s">
        <v>2730</v>
      </c>
      <c r="K1611" s="832" t="s">
        <v>2731</v>
      </c>
      <c r="L1611" s="835">
        <v>173.31</v>
      </c>
      <c r="M1611" s="835">
        <v>519.93000000000006</v>
      </c>
      <c r="N1611" s="832">
        <v>3</v>
      </c>
      <c r="O1611" s="836">
        <v>0.5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2</v>
      </c>
      <c r="B1612" s="832" t="s">
        <v>2170</v>
      </c>
      <c r="C1612" s="832" t="s">
        <v>2177</v>
      </c>
      <c r="D1612" s="833" t="s">
        <v>4516</v>
      </c>
      <c r="E1612" s="834" t="s">
        <v>2202</v>
      </c>
      <c r="F1612" s="832" t="s">
        <v>2171</v>
      </c>
      <c r="G1612" s="832" t="s">
        <v>2735</v>
      </c>
      <c r="H1612" s="832" t="s">
        <v>604</v>
      </c>
      <c r="I1612" s="832" t="s">
        <v>2043</v>
      </c>
      <c r="J1612" s="832" t="s">
        <v>987</v>
      </c>
      <c r="K1612" s="832" t="s">
        <v>1747</v>
      </c>
      <c r="L1612" s="835">
        <v>47.7</v>
      </c>
      <c r="M1612" s="835">
        <v>190.8</v>
      </c>
      <c r="N1612" s="832">
        <v>4</v>
      </c>
      <c r="O1612" s="836">
        <v>2</v>
      </c>
      <c r="P1612" s="835">
        <v>47.7</v>
      </c>
      <c r="Q1612" s="837">
        <v>0.25</v>
      </c>
      <c r="R1612" s="832">
        <v>1</v>
      </c>
      <c r="S1612" s="837">
        <v>0.25</v>
      </c>
      <c r="T1612" s="836">
        <v>0.5</v>
      </c>
      <c r="U1612" s="838">
        <v>0.25</v>
      </c>
    </row>
    <row r="1613" spans="1:21" ht="14.4" customHeight="1" x14ac:dyDescent="0.3">
      <c r="A1613" s="831">
        <v>2</v>
      </c>
      <c r="B1613" s="832" t="s">
        <v>2170</v>
      </c>
      <c r="C1613" s="832" t="s">
        <v>2177</v>
      </c>
      <c r="D1613" s="833" t="s">
        <v>4516</v>
      </c>
      <c r="E1613" s="834" t="s">
        <v>2202</v>
      </c>
      <c r="F1613" s="832" t="s">
        <v>2171</v>
      </c>
      <c r="G1613" s="832" t="s">
        <v>2735</v>
      </c>
      <c r="H1613" s="832" t="s">
        <v>604</v>
      </c>
      <c r="I1613" s="832" t="s">
        <v>1770</v>
      </c>
      <c r="J1613" s="832" t="s">
        <v>987</v>
      </c>
      <c r="K1613" s="832" t="s">
        <v>1771</v>
      </c>
      <c r="L1613" s="835">
        <v>143.09</v>
      </c>
      <c r="M1613" s="835">
        <v>143.09</v>
      </c>
      <c r="N1613" s="832">
        <v>1</v>
      </c>
      <c r="O1613" s="836">
        <v>0.5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2</v>
      </c>
      <c r="B1614" s="832" t="s">
        <v>2170</v>
      </c>
      <c r="C1614" s="832" t="s">
        <v>2177</v>
      </c>
      <c r="D1614" s="833" t="s">
        <v>4516</v>
      </c>
      <c r="E1614" s="834" t="s">
        <v>2202</v>
      </c>
      <c r="F1614" s="832" t="s">
        <v>2171</v>
      </c>
      <c r="G1614" s="832" t="s">
        <v>2739</v>
      </c>
      <c r="H1614" s="832" t="s">
        <v>604</v>
      </c>
      <c r="I1614" s="832" t="s">
        <v>2740</v>
      </c>
      <c r="J1614" s="832" t="s">
        <v>1785</v>
      </c>
      <c r="K1614" s="832" t="s">
        <v>2741</v>
      </c>
      <c r="L1614" s="835">
        <v>437.23</v>
      </c>
      <c r="M1614" s="835">
        <v>437.23</v>
      </c>
      <c r="N1614" s="832">
        <v>1</v>
      </c>
      <c r="O1614" s="836">
        <v>0.5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2</v>
      </c>
      <c r="B1615" s="832" t="s">
        <v>2170</v>
      </c>
      <c r="C1615" s="832" t="s">
        <v>2177</v>
      </c>
      <c r="D1615" s="833" t="s">
        <v>4516</v>
      </c>
      <c r="E1615" s="834" t="s">
        <v>2202</v>
      </c>
      <c r="F1615" s="832" t="s">
        <v>2171</v>
      </c>
      <c r="G1615" s="832" t="s">
        <v>2742</v>
      </c>
      <c r="H1615" s="832" t="s">
        <v>562</v>
      </c>
      <c r="I1615" s="832" t="s">
        <v>2743</v>
      </c>
      <c r="J1615" s="832" t="s">
        <v>618</v>
      </c>
      <c r="K1615" s="832" t="s">
        <v>2744</v>
      </c>
      <c r="L1615" s="835">
        <v>108.44</v>
      </c>
      <c r="M1615" s="835">
        <v>216.88</v>
      </c>
      <c r="N1615" s="832">
        <v>2</v>
      </c>
      <c r="O1615" s="836">
        <v>1</v>
      </c>
      <c r="P1615" s="835">
        <v>216.88</v>
      </c>
      <c r="Q1615" s="837">
        <v>1</v>
      </c>
      <c r="R1615" s="832">
        <v>2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2</v>
      </c>
      <c r="B1616" s="832" t="s">
        <v>2170</v>
      </c>
      <c r="C1616" s="832" t="s">
        <v>2177</v>
      </c>
      <c r="D1616" s="833" t="s">
        <v>4516</v>
      </c>
      <c r="E1616" s="834" t="s">
        <v>2202</v>
      </c>
      <c r="F1616" s="832" t="s">
        <v>2171</v>
      </c>
      <c r="G1616" s="832" t="s">
        <v>2742</v>
      </c>
      <c r="H1616" s="832" t="s">
        <v>562</v>
      </c>
      <c r="I1616" s="832" t="s">
        <v>3052</v>
      </c>
      <c r="J1616" s="832" t="s">
        <v>618</v>
      </c>
      <c r="K1616" s="832" t="s">
        <v>3053</v>
      </c>
      <c r="L1616" s="835">
        <v>52.61</v>
      </c>
      <c r="M1616" s="835">
        <v>210.44</v>
      </c>
      <c r="N1616" s="832">
        <v>4</v>
      </c>
      <c r="O1616" s="836">
        <v>2.5</v>
      </c>
      <c r="P1616" s="835">
        <v>157.82999999999998</v>
      </c>
      <c r="Q1616" s="837">
        <v>0.74999999999999989</v>
      </c>
      <c r="R1616" s="832">
        <v>3</v>
      </c>
      <c r="S1616" s="837">
        <v>0.75</v>
      </c>
      <c r="T1616" s="836">
        <v>2</v>
      </c>
      <c r="U1616" s="838">
        <v>0.8</v>
      </c>
    </row>
    <row r="1617" spans="1:21" ht="14.4" customHeight="1" x14ac:dyDescent="0.3">
      <c r="A1617" s="831">
        <v>2</v>
      </c>
      <c r="B1617" s="832" t="s">
        <v>2170</v>
      </c>
      <c r="C1617" s="832" t="s">
        <v>2177</v>
      </c>
      <c r="D1617" s="833" t="s">
        <v>4516</v>
      </c>
      <c r="E1617" s="834" t="s">
        <v>2202</v>
      </c>
      <c r="F1617" s="832" t="s">
        <v>2171</v>
      </c>
      <c r="G1617" s="832" t="s">
        <v>2742</v>
      </c>
      <c r="H1617" s="832" t="s">
        <v>562</v>
      </c>
      <c r="I1617" s="832" t="s">
        <v>2745</v>
      </c>
      <c r="J1617" s="832" t="s">
        <v>616</v>
      </c>
      <c r="K1617" s="832" t="s">
        <v>2746</v>
      </c>
      <c r="L1617" s="835">
        <v>42.09</v>
      </c>
      <c r="M1617" s="835">
        <v>126.27000000000001</v>
      </c>
      <c r="N1617" s="832">
        <v>3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2</v>
      </c>
      <c r="B1618" s="832" t="s">
        <v>2170</v>
      </c>
      <c r="C1618" s="832" t="s">
        <v>2177</v>
      </c>
      <c r="D1618" s="833" t="s">
        <v>4516</v>
      </c>
      <c r="E1618" s="834" t="s">
        <v>2202</v>
      </c>
      <c r="F1618" s="832" t="s">
        <v>2171</v>
      </c>
      <c r="G1618" s="832" t="s">
        <v>4098</v>
      </c>
      <c r="H1618" s="832" t="s">
        <v>562</v>
      </c>
      <c r="I1618" s="832" t="s">
        <v>4099</v>
      </c>
      <c r="J1618" s="832" t="s">
        <v>4100</v>
      </c>
      <c r="K1618" s="832" t="s">
        <v>4101</v>
      </c>
      <c r="L1618" s="835">
        <v>1286.6199999999999</v>
      </c>
      <c r="M1618" s="835">
        <v>1286.6199999999999</v>
      </c>
      <c r="N1618" s="832">
        <v>1</v>
      </c>
      <c r="O1618" s="836">
        <v>1</v>
      </c>
      <c r="P1618" s="835">
        <v>1286.6199999999999</v>
      </c>
      <c r="Q1618" s="837">
        <v>1</v>
      </c>
      <c r="R1618" s="832">
        <v>1</v>
      </c>
      <c r="S1618" s="837">
        <v>1</v>
      </c>
      <c r="T1618" s="836">
        <v>1</v>
      </c>
      <c r="U1618" s="838">
        <v>1</v>
      </c>
    </row>
    <row r="1619" spans="1:21" ht="14.4" customHeight="1" x14ac:dyDescent="0.3">
      <c r="A1619" s="831">
        <v>2</v>
      </c>
      <c r="B1619" s="832" t="s">
        <v>2170</v>
      </c>
      <c r="C1619" s="832" t="s">
        <v>2177</v>
      </c>
      <c r="D1619" s="833" t="s">
        <v>4516</v>
      </c>
      <c r="E1619" s="834" t="s">
        <v>2202</v>
      </c>
      <c r="F1619" s="832" t="s">
        <v>2171</v>
      </c>
      <c r="G1619" s="832" t="s">
        <v>4102</v>
      </c>
      <c r="H1619" s="832" t="s">
        <v>562</v>
      </c>
      <c r="I1619" s="832" t="s">
        <v>4103</v>
      </c>
      <c r="J1619" s="832" t="s">
        <v>4104</v>
      </c>
      <c r="K1619" s="832" t="s">
        <v>4105</v>
      </c>
      <c r="L1619" s="835">
        <v>0</v>
      </c>
      <c r="M1619" s="835">
        <v>0</v>
      </c>
      <c r="N1619" s="832">
        <v>1</v>
      </c>
      <c r="O1619" s="836">
        <v>0.5</v>
      </c>
      <c r="P1619" s="835"/>
      <c r="Q1619" s="837"/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2</v>
      </c>
      <c r="B1620" s="832" t="s">
        <v>2170</v>
      </c>
      <c r="C1620" s="832" t="s">
        <v>2177</v>
      </c>
      <c r="D1620" s="833" t="s">
        <v>4516</v>
      </c>
      <c r="E1620" s="834" t="s">
        <v>2202</v>
      </c>
      <c r="F1620" s="832" t="s">
        <v>2171</v>
      </c>
      <c r="G1620" s="832" t="s">
        <v>2754</v>
      </c>
      <c r="H1620" s="832" t="s">
        <v>562</v>
      </c>
      <c r="I1620" s="832" t="s">
        <v>2755</v>
      </c>
      <c r="J1620" s="832" t="s">
        <v>2756</v>
      </c>
      <c r="K1620" s="832" t="s">
        <v>2757</v>
      </c>
      <c r="L1620" s="835">
        <v>64.5</v>
      </c>
      <c r="M1620" s="835">
        <v>193.5</v>
      </c>
      <c r="N1620" s="832">
        <v>3</v>
      </c>
      <c r="O1620" s="836">
        <v>0.5</v>
      </c>
      <c r="P1620" s="835">
        <v>193.5</v>
      </c>
      <c r="Q1620" s="837">
        <v>1</v>
      </c>
      <c r="R1620" s="832">
        <v>3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2</v>
      </c>
      <c r="B1621" s="832" t="s">
        <v>2170</v>
      </c>
      <c r="C1621" s="832" t="s">
        <v>2177</v>
      </c>
      <c r="D1621" s="833" t="s">
        <v>4516</v>
      </c>
      <c r="E1621" s="834" t="s">
        <v>2202</v>
      </c>
      <c r="F1621" s="832" t="s">
        <v>2171</v>
      </c>
      <c r="G1621" s="832" t="s">
        <v>2760</v>
      </c>
      <c r="H1621" s="832" t="s">
        <v>604</v>
      </c>
      <c r="I1621" s="832" t="s">
        <v>2047</v>
      </c>
      <c r="J1621" s="832" t="s">
        <v>1776</v>
      </c>
      <c r="K1621" s="832" t="s">
        <v>2048</v>
      </c>
      <c r="L1621" s="835">
        <v>10.34</v>
      </c>
      <c r="M1621" s="835">
        <v>10.34</v>
      </c>
      <c r="N1621" s="832">
        <v>1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2</v>
      </c>
      <c r="B1622" s="832" t="s">
        <v>2170</v>
      </c>
      <c r="C1622" s="832" t="s">
        <v>2177</v>
      </c>
      <c r="D1622" s="833" t="s">
        <v>4516</v>
      </c>
      <c r="E1622" s="834" t="s">
        <v>2202</v>
      </c>
      <c r="F1622" s="832" t="s">
        <v>2171</v>
      </c>
      <c r="G1622" s="832" t="s">
        <v>4106</v>
      </c>
      <c r="H1622" s="832" t="s">
        <v>604</v>
      </c>
      <c r="I1622" s="832" t="s">
        <v>4107</v>
      </c>
      <c r="J1622" s="832" t="s">
        <v>4108</v>
      </c>
      <c r="K1622" s="832" t="s">
        <v>4109</v>
      </c>
      <c r="L1622" s="835">
        <v>480.66</v>
      </c>
      <c r="M1622" s="835">
        <v>1441.98</v>
      </c>
      <c r="N1622" s="832">
        <v>3</v>
      </c>
      <c r="O1622" s="836">
        <v>1.5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2</v>
      </c>
      <c r="B1623" s="832" t="s">
        <v>2170</v>
      </c>
      <c r="C1623" s="832" t="s">
        <v>2177</v>
      </c>
      <c r="D1623" s="833" t="s">
        <v>4516</v>
      </c>
      <c r="E1623" s="834" t="s">
        <v>2202</v>
      </c>
      <c r="F1623" s="832" t="s">
        <v>2171</v>
      </c>
      <c r="G1623" s="832" t="s">
        <v>2769</v>
      </c>
      <c r="H1623" s="832" t="s">
        <v>562</v>
      </c>
      <c r="I1623" s="832" t="s">
        <v>2770</v>
      </c>
      <c r="J1623" s="832" t="s">
        <v>1159</v>
      </c>
      <c r="K1623" s="832" t="s">
        <v>2771</v>
      </c>
      <c r="L1623" s="835">
        <v>453.79</v>
      </c>
      <c r="M1623" s="835">
        <v>5445.4800000000005</v>
      </c>
      <c r="N1623" s="832">
        <v>12</v>
      </c>
      <c r="O1623" s="836">
        <v>3</v>
      </c>
      <c r="P1623" s="835">
        <v>2268.9500000000003</v>
      </c>
      <c r="Q1623" s="837">
        <v>0.41666666666666669</v>
      </c>
      <c r="R1623" s="832">
        <v>5</v>
      </c>
      <c r="S1623" s="837">
        <v>0.41666666666666669</v>
      </c>
      <c r="T1623" s="836">
        <v>1.5</v>
      </c>
      <c r="U1623" s="838">
        <v>0.5</v>
      </c>
    </row>
    <row r="1624" spans="1:21" ht="14.4" customHeight="1" x14ac:dyDescent="0.3">
      <c r="A1624" s="831">
        <v>2</v>
      </c>
      <c r="B1624" s="832" t="s">
        <v>2170</v>
      </c>
      <c r="C1624" s="832" t="s">
        <v>2177</v>
      </c>
      <c r="D1624" s="833" t="s">
        <v>4516</v>
      </c>
      <c r="E1624" s="834" t="s">
        <v>2202</v>
      </c>
      <c r="F1624" s="832" t="s">
        <v>2171</v>
      </c>
      <c r="G1624" s="832" t="s">
        <v>2777</v>
      </c>
      <c r="H1624" s="832" t="s">
        <v>562</v>
      </c>
      <c r="I1624" s="832" t="s">
        <v>3403</v>
      </c>
      <c r="J1624" s="832" t="s">
        <v>2779</v>
      </c>
      <c r="K1624" s="832" t="s">
        <v>3404</v>
      </c>
      <c r="L1624" s="835">
        <v>1982.3</v>
      </c>
      <c r="M1624" s="835">
        <v>3964.6</v>
      </c>
      <c r="N1624" s="832">
        <v>2</v>
      </c>
      <c r="O1624" s="836">
        <v>1</v>
      </c>
      <c r="P1624" s="835">
        <v>1982.3</v>
      </c>
      <c r="Q1624" s="837">
        <v>0.5</v>
      </c>
      <c r="R1624" s="832">
        <v>1</v>
      </c>
      <c r="S1624" s="837">
        <v>0.5</v>
      </c>
      <c r="T1624" s="836">
        <v>0.5</v>
      </c>
      <c r="U1624" s="838">
        <v>0.5</v>
      </c>
    </row>
    <row r="1625" spans="1:21" ht="14.4" customHeight="1" x14ac:dyDescent="0.3">
      <c r="A1625" s="831">
        <v>2</v>
      </c>
      <c r="B1625" s="832" t="s">
        <v>2170</v>
      </c>
      <c r="C1625" s="832" t="s">
        <v>2177</v>
      </c>
      <c r="D1625" s="833" t="s">
        <v>4516</v>
      </c>
      <c r="E1625" s="834" t="s">
        <v>2202</v>
      </c>
      <c r="F1625" s="832" t="s">
        <v>2171</v>
      </c>
      <c r="G1625" s="832" t="s">
        <v>2777</v>
      </c>
      <c r="H1625" s="832" t="s">
        <v>562</v>
      </c>
      <c r="I1625" s="832" t="s">
        <v>3609</v>
      </c>
      <c r="J1625" s="832" t="s">
        <v>2779</v>
      </c>
      <c r="K1625" s="832" t="s">
        <v>3610</v>
      </c>
      <c r="L1625" s="835">
        <v>6167.15</v>
      </c>
      <c r="M1625" s="835">
        <v>24668.6</v>
      </c>
      <c r="N1625" s="832">
        <v>4</v>
      </c>
      <c r="O1625" s="836">
        <v>3</v>
      </c>
      <c r="P1625" s="835">
        <v>12334.3</v>
      </c>
      <c r="Q1625" s="837">
        <v>0.5</v>
      </c>
      <c r="R1625" s="832">
        <v>2</v>
      </c>
      <c r="S1625" s="837">
        <v>0.5</v>
      </c>
      <c r="T1625" s="836">
        <v>1.5</v>
      </c>
      <c r="U1625" s="838">
        <v>0.5</v>
      </c>
    </row>
    <row r="1626" spans="1:21" ht="14.4" customHeight="1" x14ac:dyDescent="0.3">
      <c r="A1626" s="831">
        <v>2</v>
      </c>
      <c r="B1626" s="832" t="s">
        <v>2170</v>
      </c>
      <c r="C1626" s="832" t="s">
        <v>2177</v>
      </c>
      <c r="D1626" s="833" t="s">
        <v>4516</v>
      </c>
      <c r="E1626" s="834" t="s">
        <v>2202</v>
      </c>
      <c r="F1626" s="832" t="s">
        <v>2171</v>
      </c>
      <c r="G1626" s="832" t="s">
        <v>2781</v>
      </c>
      <c r="H1626" s="832" t="s">
        <v>604</v>
      </c>
      <c r="I1626" s="832" t="s">
        <v>2784</v>
      </c>
      <c r="J1626" s="832" t="s">
        <v>2783</v>
      </c>
      <c r="K1626" s="832" t="s">
        <v>1751</v>
      </c>
      <c r="L1626" s="835">
        <v>310.58999999999997</v>
      </c>
      <c r="M1626" s="835">
        <v>621.17999999999995</v>
      </c>
      <c r="N1626" s="832">
        <v>2</v>
      </c>
      <c r="O1626" s="836">
        <v>1.5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2</v>
      </c>
      <c r="B1627" s="832" t="s">
        <v>2170</v>
      </c>
      <c r="C1627" s="832" t="s">
        <v>2177</v>
      </c>
      <c r="D1627" s="833" t="s">
        <v>4516</v>
      </c>
      <c r="E1627" s="834" t="s">
        <v>2202</v>
      </c>
      <c r="F1627" s="832" t="s">
        <v>2171</v>
      </c>
      <c r="G1627" s="832" t="s">
        <v>2781</v>
      </c>
      <c r="H1627" s="832" t="s">
        <v>562</v>
      </c>
      <c r="I1627" s="832" t="s">
        <v>4110</v>
      </c>
      <c r="J1627" s="832" t="s">
        <v>4111</v>
      </c>
      <c r="K1627" s="832" t="s">
        <v>2114</v>
      </c>
      <c r="L1627" s="835">
        <v>279.52999999999997</v>
      </c>
      <c r="M1627" s="835">
        <v>279.52999999999997</v>
      </c>
      <c r="N1627" s="832">
        <v>1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2</v>
      </c>
      <c r="B1628" s="832" t="s">
        <v>2170</v>
      </c>
      <c r="C1628" s="832" t="s">
        <v>2177</v>
      </c>
      <c r="D1628" s="833" t="s">
        <v>4516</v>
      </c>
      <c r="E1628" s="834" t="s">
        <v>2202</v>
      </c>
      <c r="F1628" s="832" t="s">
        <v>2171</v>
      </c>
      <c r="G1628" s="832" t="s">
        <v>2803</v>
      </c>
      <c r="H1628" s="832" t="s">
        <v>562</v>
      </c>
      <c r="I1628" s="832" t="s">
        <v>2804</v>
      </c>
      <c r="J1628" s="832" t="s">
        <v>758</v>
      </c>
      <c r="K1628" s="832" t="s">
        <v>2805</v>
      </c>
      <c r="L1628" s="835">
        <v>0</v>
      </c>
      <c r="M1628" s="835">
        <v>0</v>
      </c>
      <c r="N1628" s="832">
        <v>1</v>
      </c>
      <c r="O1628" s="836">
        <v>0.5</v>
      </c>
      <c r="P1628" s="835"/>
      <c r="Q1628" s="837"/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2</v>
      </c>
      <c r="B1629" s="832" t="s">
        <v>2170</v>
      </c>
      <c r="C1629" s="832" t="s">
        <v>2177</v>
      </c>
      <c r="D1629" s="833" t="s">
        <v>4516</v>
      </c>
      <c r="E1629" s="834" t="s">
        <v>2202</v>
      </c>
      <c r="F1629" s="832" t="s">
        <v>2171</v>
      </c>
      <c r="G1629" s="832" t="s">
        <v>2803</v>
      </c>
      <c r="H1629" s="832" t="s">
        <v>562</v>
      </c>
      <c r="I1629" s="832" t="s">
        <v>3740</v>
      </c>
      <c r="J1629" s="832" t="s">
        <v>758</v>
      </c>
      <c r="K1629" s="832" t="s">
        <v>3741</v>
      </c>
      <c r="L1629" s="835">
        <v>0</v>
      </c>
      <c r="M1629" s="835">
        <v>0</v>
      </c>
      <c r="N1629" s="832">
        <v>2</v>
      </c>
      <c r="O1629" s="836">
        <v>1.5</v>
      </c>
      <c r="P1629" s="835">
        <v>0</v>
      </c>
      <c r="Q1629" s="837"/>
      <c r="R1629" s="832">
        <v>1</v>
      </c>
      <c r="S1629" s="837">
        <v>0.5</v>
      </c>
      <c r="T1629" s="836">
        <v>0.5</v>
      </c>
      <c r="U1629" s="838">
        <v>0.33333333333333331</v>
      </c>
    </row>
    <row r="1630" spans="1:21" ht="14.4" customHeight="1" x14ac:dyDescent="0.3">
      <c r="A1630" s="831">
        <v>2</v>
      </c>
      <c r="B1630" s="832" t="s">
        <v>2170</v>
      </c>
      <c r="C1630" s="832" t="s">
        <v>2177</v>
      </c>
      <c r="D1630" s="833" t="s">
        <v>4516</v>
      </c>
      <c r="E1630" s="834" t="s">
        <v>2202</v>
      </c>
      <c r="F1630" s="832" t="s">
        <v>2171</v>
      </c>
      <c r="G1630" s="832" t="s">
        <v>2803</v>
      </c>
      <c r="H1630" s="832" t="s">
        <v>562</v>
      </c>
      <c r="I1630" s="832" t="s">
        <v>3742</v>
      </c>
      <c r="J1630" s="832" t="s">
        <v>758</v>
      </c>
      <c r="K1630" s="832" t="s">
        <v>3743</v>
      </c>
      <c r="L1630" s="835">
        <v>0</v>
      </c>
      <c r="M1630" s="835">
        <v>0</v>
      </c>
      <c r="N1630" s="832">
        <v>2</v>
      </c>
      <c r="O1630" s="836">
        <v>1</v>
      </c>
      <c r="P1630" s="835">
        <v>0</v>
      </c>
      <c r="Q1630" s="837"/>
      <c r="R1630" s="832">
        <v>2</v>
      </c>
      <c r="S1630" s="837">
        <v>1</v>
      </c>
      <c r="T1630" s="836">
        <v>1</v>
      </c>
      <c r="U1630" s="838">
        <v>1</v>
      </c>
    </row>
    <row r="1631" spans="1:21" ht="14.4" customHeight="1" x14ac:dyDescent="0.3">
      <c r="A1631" s="831">
        <v>2</v>
      </c>
      <c r="B1631" s="832" t="s">
        <v>2170</v>
      </c>
      <c r="C1631" s="832" t="s">
        <v>2177</v>
      </c>
      <c r="D1631" s="833" t="s">
        <v>4516</v>
      </c>
      <c r="E1631" s="834" t="s">
        <v>2202</v>
      </c>
      <c r="F1631" s="832" t="s">
        <v>2171</v>
      </c>
      <c r="G1631" s="832" t="s">
        <v>2808</v>
      </c>
      <c r="H1631" s="832" t="s">
        <v>562</v>
      </c>
      <c r="I1631" s="832" t="s">
        <v>2809</v>
      </c>
      <c r="J1631" s="832" t="s">
        <v>2810</v>
      </c>
      <c r="K1631" s="832" t="s">
        <v>2811</v>
      </c>
      <c r="L1631" s="835">
        <v>0</v>
      </c>
      <c r="M1631" s="835">
        <v>0</v>
      </c>
      <c r="N1631" s="832">
        <v>4</v>
      </c>
      <c r="O1631" s="836">
        <v>2.5</v>
      </c>
      <c r="P1631" s="835">
        <v>0</v>
      </c>
      <c r="Q1631" s="837"/>
      <c r="R1631" s="832">
        <v>1</v>
      </c>
      <c r="S1631" s="837">
        <v>0.25</v>
      </c>
      <c r="T1631" s="836">
        <v>0.5</v>
      </c>
      <c r="U1631" s="838">
        <v>0.2</v>
      </c>
    </row>
    <row r="1632" spans="1:21" ht="14.4" customHeight="1" x14ac:dyDescent="0.3">
      <c r="A1632" s="831">
        <v>2</v>
      </c>
      <c r="B1632" s="832" t="s">
        <v>2170</v>
      </c>
      <c r="C1632" s="832" t="s">
        <v>2177</v>
      </c>
      <c r="D1632" s="833" t="s">
        <v>4516</v>
      </c>
      <c r="E1632" s="834" t="s">
        <v>2202</v>
      </c>
      <c r="F1632" s="832" t="s">
        <v>2171</v>
      </c>
      <c r="G1632" s="832" t="s">
        <v>2808</v>
      </c>
      <c r="H1632" s="832" t="s">
        <v>562</v>
      </c>
      <c r="I1632" s="832" t="s">
        <v>2812</v>
      </c>
      <c r="J1632" s="832" t="s">
        <v>888</v>
      </c>
      <c r="K1632" s="832" t="s">
        <v>2813</v>
      </c>
      <c r="L1632" s="835">
        <v>0</v>
      </c>
      <c r="M1632" s="835">
        <v>0</v>
      </c>
      <c r="N1632" s="832">
        <v>20</v>
      </c>
      <c r="O1632" s="836">
        <v>6.5</v>
      </c>
      <c r="P1632" s="835">
        <v>0</v>
      </c>
      <c r="Q1632" s="837"/>
      <c r="R1632" s="832">
        <v>5</v>
      </c>
      <c r="S1632" s="837">
        <v>0.25</v>
      </c>
      <c r="T1632" s="836">
        <v>1.5</v>
      </c>
      <c r="U1632" s="838">
        <v>0.23076923076923078</v>
      </c>
    </row>
    <row r="1633" spans="1:21" ht="14.4" customHeight="1" x14ac:dyDescent="0.3">
      <c r="A1633" s="831">
        <v>2</v>
      </c>
      <c r="B1633" s="832" t="s">
        <v>2170</v>
      </c>
      <c r="C1633" s="832" t="s">
        <v>2177</v>
      </c>
      <c r="D1633" s="833" t="s">
        <v>4516</v>
      </c>
      <c r="E1633" s="834" t="s">
        <v>2202</v>
      </c>
      <c r="F1633" s="832" t="s">
        <v>2171</v>
      </c>
      <c r="G1633" s="832" t="s">
        <v>2825</v>
      </c>
      <c r="H1633" s="832" t="s">
        <v>562</v>
      </c>
      <c r="I1633" s="832" t="s">
        <v>2826</v>
      </c>
      <c r="J1633" s="832" t="s">
        <v>1079</v>
      </c>
      <c r="K1633" s="832" t="s">
        <v>1758</v>
      </c>
      <c r="L1633" s="835">
        <v>210.38</v>
      </c>
      <c r="M1633" s="835">
        <v>1893.42</v>
      </c>
      <c r="N1633" s="832">
        <v>9</v>
      </c>
      <c r="O1633" s="836">
        <v>4</v>
      </c>
      <c r="P1633" s="835">
        <v>841.52</v>
      </c>
      <c r="Q1633" s="837">
        <v>0.44444444444444442</v>
      </c>
      <c r="R1633" s="832">
        <v>4</v>
      </c>
      <c r="S1633" s="837">
        <v>0.44444444444444442</v>
      </c>
      <c r="T1633" s="836">
        <v>2.5</v>
      </c>
      <c r="U1633" s="838">
        <v>0.625</v>
      </c>
    </row>
    <row r="1634" spans="1:21" ht="14.4" customHeight="1" x14ac:dyDescent="0.3">
      <c r="A1634" s="831">
        <v>2</v>
      </c>
      <c r="B1634" s="832" t="s">
        <v>2170</v>
      </c>
      <c r="C1634" s="832" t="s">
        <v>2177</v>
      </c>
      <c r="D1634" s="833" t="s">
        <v>4516</v>
      </c>
      <c r="E1634" s="834" t="s">
        <v>2202</v>
      </c>
      <c r="F1634" s="832" t="s">
        <v>2171</v>
      </c>
      <c r="G1634" s="832" t="s">
        <v>4112</v>
      </c>
      <c r="H1634" s="832" t="s">
        <v>562</v>
      </c>
      <c r="I1634" s="832" t="s">
        <v>4113</v>
      </c>
      <c r="J1634" s="832" t="s">
        <v>1075</v>
      </c>
      <c r="K1634" s="832" t="s">
        <v>4114</v>
      </c>
      <c r="L1634" s="835">
        <v>96.81</v>
      </c>
      <c r="M1634" s="835">
        <v>96.81</v>
      </c>
      <c r="N1634" s="832">
        <v>1</v>
      </c>
      <c r="O1634" s="836">
        <v>0.5</v>
      </c>
      <c r="P1634" s="835">
        <v>96.81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2</v>
      </c>
      <c r="B1635" s="832" t="s">
        <v>2170</v>
      </c>
      <c r="C1635" s="832" t="s">
        <v>2177</v>
      </c>
      <c r="D1635" s="833" t="s">
        <v>4516</v>
      </c>
      <c r="E1635" s="834" t="s">
        <v>2202</v>
      </c>
      <c r="F1635" s="832" t="s">
        <v>2171</v>
      </c>
      <c r="G1635" s="832" t="s">
        <v>3200</v>
      </c>
      <c r="H1635" s="832" t="s">
        <v>562</v>
      </c>
      <c r="I1635" s="832" t="s">
        <v>3447</v>
      </c>
      <c r="J1635" s="832" t="s">
        <v>3202</v>
      </c>
      <c r="K1635" s="832" t="s">
        <v>3441</v>
      </c>
      <c r="L1635" s="835">
        <v>42.54</v>
      </c>
      <c r="M1635" s="835">
        <v>42.54</v>
      </c>
      <c r="N1635" s="832">
        <v>1</v>
      </c>
      <c r="O1635" s="836">
        <v>1</v>
      </c>
      <c r="P1635" s="835">
        <v>42.54</v>
      </c>
      <c r="Q1635" s="837">
        <v>1</v>
      </c>
      <c r="R1635" s="832">
        <v>1</v>
      </c>
      <c r="S1635" s="837">
        <v>1</v>
      </c>
      <c r="T1635" s="836">
        <v>1</v>
      </c>
      <c r="U1635" s="838">
        <v>1</v>
      </c>
    </row>
    <row r="1636" spans="1:21" ht="14.4" customHeight="1" x14ac:dyDescent="0.3">
      <c r="A1636" s="831">
        <v>2</v>
      </c>
      <c r="B1636" s="832" t="s">
        <v>2170</v>
      </c>
      <c r="C1636" s="832" t="s">
        <v>2177</v>
      </c>
      <c r="D1636" s="833" t="s">
        <v>4516</v>
      </c>
      <c r="E1636" s="834" t="s">
        <v>2202</v>
      </c>
      <c r="F1636" s="832" t="s">
        <v>2171</v>
      </c>
      <c r="G1636" s="832" t="s">
        <v>2829</v>
      </c>
      <c r="H1636" s="832" t="s">
        <v>562</v>
      </c>
      <c r="I1636" s="832" t="s">
        <v>2833</v>
      </c>
      <c r="J1636" s="832" t="s">
        <v>2831</v>
      </c>
      <c r="K1636" s="832" t="s">
        <v>2834</v>
      </c>
      <c r="L1636" s="835">
        <v>789.2</v>
      </c>
      <c r="M1636" s="835">
        <v>2367.6000000000004</v>
      </c>
      <c r="N1636" s="832">
        <v>3</v>
      </c>
      <c r="O1636" s="836">
        <v>0.5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2</v>
      </c>
      <c r="B1637" s="832" t="s">
        <v>2170</v>
      </c>
      <c r="C1637" s="832" t="s">
        <v>2177</v>
      </c>
      <c r="D1637" s="833" t="s">
        <v>4516</v>
      </c>
      <c r="E1637" s="834" t="s">
        <v>2202</v>
      </c>
      <c r="F1637" s="832" t="s">
        <v>2171</v>
      </c>
      <c r="G1637" s="832" t="s">
        <v>3627</v>
      </c>
      <c r="H1637" s="832" t="s">
        <v>562</v>
      </c>
      <c r="I1637" s="832" t="s">
        <v>4115</v>
      </c>
      <c r="J1637" s="832" t="s">
        <v>4116</v>
      </c>
      <c r="K1637" s="832" t="s">
        <v>4117</v>
      </c>
      <c r="L1637" s="835">
        <v>120.77</v>
      </c>
      <c r="M1637" s="835">
        <v>120.77</v>
      </c>
      <c r="N1637" s="832">
        <v>1</v>
      </c>
      <c r="O1637" s="836">
        <v>1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2</v>
      </c>
      <c r="B1638" s="832" t="s">
        <v>2170</v>
      </c>
      <c r="C1638" s="832" t="s">
        <v>2177</v>
      </c>
      <c r="D1638" s="833" t="s">
        <v>4516</v>
      </c>
      <c r="E1638" s="834" t="s">
        <v>2202</v>
      </c>
      <c r="F1638" s="832" t="s">
        <v>2171</v>
      </c>
      <c r="G1638" s="832" t="s">
        <v>2835</v>
      </c>
      <c r="H1638" s="832" t="s">
        <v>604</v>
      </c>
      <c r="I1638" s="832" t="s">
        <v>1805</v>
      </c>
      <c r="J1638" s="832" t="s">
        <v>1806</v>
      </c>
      <c r="K1638" s="832" t="s">
        <v>1807</v>
      </c>
      <c r="L1638" s="835">
        <v>79.11</v>
      </c>
      <c r="M1638" s="835">
        <v>79.11</v>
      </c>
      <c r="N1638" s="832">
        <v>1</v>
      </c>
      <c r="O1638" s="836">
        <v>0.5</v>
      </c>
      <c r="P1638" s="835">
        <v>79.11</v>
      </c>
      <c r="Q1638" s="837">
        <v>1</v>
      </c>
      <c r="R1638" s="832">
        <v>1</v>
      </c>
      <c r="S1638" s="837">
        <v>1</v>
      </c>
      <c r="T1638" s="836">
        <v>0.5</v>
      </c>
      <c r="U1638" s="838">
        <v>1</v>
      </c>
    </row>
    <row r="1639" spans="1:21" ht="14.4" customHeight="1" x14ac:dyDescent="0.3">
      <c r="A1639" s="831">
        <v>2</v>
      </c>
      <c r="B1639" s="832" t="s">
        <v>2170</v>
      </c>
      <c r="C1639" s="832" t="s">
        <v>2177</v>
      </c>
      <c r="D1639" s="833" t="s">
        <v>4516</v>
      </c>
      <c r="E1639" s="834" t="s">
        <v>2202</v>
      </c>
      <c r="F1639" s="832" t="s">
        <v>2171</v>
      </c>
      <c r="G1639" s="832" t="s">
        <v>4118</v>
      </c>
      <c r="H1639" s="832" t="s">
        <v>562</v>
      </c>
      <c r="I1639" s="832" t="s">
        <v>4119</v>
      </c>
      <c r="J1639" s="832" t="s">
        <v>4120</v>
      </c>
      <c r="K1639" s="832" t="s">
        <v>4121</v>
      </c>
      <c r="L1639" s="835">
        <v>0</v>
      </c>
      <c r="M1639" s="835">
        <v>0</v>
      </c>
      <c r="N1639" s="832">
        <v>12</v>
      </c>
      <c r="O1639" s="836">
        <v>2</v>
      </c>
      <c r="P1639" s="835">
        <v>0</v>
      </c>
      <c r="Q1639" s="837"/>
      <c r="R1639" s="832">
        <v>9</v>
      </c>
      <c r="S1639" s="837">
        <v>0.75</v>
      </c>
      <c r="T1639" s="836">
        <v>1</v>
      </c>
      <c r="U1639" s="838">
        <v>0.5</v>
      </c>
    </row>
    <row r="1640" spans="1:21" ht="14.4" customHeight="1" x14ac:dyDescent="0.3">
      <c r="A1640" s="831">
        <v>2</v>
      </c>
      <c r="B1640" s="832" t="s">
        <v>2170</v>
      </c>
      <c r="C1640" s="832" t="s">
        <v>2177</v>
      </c>
      <c r="D1640" s="833" t="s">
        <v>4516</v>
      </c>
      <c r="E1640" s="834" t="s">
        <v>2202</v>
      </c>
      <c r="F1640" s="832" t="s">
        <v>2171</v>
      </c>
      <c r="G1640" s="832" t="s">
        <v>4003</v>
      </c>
      <c r="H1640" s="832" t="s">
        <v>562</v>
      </c>
      <c r="I1640" s="832" t="s">
        <v>4004</v>
      </c>
      <c r="J1640" s="832" t="s">
        <v>1047</v>
      </c>
      <c r="K1640" s="832" t="s">
        <v>4005</v>
      </c>
      <c r="L1640" s="835">
        <v>55.16</v>
      </c>
      <c r="M1640" s="835">
        <v>55.16</v>
      </c>
      <c r="N1640" s="832">
        <v>1</v>
      </c>
      <c r="O1640" s="836">
        <v>1</v>
      </c>
      <c r="P1640" s="835">
        <v>55.16</v>
      </c>
      <c r="Q1640" s="837">
        <v>1</v>
      </c>
      <c r="R1640" s="832">
        <v>1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2</v>
      </c>
      <c r="B1641" s="832" t="s">
        <v>2170</v>
      </c>
      <c r="C1641" s="832" t="s">
        <v>2177</v>
      </c>
      <c r="D1641" s="833" t="s">
        <v>4516</v>
      </c>
      <c r="E1641" s="834" t="s">
        <v>2202</v>
      </c>
      <c r="F1641" s="832" t="s">
        <v>2171</v>
      </c>
      <c r="G1641" s="832" t="s">
        <v>4122</v>
      </c>
      <c r="H1641" s="832" t="s">
        <v>562</v>
      </c>
      <c r="I1641" s="832" t="s">
        <v>4123</v>
      </c>
      <c r="J1641" s="832" t="s">
        <v>4124</v>
      </c>
      <c r="K1641" s="832" t="s">
        <v>4125</v>
      </c>
      <c r="L1641" s="835">
        <v>132</v>
      </c>
      <c r="M1641" s="835">
        <v>396</v>
      </c>
      <c r="N1641" s="832">
        <v>3</v>
      </c>
      <c r="O1641" s="836">
        <v>0.5</v>
      </c>
      <c r="P1641" s="835">
        <v>396</v>
      </c>
      <c r="Q1641" s="837">
        <v>1</v>
      </c>
      <c r="R1641" s="832">
        <v>3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2</v>
      </c>
      <c r="B1642" s="832" t="s">
        <v>2170</v>
      </c>
      <c r="C1642" s="832" t="s">
        <v>2177</v>
      </c>
      <c r="D1642" s="833" t="s">
        <v>4516</v>
      </c>
      <c r="E1642" s="834" t="s">
        <v>2202</v>
      </c>
      <c r="F1642" s="832" t="s">
        <v>2171</v>
      </c>
      <c r="G1642" s="832" t="s">
        <v>4126</v>
      </c>
      <c r="H1642" s="832" t="s">
        <v>562</v>
      </c>
      <c r="I1642" s="832" t="s">
        <v>4127</v>
      </c>
      <c r="J1642" s="832" t="s">
        <v>4128</v>
      </c>
      <c r="K1642" s="832" t="s">
        <v>2029</v>
      </c>
      <c r="L1642" s="835">
        <v>122.73</v>
      </c>
      <c r="M1642" s="835">
        <v>122.73</v>
      </c>
      <c r="N1642" s="832">
        <v>1</v>
      </c>
      <c r="O1642" s="836">
        <v>1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2</v>
      </c>
      <c r="B1643" s="832" t="s">
        <v>2170</v>
      </c>
      <c r="C1643" s="832" t="s">
        <v>2177</v>
      </c>
      <c r="D1643" s="833" t="s">
        <v>4516</v>
      </c>
      <c r="E1643" s="834" t="s">
        <v>2202</v>
      </c>
      <c r="F1643" s="832" t="s">
        <v>2171</v>
      </c>
      <c r="G1643" s="832" t="s">
        <v>2839</v>
      </c>
      <c r="H1643" s="832" t="s">
        <v>562</v>
      </c>
      <c r="I1643" s="832" t="s">
        <v>3072</v>
      </c>
      <c r="J1643" s="832" t="s">
        <v>3073</v>
      </c>
      <c r="K1643" s="832" t="s">
        <v>3074</v>
      </c>
      <c r="L1643" s="835">
        <v>31.32</v>
      </c>
      <c r="M1643" s="835">
        <v>31.32</v>
      </c>
      <c r="N1643" s="832">
        <v>1</v>
      </c>
      <c r="O1643" s="836">
        <v>1</v>
      </c>
      <c r="P1643" s="835">
        <v>31.32</v>
      </c>
      <c r="Q1643" s="837">
        <v>1</v>
      </c>
      <c r="R1643" s="832">
        <v>1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2</v>
      </c>
      <c r="B1644" s="832" t="s">
        <v>2170</v>
      </c>
      <c r="C1644" s="832" t="s">
        <v>2177</v>
      </c>
      <c r="D1644" s="833" t="s">
        <v>4516</v>
      </c>
      <c r="E1644" s="834" t="s">
        <v>2202</v>
      </c>
      <c r="F1644" s="832" t="s">
        <v>2171</v>
      </c>
      <c r="G1644" s="832" t="s">
        <v>2839</v>
      </c>
      <c r="H1644" s="832" t="s">
        <v>562</v>
      </c>
      <c r="I1644" s="832" t="s">
        <v>4129</v>
      </c>
      <c r="J1644" s="832" t="s">
        <v>1053</v>
      </c>
      <c r="K1644" s="832" t="s">
        <v>1733</v>
      </c>
      <c r="L1644" s="835">
        <v>93.96</v>
      </c>
      <c r="M1644" s="835">
        <v>93.96</v>
      </c>
      <c r="N1644" s="832">
        <v>1</v>
      </c>
      <c r="O1644" s="836">
        <v>1</v>
      </c>
      <c r="P1644" s="835">
        <v>93.96</v>
      </c>
      <c r="Q1644" s="837">
        <v>1</v>
      </c>
      <c r="R1644" s="832">
        <v>1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2</v>
      </c>
      <c r="B1645" s="832" t="s">
        <v>2170</v>
      </c>
      <c r="C1645" s="832" t="s">
        <v>2177</v>
      </c>
      <c r="D1645" s="833" t="s">
        <v>4516</v>
      </c>
      <c r="E1645" s="834" t="s">
        <v>2202</v>
      </c>
      <c r="F1645" s="832" t="s">
        <v>2171</v>
      </c>
      <c r="G1645" s="832" t="s">
        <v>2839</v>
      </c>
      <c r="H1645" s="832" t="s">
        <v>562</v>
      </c>
      <c r="I1645" s="832" t="s">
        <v>4130</v>
      </c>
      <c r="J1645" s="832" t="s">
        <v>1053</v>
      </c>
      <c r="K1645" s="832" t="s">
        <v>4131</v>
      </c>
      <c r="L1645" s="835">
        <v>156.61000000000001</v>
      </c>
      <c r="M1645" s="835">
        <v>783.05000000000007</v>
      </c>
      <c r="N1645" s="832">
        <v>5</v>
      </c>
      <c r="O1645" s="836">
        <v>4</v>
      </c>
      <c r="P1645" s="835">
        <v>469.83000000000004</v>
      </c>
      <c r="Q1645" s="837">
        <v>0.6</v>
      </c>
      <c r="R1645" s="832">
        <v>3</v>
      </c>
      <c r="S1645" s="837">
        <v>0.6</v>
      </c>
      <c r="T1645" s="836">
        <v>2.5</v>
      </c>
      <c r="U1645" s="838">
        <v>0.625</v>
      </c>
    </row>
    <row r="1646" spans="1:21" ht="14.4" customHeight="1" x14ac:dyDescent="0.3">
      <c r="A1646" s="831">
        <v>2</v>
      </c>
      <c r="B1646" s="832" t="s">
        <v>2170</v>
      </c>
      <c r="C1646" s="832" t="s">
        <v>2177</v>
      </c>
      <c r="D1646" s="833" t="s">
        <v>4516</v>
      </c>
      <c r="E1646" s="834" t="s">
        <v>2202</v>
      </c>
      <c r="F1646" s="832" t="s">
        <v>2171</v>
      </c>
      <c r="G1646" s="832" t="s">
        <v>2839</v>
      </c>
      <c r="H1646" s="832" t="s">
        <v>562</v>
      </c>
      <c r="I1646" s="832" t="s">
        <v>4009</v>
      </c>
      <c r="J1646" s="832" t="s">
        <v>4010</v>
      </c>
      <c r="K1646" s="832" t="s">
        <v>4011</v>
      </c>
      <c r="L1646" s="835">
        <v>300.68</v>
      </c>
      <c r="M1646" s="835">
        <v>601.36</v>
      </c>
      <c r="N1646" s="832">
        <v>2</v>
      </c>
      <c r="O1646" s="836">
        <v>0.5</v>
      </c>
      <c r="P1646" s="835">
        <v>601.36</v>
      </c>
      <c r="Q1646" s="837">
        <v>1</v>
      </c>
      <c r="R1646" s="832">
        <v>2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2</v>
      </c>
      <c r="B1647" s="832" t="s">
        <v>2170</v>
      </c>
      <c r="C1647" s="832" t="s">
        <v>2177</v>
      </c>
      <c r="D1647" s="833" t="s">
        <v>4516</v>
      </c>
      <c r="E1647" s="834" t="s">
        <v>2202</v>
      </c>
      <c r="F1647" s="832" t="s">
        <v>2171</v>
      </c>
      <c r="G1647" s="832" t="s">
        <v>2850</v>
      </c>
      <c r="H1647" s="832" t="s">
        <v>562</v>
      </c>
      <c r="I1647" s="832" t="s">
        <v>2854</v>
      </c>
      <c r="J1647" s="832" t="s">
        <v>2855</v>
      </c>
      <c r="K1647" s="832" t="s">
        <v>2856</v>
      </c>
      <c r="L1647" s="835">
        <v>387.73</v>
      </c>
      <c r="M1647" s="835">
        <v>775.46</v>
      </c>
      <c r="N1647" s="832">
        <v>2</v>
      </c>
      <c r="O1647" s="836">
        <v>0.5</v>
      </c>
      <c r="P1647" s="835">
        <v>775.46</v>
      </c>
      <c r="Q1647" s="837">
        <v>1</v>
      </c>
      <c r="R1647" s="832">
        <v>2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2</v>
      </c>
      <c r="B1648" s="832" t="s">
        <v>2170</v>
      </c>
      <c r="C1648" s="832" t="s">
        <v>2177</v>
      </c>
      <c r="D1648" s="833" t="s">
        <v>4516</v>
      </c>
      <c r="E1648" s="834" t="s">
        <v>2202</v>
      </c>
      <c r="F1648" s="832" t="s">
        <v>2171</v>
      </c>
      <c r="G1648" s="832" t="s">
        <v>2861</v>
      </c>
      <c r="H1648" s="832" t="s">
        <v>604</v>
      </c>
      <c r="I1648" s="832" t="s">
        <v>4132</v>
      </c>
      <c r="J1648" s="832" t="s">
        <v>3638</v>
      </c>
      <c r="K1648" s="832" t="s">
        <v>3682</v>
      </c>
      <c r="L1648" s="835">
        <v>184.74</v>
      </c>
      <c r="M1648" s="835">
        <v>184.74</v>
      </c>
      <c r="N1648" s="832">
        <v>1</v>
      </c>
      <c r="O1648" s="836">
        <v>0.5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2</v>
      </c>
      <c r="B1649" s="832" t="s">
        <v>2170</v>
      </c>
      <c r="C1649" s="832" t="s">
        <v>2177</v>
      </c>
      <c r="D1649" s="833" t="s">
        <v>4516</v>
      </c>
      <c r="E1649" s="834" t="s">
        <v>2202</v>
      </c>
      <c r="F1649" s="832" t="s">
        <v>2171</v>
      </c>
      <c r="G1649" s="832" t="s">
        <v>2866</v>
      </c>
      <c r="H1649" s="832" t="s">
        <v>604</v>
      </c>
      <c r="I1649" s="832" t="s">
        <v>1949</v>
      </c>
      <c r="J1649" s="832" t="s">
        <v>1099</v>
      </c>
      <c r="K1649" s="832" t="s">
        <v>1950</v>
      </c>
      <c r="L1649" s="835">
        <v>0</v>
      </c>
      <c r="M1649" s="835">
        <v>0</v>
      </c>
      <c r="N1649" s="832">
        <v>2</v>
      </c>
      <c r="O1649" s="836">
        <v>1.5</v>
      </c>
      <c r="P1649" s="835">
        <v>0</v>
      </c>
      <c r="Q1649" s="837"/>
      <c r="R1649" s="832">
        <v>1</v>
      </c>
      <c r="S1649" s="837">
        <v>0.5</v>
      </c>
      <c r="T1649" s="836">
        <v>1</v>
      </c>
      <c r="U1649" s="838">
        <v>0.66666666666666663</v>
      </c>
    </row>
    <row r="1650" spans="1:21" ht="14.4" customHeight="1" x14ac:dyDescent="0.3">
      <c r="A1650" s="831">
        <v>2</v>
      </c>
      <c r="B1650" s="832" t="s">
        <v>2170</v>
      </c>
      <c r="C1650" s="832" t="s">
        <v>2177</v>
      </c>
      <c r="D1650" s="833" t="s">
        <v>4516</v>
      </c>
      <c r="E1650" s="834" t="s">
        <v>2202</v>
      </c>
      <c r="F1650" s="832" t="s">
        <v>2171</v>
      </c>
      <c r="G1650" s="832" t="s">
        <v>2875</v>
      </c>
      <c r="H1650" s="832" t="s">
        <v>562</v>
      </c>
      <c r="I1650" s="832" t="s">
        <v>2876</v>
      </c>
      <c r="J1650" s="832" t="s">
        <v>2877</v>
      </c>
      <c r="K1650" s="832" t="s">
        <v>2878</v>
      </c>
      <c r="L1650" s="835">
        <v>277.70999999999998</v>
      </c>
      <c r="M1650" s="835">
        <v>555.41999999999996</v>
      </c>
      <c r="N1650" s="832">
        <v>2</v>
      </c>
      <c r="O1650" s="836">
        <v>1</v>
      </c>
      <c r="P1650" s="835">
        <v>555.41999999999996</v>
      </c>
      <c r="Q1650" s="837">
        <v>1</v>
      </c>
      <c r="R1650" s="832">
        <v>2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2</v>
      </c>
      <c r="B1651" s="832" t="s">
        <v>2170</v>
      </c>
      <c r="C1651" s="832" t="s">
        <v>2177</v>
      </c>
      <c r="D1651" s="833" t="s">
        <v>4516</v>
      </c>
      <c r="E1651" s="834" t="s">
        <v>2202</v>
      </c>
      <c r="F1651" s="832" t="s">
        <v>2171</v>
      </c>
      <c r="G1651" s="832" t="s">
        <v>3640</v>
      </c>
      <c r="H1651" s="832" t="s">
        <v>604</v>
      </c>
      <c r="I1651" s="832" t="s">
        <v>4133</v>
      </c>
      <c r="J1651" s="832" t="s">
        <v>3642</v>
      </c>
      <c r="K1651" s="832" t="s">
        <v>4134</v>
      </c>
      <c r="L1651" s="835">
        <v>1887.9</v>
      </c>
      <c r="M1651" s="835">
        <v>5663.7000000000007</v>
      </c>
      <c r="N1651" s="832">
        <v>3</v>
      </c>
      <c r="O1651" s="836">
        <v>0.5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2</v>
      </c>
      <c r="B1652" s="832" t="s">
        <v>2170</v>
      </c>
      <c r="C1652" s="832" t="s">
        <v>2177</v>
      </c>
      <c r="D1652" s="833" t="s">
        <v>4516</v>
      </c>
      <c r="E1652" s="834" t="s">
        <v>2202</v>
      </c>
      <c r="F1652" s="832" t="s">
        <v>2171</v>
      </c>
      <c r="G1652" s="832" t="s">
        <v>4025</v>
      </c>
      <c r="H1652" s="832" t="s">
        <v>562</v>
      </c>
      <c r="I1652" s="832" t="s">
        <v>4026</v>
      </c>
      <c r="J1652" s="832" t="s">
        <v>4027</v>
      </c>
      <c r="K1652" s="832" t="s">
        <v>4028</v>
      </c>
      <c r="L1652" s="835">
        <v>248.55</v>
      </c>
      <c r="M1652" s="835">
        <v>248.55</v>
      </c>
      <c r="N1652" s="832">
        <v>1</v>
      </c>
      <c r="O1652" s="836">
        <v>1</v>
      </c>
      <c r="P1652" s="835">
        <v>248.55</v>
      </c>
      <c r="Q1652" s="837">
        <v>1</v>
      </c>
      <c r="R1652" s="832">
        <v>1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2</v>
      </c>
      <c r="B1653" s="832" t="s">
        <v>2170</v>
      </c>
      <c r="C1653" s="832" t="s">
        <v>2177</v>
      </c>
      <c r="D1653" s="833" t="s">
        <v>4516</v>
      </c>
      <c r="E1653" s="834" t="s">
        <v>2202</v>
      </c>
      <c r="F1653" s="832" t="s">
        <v>2171</v>
      </c>
      <c r="G1653" s="832" t="s">
        <v>2885</v>
      </c>
      <c r="H1653" s="832" t="s">
        <v>604</v>
      </c>
      <c r="I1653" s="832" t="s">
        <v>2886</v>
      </c>
      <c r="J1653" s="832" t="s">
        <v>1795</v>
      </c>
      <c r="K1653" s="832" t="s">
        <v>2887</v>
      </c>
      <c r="L1653" s="835">
        <v>327.49</v>
      </c>
      <c r="M1653" s="835">
        <v>327.49</v>
      </c>
      <c r="N1653" s="832">
        <v>1</v>
      </c>
      <c r="O1653" s="836">
        <v>0.5</v>
      </c>
      <c r="P1653" s="835">
        <v>327.49</v>
      </c>
      <c r="Q1653" s="837">
        <v>1</v>
      </c>
      <c r="R1653" s="832">
        <v>1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2</v>
      </c>
      <c r="B1654" s="832" t="s">
        <v>2170</v>
      </c>
      <c r="C1654" s="832" t="s">
        <v>2177</v>
      </c>
      <c r="D1654" s="833" t="s">
        <v>4516</v>
      </c>
      <c r="E1654" s="834" t="s">
        <v>2202</v>
      </c>
      <c r="F1654" s="832" t="s">
        <v>2171</v>
      </c>
      <c r="G1654" s="832" t="s">
        <v>2888</v>
      </c>
      <c r="H1654" s="832" t="s">
        <v>604</v>
      </c>
      <c r="I1654" s="832" t="s">
        <v>1651</v>
      </c>
      <c r="J1654" s="832" t="s">
        <v>1652</v>
      </c>
      <c r="K1654" s="832" t="s">
        <v>1653</v>
      </c>
      <c r="L1654" s="835">
        <v>414.07</v>
      </c>
      <c r="M1654" s="835">
        <v>3312.56</v>
      </c>
      <c r="N1654" s="832">
        <v>8</v>
      </c>
      <c r="O1654" s="836">
        <v>2</v>
      </c>
      <c r="P1654" s="835">
        <v>2070.35</v>
      </c>
      <c r="Q1654" s="837">
        <v>0.625</v>
      </c>
      <c r="R1654" s="832">
        <v>5</v>
      </c>
      <c r="S1654" s="837">
        <v>0.625</v>
      </c>
      <c r="T1654" s="836">
        <v>1.5</v>
      </c>
      <c r="U1654" s="838">
        <v>0.75</v>
      </c>
    </row>
    <row r="1655" spans="1:21" ht="14.4" customHeight="1" x14ac:dyDescent="0.3">
      <c r="A1655" s="831">
        <v>2</v>
      </c>
      <c r="B1655" s="832" t="s">
        <v>2170</v>
      </c>
      <c r="C1655" s="832" t="s">
        <v>2177</v>
      </c>
      <c r="D1655" s="833" t="s">
        <v>4516</v>
      </c>
      <c r="E1655" s="834" t="s">
        <v>2202</v>
      </c>
      <c r="F1655" s="832" t="s">
        <v>2171</v>
      </c>
      <c r="G1655" s="832" t="s">
        <v>2888</v>
      </c>
      <c r="H1655" s="832" t="s">
        <v>562</v>
      </c>
      <c r="I1655" s="832" t="s">
        <v>2889</v>
      </c>
      <c r="J1655" s="832" t="s">
        <v>2890</v>
      </c>
      <c r="K1655" s="832" t="s">
        <v>2891</v>
      </c>
      <c r="L1655" s="835">
        <v>414.07</v>
      </c>
      <c r="M1655" s="835">
        <v>414.07</v>
      </c>
      <c r="N1655" s="832">
        <v>1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2</v>
      </c>
      <c r="B1656" s="832" t="s">
        <v>2170</v>
      </c>
      <c r="C1656" s="832" t="s">
        <v>2177</v>
      </c>
      <c r="D1656" s="833" t="s">
        <v>4516</v>
      </c>
      <c r="E1656" s="834" t="s">
        <v>2202</v>
      </c>
      <c r="F1656" s="832" t="s">
        <v>2171</v>
      </c>
      <c r="G1656" s="832" t="s">
        <v>2888</v>
      </c>
      <c r="H1656" s="832" t="s">
        <v>562</v>
      </c>
      <c r="I1656" s="832" t="s">
        <v>4135</v>
      </c>
      <c r="J1656" s="832" t="s">
        <v>2890</v>
      </c>
      <c r="K1656" s="832" t="s">
        <v>4136</v>
      </c>
      <c r="L1656" s="835">
        <v>165.63</v>
      </c>
      <c r="M1656" s="835">
        <v>993.78</v>
      </c>
      <c r="N1656" s="832">
        <v>6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2</v>
      </c>
      <c r="B1657" s="832" t="s">
        <v>2170</v>
      </c>
      <c r="C1657" s="832" t="s">
        <v>2177</v>
      </c>
      <c r="D1657" s="833" t="s">
        <v>4516</v>
      </c>
      <c r="E1657" s="834" t="s">
        <v>2202</v>
      </c>
      <c r="F1657" s="832" t="s">
        <v>2171</v>
      </c>
      <c r="G1657" s="832" t="s">
        <v>2894</v>
      </c>
      <c r="H1657" s="832" t="s">
        <v>562</v>
      </c>
      <c r="I1657" s="832" t="s">
        <v>2895</v>
      </c>
      <c r="J1657" s="832" t="s">
        <v>2896</v>
      </c>
      <c r="K1657" s="832" t="s">
        <v>2897</v>
      </c>
      <c r="L1657" s="835">
        <v>50.32</v>
      </c>
      <c r="M1657" s="835">
        <v>50.32</v>
      </c>
      <c r="N1657" s="832">
        <v>1</v>
      </c>
      <c r="O1657" s="836">
        <v>1</v>
      </c>
      <c r="P1657" s="835">
        <v>50.32</v>
      </c>
      <c r="Q1657" s="837">
        <v>1</v>
      </c>
      <c r="R1657" s="832">
        <v>1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2</v>
      </c>
      <c r="B1658" s="832" t="s">
        <v>2170</v>
      </c>
      <c r="C1658" s="832" t="s">
        <v>2177</v>
      </c>
      <c r="D1658" s="833" t="s">
        <v>4516</v>
      </c>
      <c r="E1658" s="834" t="s">
        <v>2202</v>
      </c>
      <c r="F1658" s="832" t="s">
        <v>2171</v>
      </c>
      <c r="G1658" s="832" t="s">
        <v>4137</v>
      </c>
      <c r="H1658" s="832" t="s">
        <v>562</v>
      </c>
      <c r="I1658" s="832" t="s">
        <v>4138</v>
      </c>
      <c r="J1658" s="832" t="s">
        <v>4139</v>
      </c>
      <c r="K1658" s="832" t="s">
        <v>4140</v>
      </c>
      <c r="L1658" s="835">
        <v>295.01</v>
      </c>
      <c r="M1658" s="835">
        <v>295.01</v>
      </c>
      <c r="N1658" s="832">
        <v>1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2</v>
      </c>
      <c r="B1659" s="832" t="s">
        <v>2170</v>
      </c>
      <c r="C1659" s="832" t="s">
        <v>2177</v>
      </c>
      <c r="D1659" s="833" t="s">
        <v>4516</v>
      </c>
      <c r="E1659" s="834" t="s">
        <v>2202</v>
      </c>
      <c r="F1659" s="832" t="s">
        <v>2171</v>
      </c>
      <c r="G1659" s="832" t="s">
        <v>2898</v>
      </c>
      <c r="H1659" s="832" t="s">
        <v>604</v>
      </c>
      <c r="I1659" s="832" t="s">
        <v>1845</v>
      </c>
      <c r="J1659" s="832" t="s">
        <v>1115</v>
      </c>
      <c r="K1659" s="832" t="s">
        <v>1846</v>
      </c>
      <c r="L1659" s="835">
        <v>154.36000000000001</v>
      </c>
      <c r="M1659" s="835">
        <v>1234.8800000000001</v>
      </c>
      <c r="N1659" s="832">
        <v>8</v>
      </c>
      <c r="O1659" s="836">
        <v>4.5</v>
      </c>
      <c r="P1659" s="835">
        <v>771.80000000000007</v>
      </c>
      <c r="Q1659" s="837">
        <v>0.625</v>
      </c>
      <c r="R1659" s="832">
        <v>5</v>
      </c>
      <c r="S1659" s="837">
        <v>0.625</v>
      </c>
      <c r="T1659" s="836">
        <v>3</v>
      </c>
      <c r="U1659" s="838">
        <v>0.66666666666666663</v>
      </c>
    </row>
    <row r="1660" spans="1:21" ht="14.4" customHeight="1" x14ac:dyDescent="0.3">
      <c r="A1660" s="831">
        <v>2</v>
      </c>
      <c r="B1660" s="832" t="s">
        <v>2170</v>
      </c>
      <c r="C1660" s="832" t="s">
        <v>2177</v>
      </c>
      <c r="D1660" s="833" t="s">
        <v>4516</v>
      </c>
      <c r="E1660" s="834" t="s">
        <v>2202</v>
      </c>
      <c r="F1660" s="832" t="s">
        <v>2171</v>
      </c>
      <c r="G1660" s="832" t="s">
        <v>2899</v>
      </c>
      <c r="H1660" s="832" t="s">
        <v>562</v>
      </c>
      <c r="I1660" s="832" t="s">
        <v>2905</v>
      </c>
      <c r="J1660" s="832" t="s">
        <v>886</v>
      </c>
      <c r="K1660" s="832" t="s">
        <v>2906</v>
      </c>
      <c r="L1660" s="835">
        <v>374.79</v>
      </c>
      <c r="M1660" s="835">
        <v>22487.4</v>
      </c>
      <c r="N1660" s="832">
        <v>60</v>
      </c>
      <c r="O1660" s="836">
        <v>6.5</v>
      </c>
      <c r="P1660" s="835">
        <v>15741.18</v>
      </c>
      <c r="Q1660" s="837">
        <v>0.7</v>
      </c>
      <c r="R1660" s="832">
        <v>42</v>
      </c>
      <c r="S1660" s="837">
        <v>0.7</v>
      </c>
      <c r="T1660" s="836">
        <v>4.5</v>
      </c>
      <c r="U1660" s="838">
        <v>0.69230769230769229</v>
      </c>
    </row>
    <row r="1661" spans="1:21" ht="14.4" customHeight="1" x14ac:dyDescent="0.3">
      <c r="A1661" s="831">
        <v>2</v>
      </c>
      <c r="B1661" s="832" t="s">
        <v>2170</v>
      </c>
      <c r="C1661" s="832" t="s">
        <v>2177</v>
      </c>
      <c r="D1661" s="833" t="s">
        <v>4516</v>
      </c>
      <c r="E1661" s="834" t="s">
        <v>2202</v>
      </c>
      <c r="F1661" s="832" t="s">
        <v>2171</v>
      </c>
      <c r="G1661" s="832" t="s">
        <v>2899</v>
      </c>
      <c r="H1661" s="832" t="s">
        <v>562</v>
      </c>
      <c r="I1661" s="832" t="s">
        <v>2907</v>
      </c>
      <c r="J1661" s="832" t="s">
        <v>886</v>
      </c>
      <c r="K1661" s="832" t="s">
        <v>2906</v>
      </c>
      <c r="L1661" s="835">
        <v>374.79</v>
      </c>
      <c r="M1661" s="835">
        <v>4497.4800000000005</v>
      </c>
      <c r="N1661" s="832">
        <v>12</v>
      </c>
      <c r="O1661" s="836">
        <v>1</v>
      </c>
      <c r="P1661" s="835">
        <v>4497.4800000000005</v>
      </c>
      <c r="Q1661" s="837">
        <v>1</v>
      </c>
      <c r="R1661" s="832">
        <v>12</v>
      </c>
      <c r="S1661" s="837">
        <v>1</v>
      </c>
      <c r="T1661" s="836">
        <v>1</v>
      </c>
      <c r="U1661" s="838">
        <v>1</v>
      </c>
    </row>
    <row r="1662" spans="1:21" ht="14.4" customHeight="1" x14ac:dyDescent="0.3">
      <c r="A1662" s="831">
        <v>2</v>
      </c>
      <c r="B1662" s="832" t="s">
        <v>2170</v>
      </c>
      <c r="C1662" s="832" t="s">
        <v>2177</v>
      </c>
      <c r="D1662" s="833" t="s">
        <v>4516</v>
      </c>
      <c r="E1662" s="834" t="s">
        <v>2202</v>
      </c>
      <c r="F1662" s="832" t="s">
        <v>2171</v>
      </c>
      <c r="G1662" s="832" t="s">
        <v>2917</v>
      </c>
      <c r="H1662" s="832" t="s">
        <v>604</v>
      </c>
      <c r="I1662" s="832" t="s">
        <v>2063</v>
      </c>
      <c r="J1662" s="832" t="s">
        <v>1832</v>
      </c>
      <c r="K1662" s="832" t="s">
        <v>2064</v>
      </c>
      <c r="L1662" s="835">
        <v>105.23</v>
      </c>
      <c r="M1662" s="835">
        <v>105.23</v>
      </c>
      <c r="N1662" s="832">
        <v>1</v>
      </c>
      <c r="O1662" s="836">
        <v>0.5</v>
      </c>
      <c r="P1662" s="835">
        <v>105.23</v>
      </c>
      <c r="Q1662" s="837">
        <v>1</v>
      </c>
      <c r="R1662" s="832">
        <v>1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2</v>
      </c>
      <c r="B1663" s="832" t="s">
        <v>2170</v>
      </c>
      <c r="C1663" s="832" t="s">
        <v>2177</v>
      </c>
      <c r="D1663" s="833" t="s">
        <v>4516</v>
      </c>
      <c r="E1663" s="834" t="s">
        <v>2202</v>
      </c>
      <c r="F1663" s="832" t="s">
        <v>2171</v>
      </c>
      <c r="G1663" s="832" t="s">
        <v>2917</v>
      </c>
      <c r="H1663" s="832" t="s">
        <v>604</v>
      </c>
      <c r="I1663" s="832" t="s">
        <v>1836</v>
      </c>
      <c r="J1663" s="832" t="s">
        <v>1832</v>
      </c>
      <c r="K1663" s="832" t="s">
        <v>1837</v>
      </c>
      <c r="L1663" s="835">
        <v>84.18</v>
      </c>
      <c r="M1663" s="835">
        <v>84.18</v>
      </c>
      <c r="N1663" s="832">
        <v>1</v>
      </c>
      <c r="O1663" s="836">
        <v>0.5</v>
      </c>
      <c r="P1663" s="835">
        <v>84.18</v>
      </c>
      <c r="Q1663" s="837">
        <v>1</v>
      </c>
      <c r="R1663" s="832">
        <v>1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2</v>
      </c>
      <c r="B1664" s="832" t="s">
        <v>2170</v>
      </c>
      <c r="C1664" s="832" t="s">
        <v>2177</v>
      </c>
      <c r="D1664" s="833" t="s">
        <v>4516</v>
      </c>
      <c r="E1664" s="834" t="s">
        <v>2202</v>
      </c>
      <c r="F1664" s="832" t="s">
        <v>2171</v>
      </c>
      <c r="G1664" s="832" t="s">
        <v>2917</v>
      </c>
      <c r="H1664" s="832" t="s">
        <v>604</v>
      </c>
      <c r="I1664" s="832" t="s">
        <v>2921</v>
      </c>
      <c r="J1664" s="832" t="s">
        <v>2919</v>
      </c>
      <c r="K1664" s="832" t="s">
        <v>1835</v>
      </c>
      <c r="L1664" s="835">
        <v>49.08</v>
      </c>
      <c r="M1664" s="835">
        <v>49.08</v>
      </c>
      <c r="N1664" s="832">
        <v>1</v>
      </c>
      <c r="O1664" s="836">
        <v>0.5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2</v>
      </c>
      <c r="B1665" s="832" t="s">
        <v>2170</v>
      </c>
      <c r="C1665" s="832" t="s">
        <v>2177</v>
      </c>
      <c r="D1665" s="833" t="s">
        <v>4516</v>
      </c>
      <c r="E1665" s="834" t="s">
        <v>2202</v>
      </c>
      <c r="F1665" s="832" t="s">
        <v>2171</v>
      </c>
      <c r="G1665" s="832" t="s">
        <v>2917</v>
      </c>
      <c r="H1665" s="832" t="s">
        <v>604</v>
      </c>
      <c r="I1665" s="832" t="s">
        <v>1834</v>
      </c>
      <c r="J1665" s="832" t="s">
        <v>1832</v>
      </c>
      <c r="K1665" s="832" t="s">
        <v>1835</v>
      </c>
      <c r="L1665" s="835">
        <v>49.08</v>
      </c>
      <c r="M1665" s="835">
        <v>98.16</v>
      </c>
      <c r="N1665" s="832">
        <v>2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2</v>
      </c>
      <c r="B1666" s="832" t="s">
        <v>2170</v>
      </c>
      <c r="C1666" s="832" t="s">
        <v>2177</v>
      </c>
      <c r="D1666" s="833" t="s">
        <v>4516</v>
      </c>
      <c r="E1666" s="834" t="s">
        <v>2202</v>
      </c>
      <c r="F1666" s="832" t="s">
        <v>2171</v>
      </c>
      <c r="G1666" s="832" t="s">
        <v>2924</v>
      </c>
      <c r="H1666" s="832" t="s">
        <v>562</v>
      </c>
      <c r="I1666" s="832" t="s">
        <v>2925</v>
      </c>
      <c r="J1666" s="832" t="s">
        <v>2926</v>
      </c>
      <c r="K1666" s="832" t="s">
        <v>2927</v>
      </c>
      <c r="L1666" s="835">
        <v>248.55</v>
      </c>
      <c r="M1666" s="835">
        <v>745.65000000000009</v>
      </c>
      <c r="N1666" s="832">
        <v>3</v>
      </c>
      <c r="O1666" s="836">
        <v>3</v>
      </c>
      <c r="P1666" s="835">
        <v>248.55</v>
      </c>
      <c r="Q1666" s="837">
        <v>0.33333333333333331</v>
      </c>
      <c r="R1666" s="832">
        <v>1</v>
      </c>
      <c r="S1666" s="837">
        <v>0.33333333333333331</v>
      </c>
      <c r="T1666" s="836">
        <v>1</v>
      </c>
      <c r="U1666" s="838">
        <v>0.33333333333333331</v>
      </c>
    </row>
    <row r="1667" spans="1:21" ht="14.4" customHeight="1" x14ac:dyDescent="0.3">
      <c r="A1667" s="831">
        <v>2</v>
      </c>
      <c r="B1667" s="832" t="s">
        <v>2170</v>
      </c>
      <c r="C1667" s="832" t="s">
        <v>2177</v>
      </c>
      <c r="D1667" s="833" t="s">
        <v>4516</v>
      </c>
      <c r="E1667" s="834" t="s">
        <v>2202</v>
      </c>
      <c r="F1667" s="832" t="s">
        <v>2171</v>
      </c>
      <c r="G1667" s="832" t="s">
        <v>4141</v>
      </c>
      <c r="H1667" s="832" t="s">
        <v>562</v>
      </c>
      <c r="I1667" s="832" t="s">
        <v>4142</v>
      </c>
      <c r="J1667" s="832" t="s">
        <v>1348</v>
      </c>
      <c r="K1667" s="832" t="s">
        <v>4143</v>
      </c>
      <c r="L1667" s="835">
        <v>421.79</v>
      </c>
      <c r="M1667" s="835">
        <v>421.79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2</v>
      </c>
      <c r="B1668" s="832" t="s">
        <v>2170</v>
      </c>
      <c r="C1668" s="832" t="s">
        <v>2177</v>
      </c>
      <c r="D1668" s="833" t="s">
        <v>4516</v>
      </c>
      <c r="E1668" s="834" t="s">
        <v>2202</v>
      </c>
      <c r="F1668" s="832" t="s">
        <v>2172</v>
      </c>
      <c r="G1668" s="832" t="s">
        <v>2932</v>
      </c>
      <c r="H1668" s="832" t="s">
        <v>562</v>
      </c>
      <c r="I1668" s="832" t="s">
        <v>2934</v>
      </c>
      <c r="J1668" s="832" t="s">
        <v>2248</v>
      </c>
      <c r="K1668" s="832"/>
      <c r="L1668" s="835">
        <v>0</v>
      </c>
      <c r="M1668" s="835">
        <v>0</v>
      </c>
      <c r="N1668" s="832">
        <v>1</v>
      </c>
      <c r="O1668" s="836">
        <v>1</v>
      </c>
      <c r="P1668" s="835">
        <v>0</v>
      </c>
      <c r="Q1668" s="837"/>
      <c r="R1668" s="832">
        <v>1</v>
      </c>
      <c r="S1668" s="837">
        <v>1</v>
      </c>
      <c r="T1668" s="836">
        <v>1</v>
      </c>
      <c r="U1668" s="838">
        <v>1</v>
      </c>
    </row>
    <row r="1669" spans="1:21" ht="14.4" customHeight="1" x14ac:dyDescent="0.3">
      <c r="A1669" s="831">
        <v>2</v>
      </c>
      <c r="B1669" s="832" t="s">
        <v>2170</v>
      </c>
      <c r="C1669" s="832" t="s">
        <v>2177</v>
      </c>
      <c r="D1669" s="833" t="s">
        <v>4516</v>
      </c>
      <c r="E1669" s="834" t="s">
        <v>2202</v>
      </c>
      <c r="F1669" s="832" t="s">
        <v>2172</v>
      </c>
      <c r="G1669" s="832" t="s">
        <v>2932</v>
      </c>
      <c r="H1669" s="832" t="s">
        <v>562</v>
      </c>
      <c r="I1669" s="832" t="s">
        <v>2936</v>
      </c>
      <c r="J1669" s="832" t="s">
        <v>2248</v>
      </c>
      <c r="K1669" s="832"/>
      <c r="L1669" s="835">
        <v>0</v>
      </c>
      <c r="M1669" s="835">
        <v>0</v>
      </c>
      <c r="N1669" s="832">
        <v>1</v>
      </c>
      <c r="O1669" s="836">
        <v>1</v>
      </c>
      <c r="P1669" s="835">
        <v>0</v>
      </c>
      <c r="Q1669" s="837"/>
      <c r="R1669" s="832">
        <v>1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2</v>
      </c>
      <c r="B1670" s="832" t="s">
        <v>2170</v>
      </c>
      <c r="C1670" s="832" t="s">
        <v>2177</v>
      </c>
      <c r="D1670" s="833" t="s">
        <v>4516</v>
      </c>
      <c r="E1670" s="834" t="s">
        <v>2202</v>
      </c>
      <c r="F1670" s="832" t="s">
        <v>2172</v>
      </c>
      <c r="G1670" s="832" t="s">
        <v>2932</v>
      </c>
      <c r="H1670" s="832" t="s">
        <v>562</v>
      </c>
      <c r="I1670" s="832" t="s">
        <v>4144</v>
      </c>
      <c r="J1670" s="832" t="s">
        <v>2248</v>
      </c>
      <c r="K1670" s="832"/>
      <c r="L1670" s="835">
        <v>0</v>
      </c>
      <c r="M1670" s="835">
        <v>0</v>
      </c>
      <c r="N1670" s="832">
        <v>1</v>
      </c>
      <c r="O1670" s="836">
        <v>1</v>
      </c>
      <c r="P1670" s="835">
        <v>0</v>
      </c>
      <c r="Q1670" s="837"/>
      <c r="R1670" s="832">
        <v>1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2</v>
      </c>
      <c r="B1671" s="832" t="s">
        <v>2170</v>
      </c>
      <c r="C1671" s="832" t="s">
        <v>2177</v>
      </c>
      <c r="D1671" s="833" t="s">
        <v>4516</v>
      </c>
      <c r="E1671" s="834" t="s">
        <v>2202</v>
      </c>
      <c r="F1671" s="832" t="s">
        <v>2172</v>
      </c>
      <c r="G1671" s="832" t="s">
        <v>2932</v>
      </c>
      <c r="H1671" s="832" t="s">
        <v>562</v>
      </c>
      <c r="I1671" s="832" t="s">
        <v>4145</v>
      </c>
      <c r="J1671" s="832" t="s">
        <v>2248</v>
      </c>
      <c r="K1671" s="832"/>
      <c r="L1671" s="835">
        <v>0</v>
      </c>
      <c r="M1671" s="835">
        <v>0</v>
      </c>
      <c r="N1671" s="832">
        <v>1</v>
      </c>
      <c r="O1671" s="836">
        <v>1</v>
      </c>
      <c r="P1671" s="835">
        <v>0</v>
      </c>
      <c r="Q1671" s="837"/>
      <c r="R1671" s="832">
        <v>1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2</v>
      </c>
      <c r="B1672" s="832" t="s">
        <v>2170</v>
      </c>
      <c r="C1672" s="832" t="s">
        <v>2177</v>
      </c>
      <c r="D1672" s="833" t="s">
        <v>4516</v>
      </c>
      <c r="E1672" s="834" t="s">
        <v>2363</v>
      </c>
      <c r="F1672" s="832" t="s">
        <v>2171</v>
      </c>
      <c r="G1672" s="832" t="s">
        <v>3095</v>
      </c>
      <c r="H1672" s="832" t="s">
        <v>562</v>
      </c>
      <c r="I1672" s="832" t="s">
        <v>3101</v>
      </c>
      <c r="J1672" s="832" t="s">
        <v>3102</v>
      </c>
      <c r="K1672" s="832" t="s">
        <v>3103</v>
      </c>
      <c r="L1672" s="835">
        <v>0</v>
      </c>
      <c r="M1672" s="835">
        <v>0</v>
      </c>
      <c r="N1672" s="832">
        <v>1</v>
      </c>
      <c r="O1672" s="836">
        <v>1</v>
      </c>
      <c r="P1672" s="835"/>
      <c r="Q1672" s="837"/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2</v>
      </c>
      <c r="B1673" s="832" t="s">
        <v>2170</v>
      </c>
      <c r="C1673" s="832" t="s">
        <v>2177</v>
      </c>
      <c r="D1673" s="833" t="s">
        <v>4516</v>
      </c>
      <c r="E1673" s="834" t="s">
        <v>2363</v>
      </c>
      <c r="F1673" s="832" t="s">
        <v>2171</v>
      </c>
      <c r="G1673" s="832" t="s">
        <v>2742</v>
      </c>
      <c r="H1673" s="832" t="s">
        <v>562</v>
      </c>
      <c r="I1673" s="832" t="s">
        <v>2745</v>
      </c>
      <c r="J1673" s="832" t="s">
        <v>616</v>
      </c>
      <c r="K1673" s="832" t="s">
        <v>2746</v>
      </c>
      <c r="L1673" s="835">
        <v>42.09</v>
      </c>
      <c r="M1673" s="835">
        <v>42.09</v>
      </c>
      <c r="N1673" s="832">
        <v>1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2</v>
      </c>
      <c r="B1674" s="832" t="s">
        <v>2170</v>
      </c>
      <c r="C1674" s="832" t="s">
        <v>2177</v>
      </c>
      <c r="D1674" s="833" t="s">
        <v>4516</v>
      </c>
      <c r="E1674" s="834" t="s">
        <v>2363</v>
      </c>
      <c r="F1674" s="832" t="s">
        <v>2171</v>
      </c>
      <c r="G1674" s="832" t="s">
        <v>2821</v>
      </c>
      <c r="H1674" s="832" t="s">
        <v>604</v>
      </c>
      <c r="I1674" s="832" t="s">
        <v>1914</v>
      </c>
      <c r="J1674" s="832" t="s">
        <v>1915</v>
      </c>
      <c r="K1674" s="832" t="s">
        <v>1916</v>
      </c>
      <c r="L1674" s="835">
        <v>0</v>
      </c>
      <c r="M1674" s="835">
        <v>0</v>
      </c>
      <c r="N1674" s="832">
        <v>1</v>
      </c>
      <c r="O1674" s="836">
        <v>1</v>
      </c>
      <c r="P1674" s="835"/>
      <c r="Q1674" s="837"/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2</v>
      </c>
      <c r="B1675" s="832" t="s">
        <v>2170</v>
      </c>
      <c r="C1675" s="832" t="s">
        <v>2177</v>
      </c>
      <c r="D1675" s="833" t="s">
        <v>4516</v>
      </c>
      <c r="E1675" s="834" t="s">
        <v>2363</v>
      </c>
      <c r="F1675" s="832" t="s">
        <v>2171</v>
      </c>
      <c r="G1675" s="832" t="s">
        <v>3792</v>
      </c>
      <c r="H1675" s="832" t="s">
        <v>562</v>
      </c>
      <c r="I1675" s="832" t="s">
        <v>3793</v>
      </c>
      <c r="J1675" s="832" t="s">
        <v>3794</v>
      </c>
      <c r="K1675" s="832" t="s">
        <v>3795</v>
      </c>
      <c r="L1675" s="835">
        <v>0</v>
      </c>
      <c r="M1675" s="835">
        <v>0</v>
      </c>
      <c r="N1675" s="832">
        <v>1</v>
      </c>
      <c r="O1675" s="836">
        <v>1</v>
      </c>
      <c r="P1675" s="835"/>
      <c r="Q1675" s="837"/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2</v>
      </c>
      <c r="B1676" s="832" t="s">
        <v>2170</v>
      </c>
      <c r="C1676" s="832" t="s">
        <v>2177</v>
      </c>
      <c r="D1676" s="833" t="s">
        <v>4516</v>
      </c>
      <c r="E1676" s="834" t="s">
        <v>2246</v>
      </c>
      <c r="F1676" s="832" t="s">
        <v>2171</v>
      </c>
      <c r="G1676" s="832" t="s">
        <v>3426</v>
      </c>
      <c r="H1676" s="832" t="s">
        <v>562</v>
      </c>
      <c r="I1676" s="832" t="s">
        <v>3427</v>
      </c>
      <c r="J1676" s="832" t="s">
        <v>925</v>
      </c>
      <c r="K1676" s="832" t="s">
        <v>926</v>
      </c>
      <c r="L1676" s="835">
        <v>42.05</v>
      </c>
      <c r="M1676" s="835">
        <v>42.05</v>
      </c>
      <c r="N1676" s="832">
        <v>1</v>
      </c>
      <c r="O1676" s="836">
        <v>1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2</v>
      </c>
      <c r="B1677" s="832" t="s">
        <v>2170</v>
      </c>
      <c r="C1677" s="832" t="s">
        <v>2177</v>
      </c>
      <c r="D1677" s="833" t="s">
        <v>4516</v>
      </c>
      <c r="E1677" s="834" t="s">
        <v>2292</v>
      </c>
      <c r="F1677" s="832" t="s">
        <v>2171</v>
      </c>
      <c r="G1677" s="832" t="s">
        <v>2742</v>
      </c>
      <c r="H1677" s="832" t="s">
        <v>562</v>
      </c>
      <c r="I1677" s="832" t="s">
        <v>2743</v>
      </c>
      <c r="J1677" s="832" t="s">
        <v>618</v>
      </c>
      <c r="K1677" s="832" t="s">
        <v>2744</v>
      </c>
      <c r="L1677" s="835">
        <v>108.44</v>
      </c>
      <c r="M1677" s="835">
        <v>216.88</v>
      </c>
      <c r="N1677" s="832">
        <v>2</v>
      </c>
      <c r="O1677" s="836">
        <v>2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2</v>
      </c>
      <c r="B1678" s="832" t="s">
        <v>2170</v>
      </c>
      <c r="C1678" s="832" t="s">
        <v>2177</v>
      </c>
      <c r="D1678" s="833" t="s">
        <v>4516</v>
      </c>
      <c r="E1678" s="834" t="s">
        <v>2208</v>
      </c>
      <c r="F1678" s="832" t="s">
        <v>2171</v>
      </c>
      <c r="G1678" s="832" t="s">
        <v>2364</v>
      </c>
      <c r="H1678" s="832" t="s">
        <v>562</v>
      </c>
      <c r="I1678" s="832" t="s">
        <v>2367</v>
      </c>
      <c r="J1678" s="832" t="s">
        <v>1055</v>
      </c>
      <c r="K1678" s="832" t="s">
        <v>2366</v>
      </c>
      <c r="L1678" s="835">
        <v>385.3</v>
      </c>
      <c r="M1678" s="835">
        <v>2697.1000000000004</v>
      </c>
      <c r="N1678" s="832">
        <v>7</v>
      </c>
      <c r="O1678" s="836">
        <v>1</v>
      </c>
      <c r="P1678" s="835">
        <v>2697.1000000000004</v>
      </c>
      <c r="Q1678" s="837">
        <v>1</v>
      </c>
      <c r="R1678" s="832">
        <v>7</v>
      </c>
      <c r="S1678" s="837">
        <v>1</v>
      </c>
      <c r="T1678" s="836">
        <v>1</v>
      </c>
      <c r="U1678" s="838">
        <v>1</v>
      </c>
    </row>
    <row r="1679" spans="1:21" ht="14.4" customHeight="1" x14ac:dyDescent="0.3">
      <c r="A1679" s="831">
        <v>2</v>
      </c>
      <c r="B1679" s="832" t="s">
        <v>2170</v>
      </c>
      <c r="C1679" s="832" t="s">
        <v>2177</v>
      </c>
      <c r="D1679" s="833" t="s">
        <v>4516</v>
      </c>
      <c r="E1679" s="834" t="s">
        <v>2208</v>
      </c>
      <c r="F1679" s="832" t="s">
        <v>2171</v>
      </c>
      <c r="G1679" s="832" t="s">
        <v>2368</v>
      </c>
      <c r="H1679" s="832" t="s">
        <v>562</v>
      </c>
      <c r="I1679" s="832" t="s">
        <v>2369</v>
      </c>
      <c r="J1679" s="832" t="s">
        <v>2370</v>
      </c>
      <c r="K1679" s="832" t="s">
        <v>622</v>
      </c>
      <c r="L1679" s="835">
        <v>72.55</v>
      </c>
      <c r="M1679" s="835">
        <v>145.1</v>
      </c>
      <c r="N1679" s="832">
        <v>2</v>
      </c>
      <c r="O1679" s="836">
        <v>1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2</v>
      </c>
      <c r="B1680" s="832" t="s">
        <v>2170</v>
      </c>
      <c r="C1680" s="832" t="s">
        <v>2177</v>
      </c>
      <c r="D1680" s="833" t="s">
        <v>4516</v>
      </c>
      <c r="E1680" s="834" t="s">
        <v>2208</v>
      </c>
      <c r="F1680" s="832" t="s">
        <v>2171</v>
      </c>
      <c r="G1680" s="832" t="s">
        <v>2368</v>
      </c>
      <c r="H1680" s="832" t="s">
        <v>562</v>
      </c>
      <c r="I1680" s="832" t="s">
        <v>2371</v>
      </c>
      <c r="J1680" s="832" t="s">
        <v>2372</v>
      </c>
      <c r="K1680" s="832" t="s">
        <v>2029</v>
      </c>
      <c r="L1680" s="835">
        <v>36.270000000000003</v>
      </c>
      <c r="M1680" s="835">
        <v>108.81</v>
      </c>
      <c r="N1680" s="832">
        <v>3</v>
      </c>
      <c r="O1680" s="836">
        <v>2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2</v>
      </c>
      <c r="B1681" s="832" t="s">
        <v>2170</v>
      </c>
      <c r="C1681" s="832" t="s">
        <v>2177</v>
      </c>
      <c r="D1681" s="833" t="s">
        <v>4516</v>
      </c>
      <c r="E1681" s="834" t="s">
        <v>2208</v>
      </c>
      <c r="F1681" s="832" t="s">
        <v>2171</v>
      </c>
      <c r="G1681" s="832" t="s">
        <v>2368</v>
      </c>
      <c r="H1681" s="832" t="s">
        <v>604</v>
      </c>
      <c r="I1681" s="832" t="s">
        <v>1905</v>
      </c>
      <c r="J1681" s="832" t="s">
        <v>620</v>
      </c>
      <c r="K1681" s="832" t="s">
        <v>622</v>
      </c>
      <c r="L1681" s="835">
        <v>72.55</v>
      </c>
      <c r="M1681" s="835">
        <v>72.55</v>
      </c>
      <c r="N1681" s="832">
        <v>1</v>
      </c>
      <c r="O1681" s="836">
        <v>0.5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2</v>
      </c>
      <c r="B1682" s="832" t="s">
        <v>2170</v>
      </c>
      <c r="C1682" s="832" t="s">
        <v>2177</v>
      </c>
      <c r="D1682" s="833" t="s">
        <v>4516</v>
      </c>
      <c r="E1682" s="834" t="s">
        <v>2208</v>
      </c>
      <c r="F1682" s="832" t="s">
        <v>2171</v>
      </c>
      <c r="G1682" s="832" t="s">
        <v>2377</v>
      </c>
      <c r="H1682" s="832" t="s">
        <v>562</v>
      </c>
      <c r="I1682" s="832" t="s">
        <v>1700</v>
      </c>
      <c r="J1682" s="832" t="s">
        <v>1004</v>
      </c>
      <c r="K1682" s="832" t="s">
        <v>1699</v>
      </c>
      <c r="L1682" s="835">
        <v>144.01</v>
      </c>
      <c r="M1682" s="835">
        <v>144.01</v>
      </c>
      <c r="N1682" s="832">
        <v>1</v>
      </c>
      <c r="O1682" s="836">
        <v>1</v>
      </c>
      <c r="P1682" s="835">
        <v>144.01</v>
      </c>
      <c r="Q1682" s="837">
        <v>1</v>
      </c>
      <c r="R1682" s="832">
        <v>1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2</v>
      </c>
      <c r="B1683" s="832" t="s">
        <v>2170</v>
      </c>
      <c r="C1683" s="832" t="s">
        <v>2177</v>
      </c>
      <c r="D1683" s="833" t="s">
        <v>4516</v>
      </c>
      <c r="E1683" s="834" t="s">
        <v>2208</v>
      </c>
      <c r="F1683" s="832" t="s">
        <v>2171</v>
      </c>
      <c r="G1683" s="832" t="s">
        <v>2378</v>
      </c>
      <c r="H1683" s="832" t="s">
        <v>562</v>
      </c>
      <c r="I1683" s="832" t="s">
        <v>2945</v>
      </c>
      <c r="J1683" s="832" t="s">
        <v>2380</v>
      </c>
      <c r="K1683" s="832" t="s">
        <v>1764</v>
      </c>
      <c r="L1683" s="835">
        <v>31.09</v>
      </c>
      <c r="M1683" s="835">
        <v>31.09</v>
      </c>
      <c r="N1683" s="832">
        <v>1</v>
      </c>
      <c r="O1683" s="836">
        <v>0.5</v>
      </c>
      <c r="P1683" s="835">
        <v>31.09</v>
      </c>
      <c r="Q1683" s="837">
        <v>1</v>
      </c>
      <c r="R1683" s="832">
        <v>1</v>
      </c>
      <c r="S1683" s="837">
        <v>1</v>
      </c>
      <c r="T1683" s="836">
        <v>0.5</v>
      </c>
      <c r="U1683" s="838">
        <v>1</v>
      </c>
    </row>
    <row r="1684" spans="1:21" ht="14.4" customHeight="1" x14ac:dyDescent="0.3">
      <c r="A1684" s="831">
        <v>2</v>
      </c>
      <c r="B1684" s="832" t="s">
        <v>2170</v>
      </c>
      <c r="C1684" s="832" t="s">
        <v>2177</v>
      </c>
      <c r="D1684" s="833" t="s">
        <v>4516</v>
      </c>
      <c r="E1684" s="834" t="s">
        <v>2208</v>
      </c>
      <c r="F1684" s="832" t="s">
        <v>2171</v>
      </c>
      <c r="G1684" s="832" t="s">
        <v>2378</v>
      </c>
      <c r="H1684" s="832" t="s">
        <v>604</v>
      </c>
      <c r="I1684" s="832" t="s">
        <v>1763</v>
      </c>
      <c r="J1684" s="832" t="s">
        <v>1761</v>
      </c>
      <c r="K1684" s="832" t="s">
        <v>1764</v>
      </c>
      <c r="L1684" s="835">
        <v>31.09</v>
      </c>
      <c r="M1684" s="835">
        <v>31.09</v>
      </c>
      <c r="N1684" s="832">
        <v>1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2</v>
      </c>
      <c r="B1685" s="832" t="s">
        <v>2170</v>
      </c>
      <c r="C1685" s="832" t="s">
        <v>2177</v>
      </c>
      <c r="D1685" s="833" t="s">
        <v>4516</v>
      </c>
      <c r="E1685" s="834" t="s">
        <v>2208</v>
      </c>
      <c r="F1685" s="832" t="s">
        <v>2171</v>
      </c>
      <c r="G1685" s="832" t="s">
        <v>2381</v>
      </c>
      <c r="H1685" s="832" t="s">
        <v>562</v>
      </c>
      <c r="I1685" s="832" t="s">
        <v>3375</v>
      </c>
      <c r="J1685" s="832" t="s">
        <v>2383</v>
      </c>
      <c r="K1685" s="832" t="s">
        <v>3376</v>
      </c>
      <c r="L1685" s="835">
        <v>87.77</v>
      </c>
      <c r="M1685" s="835">
        <v>87.77</v>
      </c>
      <c r="N1685" s="832">
        <v>1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2</v>
      </c>
      <c r="B1686" s="832" t="s">
        <v>2170</v>
      </c>
      <c r="C1686" s="832" t="s">
        <v>2177</v>
      </c>
      <c r="D1686" s="833" t="s">
        <v>4516</v>
      </c>
      <c r="E1686" s="834" t="s">
        <v>2208</v>
      </c>
      <c r="F1686" s="832" t="s">
        <v>2171</v>
      </c>
      <c r="G1686" s="832" t="s">
        <v>2388</v>
      </c>
      <c r="H1686" s="832" t="s">
        <v>562</v>
      </c>
      <c r="I1686" s="832" t="s">
        <v>2390</v>
      </c>
      <c r="J1686" s="832" t="s">
        <v>2391</v>
      </c>
      <c r="K1686" s="832" t="s">
        <v>1751</v>
      </c>
      <c r="L1686" s="835">
        <v>196.2</v>
      </c>
      <c r="M1686" s="835">
        <v>196.2</v>
      </c>
      <c r="N1686" s="832">
        <v>1</v>
      </c>
      <c r="O1686" s="836">
        <v>1</v>
      </c>
      <c r="P1686" s="835">
        <v>196.2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2</v>
      </c>
      <c r="B1687" s="832" t="s">
        <v>2170</v>
      </c>
      <c r="C1687" s="832" t="s">
        <v>2177</v>
      </c>
      <c r="D1687" s="833" t="s">
        <v>4516</v>
      </c>
      <c r="E1687" s="834" t="s">
        <v>2208</v>
      </c>
      <c r="F1687" s="832" t="s">
        <v>2171</v>
      </c>
      <c r="G1687" s="832" t="s">
        <v>2396</v>
      </c>
      <c r="H1687" s="832" t="s">
        <v>604</v>
      </c>
      <c r="I1687" s="832" t="s">
        <v>2397</v>
      </c>
      <c r="J1687" s="832" t="s">
        <v>2398</v>
      </c>
      <c r="K1687" s="832" t="s">
        <v>1653</v>
      </c>
      <c r="L1687" s="835">
        <v>318.16000000000003</v>
      </c>
      <c r="M1687" s="835">
        <v>318.16000000000003</v>
      </c>
      <c r="N1687" s="832">
        <v>1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2</v>
      </c>
      <c r="B1688" s="832" t="s">
        <v>2170</v>
      </c>
      <c r="C1688" s="832" t="s">
        <v>2177</v>
      </c>
      <c r="D1688" s="833" t="s">
        <v>4516</v>
      </c>
      <c r="E1688" s="834" t="s">
        <v>2208</v>
      </c>
      <c r="F1688" s="832" t="s">
        <v>2171</v>
      </c>
      <c r="G1688" s="832" t="s">
        <v>2416</v>
      </c>
      <c r="H1688" s="832" t="s">
        <v>562</v>
      </c>
      <c r="I1688" s="832" t="s">
        <v>2963</v>
      </c>
      <c r="J1688" s="832" t="s">
        <v>2418</v>
      </c>
      <c r="K1688" s="832" t="s">
        <v>2964</v>
      </c>
      <c r="L1688" s="835">
        <v>1910.49</v>
      </c>
      <c r="M1688" s="835">
        <v>3820.98</v>
      </c>
      <c r="N1688" s="832">
        <v>2</v>
      </c>
      <c r="O1688" s="836">
        <v>0.5</v>
      </c>
      <c r="P1688" s="835">
        <v>3820.98</v>
      </c>
      <c r="Q1688" s="837">
        <v>1</v>
      </c>
      <c r="R1688" s="832">
        <v>2</v>
      </c>
      <c r="S1688" s="837">
        <v>1</v>
      </c>
      <c r="T1688" s="836">
        <v>0.5</v>
      </c>
      <c r="U1688" s="838">
        <v>1</v>
      </c>
    </row>
    <row r="1689" spans="1:21" ht="14.4" customHeight="1" x14ac:dyDescent="0.3">
      <c r="A1689" s="831">
        <v>2</v>
      </c>
      <c r="B1689" s="832" t="s">
        <v>2170</v>
      </c>
      <c r="C1689" s="832" t="s">
        <v>2177</v>
      </c>
      <c r="D1689" s="833" t="s">
        <v>4516</v>
      </c>
      <c r="E1689" s="834" t="s">
        <v>2208</v>
      </c>
      <c r="F1689" s="832" t="s">
        <v>2171</v>
      </c>
      <c r="G1689" s="832" t="s">
        <v>2423</v>
      </c>
      <c r="H1689" s="832" t="s">
        <v>562</v>
      </c>
      <c r="I1689" s="832" t="s">
        <v>2968</v>
      </c>
      <c r="J1689" s="832" t="s">
        <v>2425</v>
      </c>
      <c r="K1689" s="832" t="s">
        <v>2969</v>
      </c>
      <c r="L1689" s="835">
        <v>78.33</v>
      </c>
      <c r="M1689" s="835">
        <v>78.33</v>
      </c>
      <c r="N1689" s="832">
        <v>1</v>
      </c>
      <c r="O1689" s="836">
        <v>0.5</v>
      </c>
      <c r="P1689" s="835">
        <v>78.33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2</v>
      </c>
      <c r="B1690" s="832" t="s">
        <v>2170</v>
      </c>
      <c r="C1690" s="832" t="s">
        <v>2177</v>
      </c>
      <c r="D1690" s="833" t="s">
        <v>4516</v>
      </c>
      <c r="E1690" s="834" t="s">
        <v>2208</v>
      </c>
      <c r="F1690" s="832" t="s">
        <v>2171</v>
      </c>
      <c r="G1690" s="832" t="s">
        <v>3368</v>
      </c>
      <c r="H1690" s="832" t="s">
        <v>562</v>
      </c>
      <c r="I1690" s="832" t="s">
        <v>3369</v>
      </c>
      <c r="J1690" s="832" t="s">
        <v>717</v>
      </c>
      <c r="K1690" s="832" t="s">
        <v>3370</v>
      </c>
      <c r="L1690" s="835">
        <v>18.809999999999999</v>
      </c>
      <c r="M1690" s="835">
        <v>56.429999999999993</v>
      </c>
      <c r="N1690" s="832">
        <v>3</v>
      </c>
      <c r="O1690" s="836">
        <v>2.5</v>
      </c>
      <c r="P1690" s="835">
        <v>18.809999999999999</v>
      </c>
      <c r="Q1690" s="837">
        <v>0.33333333333333337</v>
      </c>
      <c r="R1690" s="832">
        <v>1</v>
      </c>
      <c r="S1690" s="837">
        <v>0.33333333333333331</v>
      </c>
      <c r="T1690" s="836">
        <v>0.5</v>
      </c>
      <c r="U1690" s="838">
        <v>0.2</v>
      </c>
    </row>
    <row r="1691" spans="1:21" ht="14.4" customHeight="1" x14ac:dyDescent="0.3">
      <c r="A1691" s="831">
        <v>2</v>
      </c>
      <c r="B1691" s="832" t="s">
        <v>2170</v>
      </c>
      <c r="C1691" s="832" t="s">
        <v>2177</v>
      </c>
      <c r="D1691" s="833" t="s">
        <v>4516</v>
      </c>
      <c r="E1691" s="834" t="s">
        <v>2208</v>
      </c>
      <c r="F1691" s="832" t="s">
        <v>2171</v>
      </c>
      <c r="G1691" s="832" t="s">
        <v>3368</v>
      </c>
      <c r="H1691" s="832" t="s">
        <v>562</v>
      </c>
      <c r="I1691" s="832" t="s">
        <v>3371</v>
      </c>
      <c r="J1691" s="832" t="s">
        <v>717</v>
      </c>
      <c r="K1691" s="832" t="s">
        <v>3372</v>
      </c>
      <c r="L1691" s="835">
        <v>37.61</v>
      </c>
      <c r="M1691" s="835">
        <v>37.61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2</v>
      </c>
      <c r="B1692" s="832" t="s">
        <v>2170</v>
      </c>
      <c r="C1692" s="832" t="s">
        <v>2177</v>
      </c>
      <c r="D1692" s="833" t="s">
        <v>4516</v>
      </c>
      <c r="E1692" s="834" t="s">
        <v>2208</v>
      </c>
      <c r="F1692" s="832" t="s">
        <v>2171</v>
      </c>
      <c r="G1692" s="832" t="s">
        <v>2442</v>
      </c>
      <c r="H1692" s="832" t="s">
        <v>562</v>
      </c>
      <c r="I1692" s="832" t="s">
        <v>2976</v>
      </c>
      <c r="J1692" s="832" t="s">
        <v>711</v>
      </c>
      <c r="K1692" s="832" t="s">
        <v>2444</v>
      </c>
      <c r="L1692" s="835">
        <v>91.11</v>
      </c>
      <c r="M1692" s="835">
        <v>273.33</v>
      </c>
      <c r="N1692" s="832">
        <v>3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2</v>
      </c>
      <c r="B1693" s="832" t="s">
        <v>2170</v>
      </c>
      <c r="C1693" s="832" t="s">
        <v>2177</v>
      </c>
      <c r="D1693" s="833" t="s">
        <v>4516</v>
      </c>
      <c r="E1693" s="834" t="s">
        <v>2208</v>
      </c>
      <c r="F1693" s="832" t="s">
        <v>2171</v>
      </c>
      <c r="G1693" s="832" t="s">
        <v>2442</v>
      </c>
      <c r="H1693" s="832" t="s">
        <v>562</v>
      </c>
      <c r="I1693" s="832" t="s">
        <v>2445</v>
      </c>
      <c r="J1693" s="832" t="s">
        <v>711</v>
      </c>
      <c r="K1693" s="832" t="s">
        <v>2446</v>
      </c>
      <c r="L1693" s="835">
        <v>182.22</v>
      </c>
      <c r="M1693" s="835">
        <v>364.44</v>
      </c>
      <c r="N1693" s="832">
        <v>2</v>
      </c>
      <c r="O1693" s="836">
        <v>1.5</v>
      </c>
      <c r="P1693" s="835">
        <v>182.22</v>
      </c>
      <c r="Q1693" s="837">
        <v>0.5</v>
      </c>
      <c r="R1693" s="832">
        <v>1</v>
      </c>
      <c r="S1693" s="837">
        <v>0.5</v>
      </c>
      <c r="T1693" s="836">
        <v>0.5</v>
      </c>
      <c r="U1693" s="838">
        <v>0.33333333333333331</v>
      </c>
    </row>
    <row r="1694" spans="1:21" ht="14.4" customHeight="1" x14ac:dyDescent="0.3">
      <c r="A1694" s="831">
        <v>2</v>
      </c>
      <c r="B1694" s="832" t="s">
        <v>2170</v>
      </c>
      <c r="C1694" s="832" t="s">
        <v>2177</v>
      </c>
      <c r="D1694" s="833" t="s">
        <v>4516</v>
      </c>
      <c r="E1694" s="834" t="s">
        <v>2208</v>
      </c>
      <c r="F1694" s="832" t="s">
        <v>2171</v>
      </c>
      <c r="G1694" s="832" t="s">
        <v>2461</v>
      </c>
      <c r="H1694" s="832" t="s">
        <v>562</v>
      </c>
      <c r="I1694" s="832" t="s">
        <v>2462</v>
      </c>
      <c r="J1694" s="832" t="s">
        <v>2057</v>
      </c>
      <c r="K1694" s="832" t="s">
        <v>2463</v>
      </c>
      <c r="L1694" s="835">
        <v>3480.65</v>
      </c>
      <c r="M1694" s="835">
        <v>6961.3</v>
      </c>
      <c r="N1694" s="832">
        <v>2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2</v>
      </c>
      <c r="B1695" s="832" t="s">
        <v>2170</v>
      </c>
      <c r="C1695" s="832" t="s">
        <v>2177</v>
      </c>
      <c r="D1695" s="833" t="s">
        <v>4516</v>
      </c>
      <c r="E1695" s="834" t="s">
        <v>2208</v>
      </c>
      <c r="F1695" s="832" t="s">
        <v>2171</v>
      </c>
      <c r="G1695" s="832" t="s">
        <v>3185</v>
      </c>
      <c r="H1695" s="832" t="s">
        <v>562</v>
      </c>
      <c r="I1695" s="832" t="s">
        <v>3186</v>
      </c>
      <c r="J1695" s="832" t="s">
        <v>3187</v>
      </c>
      <c r="K1695" s="832" t="s">
        <v>3188</v>
      </c>
      <c r="L1695" s="835">
        <v>277.5</v>
      </c>
      <c r="M1695" s="835">
        <v>277.5</v>
      </c>
      <c r="N1695" s="832">
        <v>1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2</v>
      </c>
      <c r="B1696" s="832" t="s">
        <v>2170</v>
      </c>
      <c r="C1696" s="832" t="s">
        <v>2177</v>
      </c>
      <c r="D1696" s="833" t="s">
        <v>4516</v>
      </c>
      <c r="E1696" s="834" t="s">
        <v>2208</v>
      </c>
      <c r="F1696" s="832" t="s">
        <v>2171</v>
      </c>
      <c r="G1696" s="832" t="s">
        <v>2468</v>
      </c>
      <c r="H1696" s="832" t="s">
        <v>604</v>
      </c>
      <c r="I1696" s="832" t="s">
        <v>1820</v>
      </c>
      <c r="J1696" s="832" t="s">
        <v>908</v>
      </c>
      <c r="K1696" s="832" t="s">
        <v>1821</v>
      </c>
      <c r="L1696" s="835">
        <v>185.34</v>
      </c>
      <c r="M1696" s="835">
        <v>185.34</v>
      </c>
      <c r="N1696" s="832">
        <v>1</v>
      </c>
      <c r="O1696" s="836">
        <v>1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2</v>
      </c>
      <c r="B1697" s="832" t="s">
        <v>2170</v>
      </c>
      <c r="C1697" s="832" t="s">
        <v>2177</v>
      </c>
      <c r="D1697" s="833" t="s">
        <v>4516</v>
      </c>
      <c r="E1697" s="834" t="s">
        <v>2208</v>
      </c>
      <c r="F1697" s="832" t="s">
        <v>2171</v>
      </c>
      <c r="G1697" s="832" t="s">
        <v>2474</v>
      </c>
      <c r="H1697" s="832" t="s">
        <v>604</v>
      </c>
      <c r="I1697" s="832" t="s">
        <v>1882</v>
      </c>
      <c r="J1697" s="832" t="s">
        <v>1883</v>
      </c>
      <c r="K1697" s="832" t="s">
        <v>1884</v>
      </c>
      <c r="L1697" s="835">
        <v>3231.81</v>
      </c>
      <c r="M1697" s="835">
        <v>3231.81</v>
      </c>
      <c r="N1697" s="832">
        <v>1</v>
      </c>
      <c r="O1697" s="836">
        <v>0.5</v>
      </c>
      <c r="P1697" s="835">
        <v>3231.81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2</v>
      </c>
      <c r="B1698" s="832" t="s">
        <v>2170</v>
      </c>
      <c r="C1698" s="832" t="s">
        <v>2177</v>
      </c>
      <c r="D1698" s="833" t="s">
        <v>4516</v>
      </c>
      <c r="E1698" s="834" t="s">
        <v>2208</v>
      </c>
      <c r="F1698" s="832" t="s">
        <v>2171</v>
      </c>
      <c r="G1698" s="832" t="s">
        <v>2475</v>
      </c>
      <c r="H1698" s="832" t="s">
        <v>604</v>
      </c>
      <c r="I1698" s="832" t="s">
        <v>1715</v>
      </c>
      <c r="J1698" s="832" t="s">
        <v>800</v>
      </c>
      <c r="K1698" s="832" t="s">
        <v>1716</v>
      </c>
      <c r="L1698" s="835">
        <v>85.02</v>
      </c>
      <c r="M1698" s="835">
        <v>170.04</v>
      </c>
      <c r="N1698" s="832">
        <v>2</v>
      </c>
      <c r="O1698" s="836">
        <v>1</v>
      </c>
      <c r="P1698" s="835">
        <v>85.02</v>
      </c>
      <c r="Q1698" s="837">
        <v>0.5</v>
      </c>
      <c r="R1698" s="832">
        <v>1</v>
      </c>
      <c r="S1698" s="837">
        <v>0.5</v>
      </c>
      <c r="T1698" s="836">
        <v>0.5</v>
      </c>
      <c r="U1698" s="838">
        <v>0.5</v>
      </c>
    </row>
    <row r="1699" spans="1:21" ht="14.4" customHeight="1" x14ac:dyDescent="0.3">
      <c r="A1699" s="831">
        <v>2</v>
      </c>
      <c r="B1699" s="832" t="s">
        <v>2170</v>
      </c>
      <c r="C1699" s="832" t="s">
        <v>2177</v>
      </c>
      <c r="D1699" s="833" t="s">
        <v>4516</v>
      </c>
      <c r="E1699" s="834" t="s">
        <v>2208</v>
      </c>
      <c r="F1699" s="832" t="s">
        <v>2171</v>
      </c>
      <c r="G1699" s="832" t="s">
        <v>2475</v>
      </c>
      <c r="H1699" s="832" t="s">
        <v>604</v>
      </c>
      <c r="I1699" s="832" t="s">
        <v>1717</v>
      </c>
      <c r="J1699" s="832" t="s">
        <v>797</v>
      </c>
      <c r="K1699" s="832" t="s">
        <v>1718</v>
      </c>
      <c r="L1699" s="835">
        <v>196.56</v>
      </c>
      <c r="M1699" s="835">
        <v>196.56</v>
      </c>
      <c r="N1699" s="832">
        <v>1</v>
      </c>
      <c r="O1699" s="836">
        <v>1</v>
      </c>
      <c r="P1699" s="835">
        <v>196.56</v>
      </c>
      <c r="Q1699" s="837">
        <v>1</v>
      </c>
      <c r="R1699" s="832">
        <v>1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2</v>
      </c>
      <c r="B1700" s="832" t="s">
        <v>2170</v>
      </c>
      <c r="C1700" s="832" t="s">
        <v>2177</v>
      </c>
      <c r="D1700" s="833" t="s">
        <v>4516</v>
      </c>
      <c r="E1700" s="834" t="s">
        <v>2208</v>
      </c>
      <c r="F1700" s="832" t="s">
        <v>2171</v>
      </c>
      <c r="G1700" s="832" t="s">
        <v>2475</v>
      </c>
      <c r="H1700" s="832" t="s">
        <v>562</v>
      </c>
      <c r="I1700" s="832" t="s">
        <v>1721</v>
      </c>
      <c r="J1700" s="832" t="s">
        <v>795</v>
      </c>
      <c r="K1700" s="832" t="s">
        <v>1722</v>
      </c>
      <c r="L1700" s="835">
        <v>42.51</v>
      </c>
      <c r="M1700" s="835">
        <v>425.1</v>
      </c>
      <c r="N1700" s="832">
        <v>10</v>
      </c>
      <c r="O1700" s="836">
        <v>3.5</v>
      </c>
      <c r="P1700" s="835">
        <v>127.53</v>
      </c>
      <c r="Q1700" s="837">
        <v>0.3</v>
      </c>
      <c r="R1700" s="832">
        <v>3</v>
      </c>
      <c r="S1700" s="837">
        <v>0.3</v>
      </c>
      <c r="T1700" s="836">
        <v>2</v>
      </c>
      <c r="U1700" s="838">
        <v>0.5714285714285714</v>
      </c>
    </row>
    <row r="1701" spans="1:21" ht="14.4" customHeight="1" x14ac:dyDescent="0.3">
      <c r="A1701" s="831">
        <v>2</v>
      </c>
      <c r="B1701" s="832" t="s">
        <v>2170</v>
      </c>
      <c r="C1701" s="832" t="s">
        <v>2177</v>
      </c>
      <c r="D1701" s="833" t="s">
        <v>4516</v>
      </c>
      <c r="E1701" s="834" t="s">
        <v>2208</v>
      </c>
      <c r="F1701" s="832" t="s">
        <v>2171</v>
      </c>
      <c r="G1701" s="832" t="s">
        <v>2479</v>
      </c>
      <c r="H1701" s="832" t="s">
        <v>562</v>
      </c>
      <c r="I1701" s="832" t="s">
        <v>2480</v>
      </c>
      <c r="J1701" s="832" t="s">
        <v>873</v>
      </c>
      <c r="K1701" s="832" t="s">
        <v>2481</v>
      </c>
      <c r="L1701" s="835">
        <v>105.63</v>
      </c>
      <c r="M1701" s="835">
        <v>2852.0099999999998</v>
      </c>
      <c r="N1701" s="832">
        <v>27</v>
      </c>
      <c r="O1701" s="836">
        <v>5</v>
      </c>
      <c r="P1701" s="835">
        <v>1267.56</v>
      </c>
      <c r="Q1701" s="837">
        <v>0.44444444444444448</v>
      </c>
      <c r="R1701" s="832">
        <v>12</v>
      </c>
      <c r="S1701" s="837">
        <v>0.44444444444444442</v>
      </c>
      <c r="T1701" s="836">
        <v>2</v>
      </c>
      <c r="U1701" s="838">
        <v>0.4</v>
      </c>
    </row>
    <row r="1702" spans="1:21" ht="14.4" customHeight="1" x14ac:dyDescent="0.3">
      <c r="A1702" s="831">
        <v>2</v>
      </c>
      <c r="B1702" s="832" t="s">
        <v>2170</v>
      </c>
      <c r="C1702" s="832" t="s">
        <v>2177</v>
      </c>
      <c r="D1702" s="833" t="s">
        <v>4516</v>
      </c>
      <c r="E1702" s="834" t="s">
        <v>2208</v>
      </c>
      <c r="F1702" s="832" t="s">
        <v>2171</v>
      </c>
      <c r="G1702" s="832" t="s">
        <v>4146</v>
      </c>
      <c r="H1702" s="832" t="s">
        <v>562</v>
      </c>
      <c r="I1702" s="832" t="s">
        <v>4147</v>
      </c>
      <c r="J1702" s="832" t="s">
        <v>4148</v>
      </c>
      <c r="K1702" s="832" t="s">
        <v>4149</v>
      </c>
      <c r="L1702" s="835">
        <v>0</v>
      </c>
      <c r="M1702" s="835">
        <v>0</v>
      </c>
      <c r="N1702" s="832">
        <v>1</v>
      </c>
      <c r="O1702" s="836">
        <v>0.5</v>
      </c>
      <c r="P1702" s="835"/>
      <c r="Q1702" s="837"/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2</v>
      </c>
      <c r="B1703" s="832" t="s">
        <v>2170</v>
      </c>
      <c r="C1703" s="832" t="s">
        <v>2177</v>
      </c>
      <c r="D1703" s="833" t="s">
        <v>4516</v>
      </c>
      <c r="E1703" s="834" t="s">
        <v>2208</v>
      </c>
      <c r="F1703" s="832" t="s">
        <v>2171</v>
      </c>
      <c r="G1703" s="832" t="s">
        <v>2499</v>
      </c>
      <c r="H1703" s="832" t="s">
        <v>562</v>
      </c>
      <c r="I1703" s="832" t="s">
        <v>2500</v>
      </c>
      <c r="J1703" s="832" t="s">
        <v>867</v>
      </c>
      <c r="K1703" s="832" t="s">
        <v>2501</v>
      </c>
      <c r="L1703" s="835">
        <v>75.05</v>
      </c>
      <c r="M1703" s="835">
        <v>150.1</v>
      </c>
      <c r="N1703" s="832">
        <v>2</v>
      </c>
      <c r="O1703" s="836">
        <v>1.5</v>
      </c>
      <c r="P1703" s="835">
        <v>75.05</v>
      </c>
      <c r="Q1703" s="837">
        <v>0.5</v>
      </c>
      <c r="R1703" s="832">
        <v>1</v>
      </c>
      <c r="S1703" s="837">
        <v>0.5</v>
      </c>
      <c r="T1703" s="836">
        <v>1</v>
      </c>
      <c r="U1703" s="838">
        <v>0.66666666666666663</v>
      </c>
    </row>
    <row r="1704" spans="1:21" ht="14.4" customHeight="1" x14ac:dyDescent="0.3">
      <c r="A1704" s="831">
        <v>2</v>
      </c>
      <c r="B1704" s="832" t="s">
        <v>2170</v>
      </c>
      <c r="C1704" s="832" t="s">
        <v>2177</v>
      </c>
      <c r="D1704" s="833" t="s">
        <v>4516</v>
      </c>
      <c r="E1704" s="834" t="s">
        <v>2208</v>
      </c>
      <c r="F1704" s="832" t="s">
        <v>2171</v>
      </c>
      <c r="G1704" s="832" t="s">
        <v>2499</v>
      </c>
      <c r="H1704" s="832" t="s">
        <v>562</v>
      </c>
      <c r="I1704" s="832" t="s">
        <v>2502</v>
      </c>
      <c r="J1704" s="832" t="s">
        <v>871</v>
      </c>
      <c r="K1704" s="832" t="s">
        <v>2503</v>
      </c>
      <c r="L1704" s="835">
        <v>45.03</v>
      </c>
      <c r="M1704" s="835">
        <v>45.03</v>
      </c>
      <c r="N1704" s="832">
        <v>1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2</v>
      </c>
      <c r="B1705" s="832" t="s">
        <v>2170</v>
      </c>
      <c r="C1705" s="832" t="s">
        <v>2177</v>
      </c>
      <c r="D1705" s="833" t="s">
        <v>4516</v>
      </c>
      <c r="E1705" s="834" t="s">
        <v>2208</v>
      </c>
      <c r="F1705" s="832" t="s">
        <v>2171</v>
      </c>
      <c r="G1705" s="832" t="s">
        <v>3261</v>
      </c>
      <c r="H1705" s="832" t="s">
        <v>562</v>
      </c>
      <c r="I1705" s="832" t="s">
        <v>3262</v>
      </c>
      <c r="J1705" s="832" t="s">
        <v>1087</v>
      </c>
      <c r="K1705" s="832" t="s">
        <v>3263</v>
      </c>
      <c r="L1705" s="835">
        <v>34.15</v>
      </c>
      <c r="M1705" s="835">
        <v>102.44999999999999</v>
      </c>
      <c r="N1705" s="832">
        <v>3</v>
      </c>
      <c r="O1705" s="836">
        <v>2</v>
      </c>
      <c r="P1705" s="835">
        <v>34.15</v>
      </c>
      <c r="Q1705" s="837">
        <v>0.33333333333333337</v>
      </c>
      <c r="R1705" s="832">
        <v>1</v>
      </c>
      <c r="S1705" s="837">
        <v>0.33333333333333331</v>
      </c>
      <c r="T1705" s="836">
        <v>1</v>
      </c>
      <c r="U1705" s="838">
        <v>0.5</v>
      </c>
    </row>
    <row r="1706" spans="1:21" ht="14.4" customHeight="1" x14ac:dyDescent="0.3">
      <c r="A1706" s="831">
        <v>2</v>
      </c>
      <c r="B1706" s="832" t="s">
        <v>2170</v>
      </c>
      <c r="C1706" s="832" t="s">
        <v>2177</v>
      </c>
      <c r="D1706" s="833" t="s">
        <v>4516</v>
      </c>
      <c r="E1706" s="834" t="s">
        <v>2208</v>
      </c>
      <c r="F1706" s="832" t="s">
        <v>2171</v>
      </c>
      <c r="G1706" s="832" t="s">
        <v>4150</v>
      </c>
      <c r="H1706" s="832" t="s">
        <v>562</v>
      </c>
      <c r="I1706" s="832" t="s">
        <v>4151</v>
      </c>
      <c r="J1706" s="832" t="s">
        <v>4152</v>
      </c>
      <c r="K1706" s="832" t="s">
        <v>4153</v>
      </c>
      <c r="L1706" s="835">
        <v>149.69</v>
      </c>
      <c r="M1706" s="835">
        <v>449.07</v>
      </c>
      <c r="N1706" s="832">
        <v>3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2</v>
      </c>
      <c r="B1707" s="832" t="s">
        <v>2170</v>
      </c>
      <c r="C1707" s="832" t="s">
        <v>2177</v>
      </c>
      <c r="D1707" s="833" t="s">
        <v>4516</v>
      </c>
      <c r="E1707" s="834" t="s">
        <v>2208</v>
      </c>
      <c r="F1707" s="832" t="s">
        <v>2171</v>
      </c>
      <c r="G1707" s="832" t="s">
        <v>2534</v>
      </c>
      <c r="H1707" s="832" t="s">
        <v>604</v>
      </c>
      <c r="I1707" s="832" t="s">
        <v>1753</v>
      </c>
      <c r="J1707" s="832" t="s">
        <v>681</v>
      </c>
      <c r="K1707" s="832" t="s">
        <v>1754</v>
      </c>
      <c r="L1707" s="835">
        <v>8.7899999999999991</v>
      </c>
      <c r="M1707" s="835">
        <v>8.7899999999999991</v>
      </c>
      <c r="N1707" s="832">
        <v>1</v>
      </c>
      <c r="O1707" s="836">
        <v>0.5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2</v>
      </c>
      <c r="B1708" s="832" t="s">
        <v>2170</v>
      </c>
      <c r="C1708" s="832" t="s">
        <v>2177</v>
      </c>
      <c r="D1708" s="833" t="s">
        <v>4516</v>
      </c>
      <c r="E1708" s="834" t="s">
        <v>2208</v>
      </c>
      <c r="F1708" s="832" t="s">
        <v>2171</v>
      </c>
      <c r="G1708" s="832" t="s">
        <v>2534</v>
      </c>
      <c r="H1708" s="832" t="s">
        <v>604</v>
      </c>
      <c r="I1708" s="832" t="s">
        <v>1755</v>
      </c>
      <c r="J1708" s="832" t="s">
        <v>681</v>
      </c>
      <c r="K1708" s="832" t="s">
        <v>1756</v>
      </c>
      <c r="L1708" s="835">
        <v>29.27</v>
      </c>
      <c r="M1708" s="835">
        <v>234.16</v>
      </c>
      <c r="N1708" s="832">
        <v>8</v>
      </c>
      <c r="O1708" s="836">
        <v>4.5</v>
      </c>
      <c r="P1708" s="835">
        <v>58.54</v>
      </c>
      <c r="Q1708" s="837">
        <v>0.25</v>
      </c>
      <c r="R1708" s="832">
        <v>2</v>
      </c>
      <c r="S1708" s="837">
        <v>0.25</v>
      </c>
      <c r="T1708" s="836">
        <v>1.5</v>
      </c>
      <c r="U1708" s="838">
        <v>0.33333333333333331</v>
      </c>
    </row>
    <row r="1709" spans="1:21" ht="14.4" customHeight="1" x14ac:dyDescent="0.3">
      <c r="A1709" s="831">
        <v>2</v>
      </c>
      <c r="B1709" s="832" t="s">
        <v>2170</v>
      </c>
      <c r="C1709" s="832" t="s">
        <v>2177</v>
      </c>
      <c r="D1709" s="833" t="s">
        <v>4516</v>
      </c>
      <c r="E1709" s="834" t="s">
        <v>2208</v>
      </c>
      <c r="F1709" s="832" t="s">
        <v>2171</v>
      </c>
      <c r="G1709" s="832" t="s">
        <v>2534</v>
      </c>
      <c r="H1709" s="832" t="s">
        <v>562</v>
      </c>
      <c r="I1709" s="832" t="s">
        <v>2535</v>
      </c>
      <c r="J1709" s="832" t="s">
        <v>2536</v>
      </c>
      <c r="K1709" s="832" t="s">
        <v>2537</v>
      </c>
      <c r="L1709" s="835">
        <v>5.71</v>
      </c>
      <c r="M1709" s="835">
        <v>11.42</v>
      </c>
      <c r="N1709" s="832">
        <v>2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2</v>
      </c>
      <c r="B1710" s="832" t="s">
        <v>2170</v>
      </c>
      <c r="C1710" s="832" t="s">
        <v>2177</v>
      </c>
      <c r="D1710" s="833" t="s">
        <v>4516</v>
      </c>
      <c r="E1710" s="834" t="s">
        <v>2208</v>
      </c>
      <c r="F1710" s="832" t="s">
        <v>2171</v>
      </c>
      <c r="G1710" s="832" t="s">
        <v>2534</v>
      </c>
      <c r="H1710" s="832" t="s">
        <v>562</v>
      </c>
      <c r="I1710" s="832" t="s">
        <v>2998</v>
      </c>
      <c r="J1710" s="832" t="s">
        <v>2536</v>
      </c>
      <c r="K1710" s="832" t="s">
        <v>1754</v>
      </c>
      <c r="L1710" s="835">
        <v>8.7899999999999991</v>
      </c>
      <c r="M1710" s="835">
        <v>17.579999999999998</v>
      </c>
      <c r="N1710" s="832">
        <v>2</v>
      </c>
      <c r="O1710" s="836">
        <v>0.5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2</v>
      </c>
      <c r="B1711" s="832" t="s">
        <v>2170</v>
      </c>
      <c r="C1711" s="832" t="s">
        <v>2177</v>
      </c>
      <c r="D1711" s="833" t="s">
        <v>4516</v>
      </c>
      <c r="E1711" s="834" t="s">
        <v>2208</v>
      </c>
      <c r="F1711" s="832" t="s">
        <v>2171</v>
      </c>
      <c r="G1711" s="832" t="s">
        <v>2540</v>
      </c>
      <c r="H1711" s="832" t="s">
        <v>562</v>
      </c>
      <c r="I1711" s="832" t="s">
        <v>2541</v>
      </c>
      <c r="J1711" s="832" t="s">
        <v>1151</v>
      </c>
      <c r="K1711" s="832" t="s">
        <v>2542</v>
      </c>
      <c r="L1711" s="835">
        <v>98.75</v>
      </c>
      <c r="M1711" s="835">
        <v>197.5</v>
      </c>
      <c r="N1711" s="832">
        <v>2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2</v>
      </c>
      <c r="B1712" s="832" t="s">
        <v>2170</v>
      </c>
      <c r="C1712" s="832" t="s">
        <v>2177</v>
      </c>
      <c r="D1712" s="833" t="s">
        <v>4516</v>
      </c>
      <c r="E1712" s="834" t="s">
        <v>2208</v>
      </c>
      <c r="F1712" s="832" t="s">
        <v>2171</v>
      </c>
      <c r="G1712" s="832" t="s">
        <v>4154</v>
      </c>
      <c r="H1712" s="832" t="s">
        <v>562</v>
      </c>
      <c r="I1712" s="832" t="s">
        <v>4155</v>
      </c>
      <c r="J1712" s="832" t="s">
        <v>4156</v>
      </c>
      <c r="K1712" s="832" t="s">
        <v>4157</v>
      </c>
      <c r="L1712" s="835">
        <v>73.09</v>
      </c>
      <c r="M1712" s="835">
        <v>219.27</v>
      </c>
      <c r="N1712" s="832">
        <v>3</v>
      </c>
      <c r="O1712" s="836">
        <v>0.5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2</v>
      </c>
      <c r="B1713" s="832" t="s">
        <v>2170</v>
      </c>
      <c r="C1713" s="832" t="s">
        <v>2177</v>
      </c>
      <c r="D1713" s="833" t="s">
        <v>4516</v>
      </c>
      <c r="E1713" s="834" t="s">
        <v>2208</v>
      </c>
      <c r="F1713" s="832" t="s">
        <v>2171</v>
      </c>
      <c r="G1713" s="832" t="s">
        <v>4158</v>
      </c>
      <c r="H1713" s="832" t="s">
        <v>562</v>
      </c>
      <c r="I1713" s="832" t="s">
        <v>4159</v>
      </c>
      <c r="J1713" s="832" t="s">
        <v>4160</v>
      </c>
      <c r="K1713" s="832" t="s">
        <v>4161</v>
      </c>
      <c r="L1713" s="835">
        <v>0</v>
      </c>
      <c r="M1713" s="835">
        <v>0</v>
      </c>
      <c r="N1713" s="832">
        <v>3</v>
      </c>
      <c r="O1713" s="836">
        <v>0.5</v>
      </c>
      <c r="P1713" s="835"/>
      <c r="Q1713" s="837"/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2</v>
      </c>
      <c r="B1714" s="832" t="s">
        <v>2170</v>
      </c>
      <c r="C1714" s="832" t="s">
        <v>2177</v>
      </c>
      <c r="D1714" s="833" t="s">
        <v>4516</v>
      </c>
      <c r="E1714" s="834" t="s">
        <v>2208</v>
      </c>
      <c r="F1714" s="832" t="s">
        <v>2171</v>
      </c>
      <c r="G1714" s="832" t="s">
        <v>3514</v>
      </c>
      <c r="H1714" s="832" t="s">
        <v>562</v>
      </c>
      <c r="I1714" s="832" t="s">
        <v>3515</v>
      </c>
      <c r="J1714" s="832" t="s">
        <v>3516</v>
      </c>
      <c r="K1714" s="832" t="s">
        <v>3517</v>
      </c>
      <c r="L1714" s="835">
        <v>57.48</v>
      </c>
      <c r="M1714" s="835">
        <v>57.48</v>
      </c>
      <c r="N1714" s="832">
        <v>1</v>
      </c>
      <c r="O1714" s="836">
        <v>0.5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2</v>
      </c>
      <c r="B1715" s="832" t="s">
        <v>2170</v>
      </c>
      <c r="C1715" s="832" t="s">
        <v>2177</v>
      </c>
      <c r="D1715" s="833" t="s">
        <v>4516</v>
      </c>
      <c r="E1715" s="834" t="s">
        <v>2208</v>
      </c>
      <c r="F1715" s="832" t="s">
        <v>2171</v>
      </c>
      <c r="G1715" s="832" t="s">
        <v>2552</v>
      </c>
      <c r="H1715" s="832" t="s">
        <v>562</v>
      </c>
      <c r="I1715" s="832" t="s">
        <v>3004</v>
      </c>
      <c r="J1715" s="832" t="s">
        <v>3005</v>
      </c>
      <c r="K1715" s="832" t="s">
        <v>622</v>
      </c>
      <c r="L1715" s="835">
        <v>58.62</v>
      </c>
      <c r="M1715" s="835">
        <v>58.62</v>
      </c>
      <c r="N1715" s="832">
        <v>1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2</v>
      </c>
      <c r="B1716" s="832" t="s">
        <v>2170</v>
      </c>
      <c r="C1716" s="832" t="s">
        <v>2177</v>
      </c>
      <c r="D1716" s="833" t="s">
        <v>4516</v>
      </c>
      <c r="E1716" s="834" t="s">
        <v>2208</v>
      </c>
      <c r="F1716" s="832" t="s">
        <v>2171</v>
      </c>
      <c r="G1716" s="832" t="s">
        <v>2564</v>
      </c>
      <c r="H1716" s="832" t="s">
        <v>562</v>
      </c>
      <c r="I1716" s="832" t="s">
        <v>2565</v>
      </c>
      <c r="J1716" s="832" t="s">
        <v>2566</v>
      </c>
      <c r="K1716" s="832" t="s">
        <v>2567</v>
      </c>
      <c r="L1716" s="835">
        <v>88.76</v>
      </c>
      <c r="M1716" s="835">
        <v>266.28000000000003</v>
      </c>
      <c r="N1716" s="832">
        <v>3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2</v>
      </c>
      <c r="B1717" s="832" t="s">
        <v>2170</v>
      </c>
      <c r="C1717" s="832" t="s">
        <v>2177</v>
      </c>
      <c r="D1717" s="833" t="s">
        <v>4516</v>
      </c>
      <c r="E1717" s="834" t="s">
        <v>2208</v>
      </c>
      <c r="F1717" s="832" t="s">
        <v>2171</v>
      </c>
      <c r="G1717" s="832" t="s">
        <v>2572</v>
      </c>
      <c r="H1717" s="832" t="s">
        <v>562</v>
      </c>
      <c r="I1717" s="832" t="s">
        <v>2573</v>
      </c>
      <c r="J1717" s="832" t="s">
        <v>1070</v>
      </c>
      <c r="K1717" s="832" t="s">
        <v>2574</v>
      </c>
      <c r="L1717" s="835">
        <v>760.22</v>
      </c>
      <c r="M1717" s="835">
        <v>36490.559999999998</v>
      </c>
      <c r="N1717" s="832">
        <v>48</v>
      </c>
      <c r="O1717" s="836">
        <v>11.5</v>
      </c>
      <c r="P1717" s="835">
        <v>15204.4</v>
      </c>
      <c r="Q1717" s="837">
        <v>0.41666666666666669</v>
      </c>
      <c r="R1717" s="832">
        <v>20</v>
      </c>
      <c r="S1717" s="837">
        <v>0.41666666666666669</v>
      </c>
      <c r="T1717" s="836">
        <v>5.5</v>
      </c>
      <c r="U1717" s="838">
        <v>0.47826086956521741</v>
      </c>
    </row>
    <row r="1718" spans="1:21" ht="14.4" customHeight="1" x14ac:dyDescent="0.3">
      <c r="A1718" s="831">
        <v>2</v>
      </c>
      <c r="B1718" s="832" t="s">
        <v>2170</v>
      </c>
      <c r="C1718" s="832" t="s">
        <v>2177</v>
      </c>
      <c r="D1718" s="833" t="s">
        <v>4516</v>
      </c>
      <c r="E1718" s="834" t="s">
        <v>2208</v>
      </c>
      <c r="F1718" s="832" t="s">
        <v>2171</v>
      </c>
      <c r="G1718" s="832" t="s">
        <v>2572</v>
      </c>
      <c r="H1718" s="832" t="s">
        <v>562</v>
      </c>
      <c r="I1718" s="832" t="s">
        <v>2575</v>
      </c>
      <c r="J1718" s="832" t="s">
        <v>2576</v>
      </c>
      <c r="K1718" s="832" t="s">
        <v>2574</v>
      </c>
      <c r="L1718" s="835">
        <v>760.22</v>
      </c>
      <c r="M1718" s="835">
        <v>3040.88</v>
      </c>
      <c r="N1718" s="832">
        <v>4</v>
      </c>
      <c r="O1718" s="836">
        <v>2</v>
      </c>
      <c r="P1718" s="835">
        <v>760.22</v>
      </c>
      <c r="Q1718" s="837">
        <v>0.25</v>
      </c>
      <c r="R1718" s="832">
        <v>1</v>
      </c>
      <c r="S1718" s="837">
        <v>0.25</v>
      </c>
      <c r="T1718" s="836">
        <v>0.5</v>
      </c>
      <c r="U1718" s="838">
        <v>0.25</v>
      </c>
    </row>
    <row r="1719" spans="1:21" ht="14.4" customHeight="1" x14ac:dyDescent="0.3">
      <c r="A1719" s="831">
        <v>2</v>
      </c>
      <c r="B1719" s="832" t="s">
        <v>2170</v>
      </c>
      <c r="C1719" s="832" t="s">
        <v>2177</v>
      </c>
      <c r="D1719" s="833" t="s">
        <v>4516</v>
      </c>
      <c r="E1719" s="834" t="s">
        <v>2208</v>
      </c>
      <c r="F1719" s="832" t="s">
        <v>2171</v>
      </c>
      <c r="G1719" s="832" t="s">
        <v>2572</v>
      </c>
      <c r="H1719" s="832" t="s">
        <v>562</v>
      </c>
      <c r="I1719" s="832" t="s">
        <v>2577</v>
      </c>
      <c r="J1719" s="832" t="s">
        <v>2576</v>
      </c>
      <c r="K1719" s="832" t="s">
        <v>1933</v>
      </c>
      <c r="L1719" s="835">
        <v>1520.46</v>
      </c>
      <c r="M1719" s="835">
        <v>3040.92</v>
      </c>
      <c r="N1719" s="832">
        <v>2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2</v>
      </c>
      <c r="B1720" s="832" t="s">
        <v>2170</v>
      </c>
      <c r="C1720" s="832" t="s">
        <v>2177</v>
      </c>
      <c r="D1720" s="833" t="s">
        <v>4516</v>
      </c>
      <c r="E1720" s="834" t="s">
        <v>2208</v>
      </c>
      <c r="F1720" s="832" t="s">
        <v>2171</v>
      </c>
      <c r="G1720" s="832" t="s">
        <v>4162</v>
      </c>
      <c r="H1720" s="832" t="s">
        <v>604</v>
      </c>
      <c r="I1720" s="832" t="s">
        <v>4163</v>
      </c>
      <c r="J1720" s="832" t="s">
        <v>4164</v>
      </c>
      <c r="K1720" s="832" t="s">
        <v>4165</v>
      </c>
      <c r="L1720" s="835">
        <v>366.31</v>
      </c>
      <c r="M1720" s="835">
        <v>366.31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2</v>
      </c>
      <c r="B1721" s="832" t="s">
        <v>2170</v>
      </c>
      <c r="C1721" s="832" t="s">
        <v>2177</v>
      </c>
      <c r="D1721" s="833" t="s">
        <v>4516</v>
      </c>
      <c r="E1721" s="834" t="s">
        <v>2208</v>
      </c>
      <c r="F1721" s="832" t="s">
        <v>2171</v>
      </c>
      <c r="G1721" s="832" t="s">
        <v>2582</v>
      </c>
      <c r="H1721" s="832" t="s">
        <v>604</v>
      </c>
      <c r="I1721" s="832" t="s">
        <v>2004</v>
      </c>
      <c r="J1721" s="832" t="s">
        <v>1340</v>
      </c>
      <c r="K1721" s="832" t="s">
        <v>2005</v>
      </c>
      <c r="L1721" s="835">
        <v>64.5</v>
      </c>
      <c r="M1721" s="835">
        <v>451.5</v>
      </c>
      <c r="N1721" s="832">
        <v>7</v>
      </c>
      <c r="O1721" s="836">
        <v>1.5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2</v>
      </c>
      <c r="B1722" s="832" t="s">
        <v>2170</v>
      </c>
      <c r="C1722" s="832" t="s">
        <v>2177</v>
      </c>
      <c r="D1722" s="833" t="s">
        <v>4516</v>
      </c>
      <c r="E1722" s="834" t="s">
        <v>2208</v>
      </c>
      <c r="F1722" s="832" t="s">
        <v>2171</v>
      </c>
      <c r="G1722" s="832" t="s">
        <v>2585</v>
      </c>
      <c r="H1722" s="832" t="s">
        <v>562</v>
      </c>
      <c r="I1722" s="832" t="s">
        <v>2586</v>
      </c>
      <c r="J1722" s="832" t="s">
        <v>768</v>
      </c>
      <c r="K1722" s="832" t="s">
        <v>2587</v>
      </c>
      <c r="L1722" s="835">
        <v>0</v>
      </c>
      <c r="M1722" s="835">
        <v>0</v>
      </c>
      <c r="N1722" s="832">
        <v>10</v>
      </c>
      <c r="O1722" s="836">
        <v>2</v>
      </c>
      <c r="P1722" s="835">
        <v>0</v>
      </c>
      <c r="Q1722" s="837"/>
      <c r="R1722" s="832">
        <v>2</v>
      </c>
      <c r="S1722" s="837">
        <v>0.2</v>
      </c>
      <c r="T1722" s="836">
        <v>0.5</v>
      </c>
      <c r="U1722" s="838">
        <v>0.25</v>
      </c>
    </row>
    <row r="1723" spans="1:21" ht="14.4" customHeight="1" x14ac:dyDescent="0.3">
      <c r="A1723" s="831">
        <v>2</v>
      </c>
      <c r="B1723" s="832" t="s">
        <v>2170</v>
      </c>
      <c r="C1723" s="832" t="s">
        <v>2177</v>
      </c>
      <c r="D1723" s="833" t="s">
        <v>4516</v>
      </c>
      <c r="E1723" s="834" t="s">
        <v>2208</v>
      </c>
      <c r="F1723" s="832" t="s">
        <v>2171</v>
      </c>
      <c r="G1723" s="832" t="s">
        <v>2600</v>
      </c>
      <c r="H1723" s="832" t="s">
        <v>562</v>
      </c>
      <c r="I1723" s="832" t="s">
        <v>4166</v>
      </c>
      <c r="J1723" s="832" t="s">
        <v>4167</v>
      </c>
      <c r="K1723" s="832" t="s">
        <v>2603</v>
      </c>
      <c r="L1723" s="835">
        <v>0</v>
      </c>
      <c r="M1723" s="835">
        <v>0</v>
      </c>
      <c r="N1723" s="832">
        <v>2</v>
      </c>
      <c r="O1723" s="836">
        <v>1</v>
      </c>
      <c r="P1723" s="835">
        <v>0</v>
      </c>
      <c r="Q1723" s="837"/>
      <c r="R1723" s="832">
        <v>1</v>
      </c>
      <c r="S1723" s="837">
        <v>0.5</v>
      </c>
      <c r="T1723" s="836">
        <v>0.5</v>
      </c>
      <c r="U1723" s="838">
        <v>0.5</v>
      </c>
    </row>
    <row r="1724" spans="1:21" ht="14.4" customHeight="1" x14ac:dyDescent="0.3">
      <c r="A1724" s="831">
        <v>2</v>
      </c>
      <c r="B1724" s="832" t="s">
        <v>2170</v>
      </c>
      <c r="C1724" s="832" t="s">
        <v>2177</v>
      </c>
      <c r="D1724" s="833" t="s">
        <v>4516</v>
      </c>
      <c r="E1724" s="834" t="s">
        <v>2208</v>
      </c>
      <c r="F1724" s="832" t="s">
        <v>2171</v>
      </c>
      <c r="G1724" s="832" t="s">
        <v>2604</v>
      </c>
      <c r="H1724" s="832" t="s">
        <v>562</v>
      </c>
      <c r="I1724" s="832" t="s">
        <v>2605</v>
      </c>
      <c r="J1724" s="832" t="s">
        <v>785</v>
      </c>
      <c r="K1724" s="832" t="s">
        <v>2606</v>
      </c>
      <c r="L1724" s="835">
        <v>248.55</v>
      </c>
      <c r="M1724" s="835">
        <v>3479.7</v>
      </c>
      <c r="N1724" s="832">
        <v>14</v>
      </c>
      <c r="O1724" s="836">
        <v>13.5</v>
      </c>
      <c r="P1724" s="835">
        <v>1988.3999999999999</v>
      </c>
      <c r="Q1724" s="837">
        <v>0.5714285714285714</v>
      </c>
      <c r="R1724" s="832">
        <v>8</v>
      </c>
      <c r="S1724" s="837">
        <v>0.5714285714285714</v>
      </c>
      <c r="T1724" s="836">
        <v>7.5</v>
      </c>
      <c r="U1724" s="838">
        <v>0.55555555555555558</v>
      </c>
    </row>
    <row r="1725" spans="1:21" ht="14.4" customHeight="1" x14ac:dyDescent="0.3">
      <c r="A1725" s="831">
        <v>2</v>
      </c>
      <c r="B1725" s="832" t="s">
        <v>2170</v>
      </c>
      <c r="C1725" s="832" t="s">
        <v>2177</v>
      </c>
      <c r="D1725" s="833" t="s">
        <v>4516</v>
      </c>
      <c r="E1725" s="834" t="s">
        <v>2208</v>
      </c>
      <c r="F1725" s="832" t="s">
        <v>2171</v>
      </c>
      <c r="G1725" s="832" t="s">
        <v>2611</v>
      </c>
      <c r="H1725" s="832" t="s">
        <v>562</v>
      </c>
      <c r="I1725" s="832" t="s">
        <v>2612</v>
      </c>
      <c r="J1725" s="832" t="s">
        <v>2613</v>
      </c>
      <c r="K1725" s="832" t="s">
        <v>2614</v>
      </c>
      <c r="L1725" s="835">
        <v>140.72</v>
      </c>
      <c r="M1725" s="835">
        <v>1266.48</v>
      </c>
      <c r="N1725" s="832">
        <v>9</v>
      </c>
      <c r="O1725" s="836">
        <v>1</v>
      </c>
      <c r="P1725" s="835">
        <v>1266.48</v>
      </c>
      <c r="Q1725" s="837">
        <v>1</v>
      </c>
      <c r="R1725" s="832">
        <v>9</v>
      </c>
      <c r="S1725" s="837">
        <v>1</v>
      </c>
      <c r="T1725" s="836">
        <v>1</v>
      </c>
      <c r="U1725" s="838">
        <v>1</v>
      </c>
    </row>
    <row r="1726" spans="1:21" ht="14.4" customHeight="1" x14ac:dyDescent="0.3">
      <c r="A1726" s="831">
        <v>2</v>
      </c>
      <c r="B1726" s="832" t="s">
        <v>2170</v>
      </c>
      <c r="C1726" s="832" t="s">
        <v>2177</v>
      </c>
      <c r="D1726" s="833" t="s">
        <v>4516</v>
      </c>
      <c r="E1726" s="834" t="s">
        <v>2208</v>
      </c>
      <c r="F1726" s="832" t="s">
        <v>2171</v>
      </c>
      <c r="G1726" s="832" t="s">
        <v>2615</v>
      </c>
      <c r="H1726" s="832" t="s">
        <v>562</v>
      </c>
      <c r="I1726" s="832" t="s">
        <v>4084</v>
      </c>
      <c r="J1726" s="832" t="s">
        <v>2629</v>
      </c>
      <c r="K1726" s="832" t="s">
        <v>3018</v>
      </c>
      <c r="L1726" s="835">
        <v>0</v>
      </c>
      <c r="M1726" s="835">
        <v>0</v>
      </c>
      <c r="N1726" s="832">
        <v>5</v>
      </c>
      <c r="O1726" s="836">
        <v>1</v>
      </c>
      <c r="P1726" s="835"/>
      <c r="Q1726" s="837"/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2</v>
      </c>
      <c r="B1727" s="832" t="s">
        <v>2170</v>
      </c>
      <c r="C1727" s="832" t="s">
        <v>2177</v>
      </c>
      <c r="D1727" s="833" t="s">
        <v>4516</v>
      </c>
      <c r="E1727" s="834" t="s">
        <v>2208</v>
      </c>
      <c r="F1727" s="832" t="s">
        <v>2171</v>
      </c>
      <c r="G1727" s="832" t="s">
        <v>2615</v>
      </c>
      <c r="H1727" s="832" t="s">
        <v>562</v>
      </c>
      <c r="I1727" s="832" t="s">
        <v>2621</v>
      </c>
      <c r="J1727" s="832" t="s">
        <v>2622</v>
      </c>
      <c r="K1727" s="832" t="s">
        <v>2501</v>
      </c>
      <c r="L1727" s="835">
        <v>729.38</v>
      </c>
      <c r="M1727" s="835">
        <v>7293.7999999999993</v>
      </c>
      <c r="N1727" s="832">
        <v>10</v>
      </c>
      <c r="O1727" s="836">
        <v>3.5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2</v>
      </c>
      <c r="B1728" s="832" t="s">
        <v>2170</v>
      </c>
      <c r="C1728" s="832" t="s">
        <v>2177</v>
      </c>
      <c r="D1728" s="833" t="s">
        <v>4516</v>
      </c>
      <c r="E1728" s="834" t="s">
        <v>2208</v>
      </c>
      <c r="F1728" s="832" t="s">
        <v>2171</v>
      </c>
      <c r="G1728" s="832" t="s">
        <v>2615</v>
      </c>
      <c r="H1728" s="832" t="s">
        <v>562</v>
      </c>
      <c r="I1728" s="832" t="s">
        <v>3972</v>
      </c>
      <c r="J1728" s="832" t="s">
        <v>3015</v>
      </c>
      <c r="K1728" s="832" t="s">
        <v>3973</v>
      </c>
      <c r="L1728" s="835">
        <v>2030.78</v>
      </c>
      <c r="M1728" s="835">
        <v>4061.56</v>
      </c>
      <c r="N1728" s="832">
        <v>2</v>
      </c>
      <c r="O1728" s="836">
        <v>1</v>
      </c>
      <c r="P1728" s="835">
        <v>4061.56</v>
      </c>
      <c r="Q1728" s="837">
        <v>1</v>
      </c>
      <c r="R1728" s="832">
        <v>2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2</v>
      </c>
      <c r="B1729" s="832" t="s">
        <v>2170</v>
      </c>
      <c r="C1729" s="832" t="s">
        <v>2177</v>
      </c>
      <c r="D1729" s="833" t="s">
        <v>4516</v>
      </c>
      <c r="E1729" s="834" t="s">
        <v>2208</v>
      </c>
      <c r="F1729" s="832" t="s">
        <v>2171</v>
      </c>
      <c r="G1729" s="832" t="s">
        <v>2639</v>
      </c>
      <c r="H1729" s="832" t="s">
        <v>604</v>
      </c>
      <c r="I1729" s="832" t="s">
        <v>2640</v>
      </c>
      <c r="J1729" s="832" t="s">
        <v>2641</v>
      </c>
      <c r="K1729" s="832" t="s">
        <v>2642</v>
      </c>
      <c r="L1729" s="835">
        <v>32.869999999999997</v>
      </c>
      <c r="M1729" s="835">
        <v>65.739999999999995</v>
      </c>
      <c r="N1729" s="832">
        <v>2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2</v>
      </c>
      <c r="B1730" s="832" t="s">
        <v>2170</v>
      </c>
      <c r="C1730" s="832" t="s">
        <v>2177</v>
      </c>
      <c r="D1730" s="833" t="s">
        <v>4516</v>
      </c>
      <c r="E1730" s="834" t="s">
        <v>2208</v>
      </c>
      <c r="F1730" s="832" t="s">
        <v>2171</v>
      </c>
      <c r="G1730" s="832" t="s">
        <v>2639</v>
      </c>
      <c r="H1730" s="832" t="s">
        <v>604</v>
      </c>
      <c r="I1730" s="832" t="s">
        <v>2643</v>
      </c>
      <c r="J1730" s="832" t="s">
        <v>2641</v>
      </c>
      <c r="K1730" s="832" t="s">
        <v>2644</v>
      </c>
      <c r="L1730" s="835">
        <v>219.18</v>
      </c>
      <c r="M1730" s="835">
        <v>438.36</v>
      </c>
      <c r="N1730" s="832">
        <v>2</v>
      </c>
      <c r="O1730" s="836">
        <v>0.5</v>
      </c>
      <c r="P1730" s="835">
        <v>438.36</v>
      </c>
      <c r="Q1730" s="837">
        <v>1</v>
      </c>
      <c r="R1730" s="832">
        <v>2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2</v>
      </c>
      <c r="B1731" s="832" t="s">
        <v>2170</v>
      </c>
      <c r="C1731" s="832" t="s">
        <v>2177</v>
      </c>
      <c r="D1731" s="833" t="s">
        <v>4516</v>
      </c>
      <c r="E1731" s="834" t="s">
        <v>2208</v>
      </c>
      <c r="F1731" s="832" t="s">
        <v>2171</v>
      </c>
      <c r="G1731" s="832" t="s">
        <v>2645</v>
      </c>
      <c r="H1731" s="832" t="s">
        <v>562</v>
      </c>
      <c r="I1731" s="832" t="s">
        <v>2646</v>
      </c>
      <c r="J1731" s="832" t="s">
        <v>706</v>
      </c>
      <c r="K1731" s="832" t="s">
        <v>2647</v>
      </c>
      <c r="L1731" s="835">
        <v>53.57</v>
      </c>
      <c r="M1731" s="835">
        <v>53.57</v>
      </c>
      <c r="N1731" s="832">
        <v>1</v>
      </c>
      <c r="O1731" s="836">
        <v>1</v>
      </c>
      <c r="P1731" s="835">
        <v>53.57</v>
      </c>
      <c r="Q1731" s="837">
        <v>1</v>
      </c>
      <c r="R1731" s="832">
        <v>1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2</v>
      </c>
      <c r="B1732" s="832" t="s">
        <v>2170</v>
      </c>
      <c r="C1732" s="832" t="s">
        <v>2177</v>
      </c>
      <c r="D1732" s="833" t="s">
        <v>4516</v>
      </c>
      <c r="E1732" s="834" t="s">
        <v>2208</v>
      </c>
      <c r="F1732" s="832" t="s">
        <v>2171</v>
      </c>
      <c r="G1732" s="832" t="s">
        <v>2656</v>
      </c>
      <c r="H1732" s="832" t="s">
        <v>562</v>
      </c>
      <c r="I1732" s="832" t="s">
        <v>2657</v>
      </c>
      <c r="J1732" s="832" t="s">
        <v>1137</v>
      </c>
      <c r="K1732" s="832" t="s">
        <v>2027</v>
      </c>
      <c r="L1732" s="835">
        <v>34.19</v>
      </c>
      <c r="M1732" s="835">
        <v>102.57</v>
      </c>
      <c r="N1732" s="832">
        <v>3</v>
      </c>
      <c r="O1732" s="836">
        <v>1</v>
      </c>
      <c r="P1732" s="835">
        <v>68.38</v>
      </c>
      <c r="Q1732" s="837">
        <v>0.66666666666666663</v>
      </c>
      <c r="R1732" s="832">
        <v>2</v>
      </c>
      <c r="S1732" s="837">
        <v>0.66666666666666663</v>
      </c>
      <c r="T1732" s="836">
        <v>0.5</v>
      </c>
      <c r="U1732" s="838">
        <v>0.5</v>
      </c>
    </row>
    <row r="1733" spans="1:21" ht="14.4" customHeight="1" x14ac:dyDescent="0.3">
      <c r="A1733" s="831">
        <v>2</v>
      </c>
      <c r="B1733" s="832" t="s">
        <v>2170</v>
      </c>
      <c r="C1733" s="832" t="s">
        <v>2177</v>
      </c>
      <c r="D1733" s="833" t="s">
        <v>4516</v>
      </c>
      <c r="E1733" s="834" t="s">
        <v>2208</v>
      </c>
      <c r="F1733" s="832" t="s">
        <v>2171</v>
      </c>
      <c r="G1733" s="832" t="s">
        <v>2658</v>
      </c>
      <c r="H1733" s="832" t="s">
        <v>604</v>
      </c>
      <c r="I1733" s="832" t="s">
        <v>2659</v>
      </c>
      <c r="J1733" s="832" t="s">
        <v>2660</v>
      </c>
      <c r="K1733" s="832" t="s">
        <v>2661</v>
      </c>
      <c r="L1733" s="835">
        <v>0</v>
      </c>
      <c r="M1733" s="835">
        <v>0</v>
      </c>
      <c r="N1733" s="832">
        <v>1</v>
      </c>
      <c r="O1733" s="836">
        <v>1</v>
      </c>
      <c r="P1733" s="835"/>
      <c r="Q1733" s="837"/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2</v>
      </c>
      <c r="B1734" s="832" t="s">
        <v>2170</v>
      </c>
      <c r="C1734" s="832" t="s">
        <v>2177</v>
      </c>
      <c r="D1734" s="833" t="s">
        <v>4516</v>
      </c>
      <c r="E1734" s="834" t="s">
        <v>2208</v>
      </c>
      <c r="F1734" s="832" t="s">
        <v>2171</v>
      </c>
      <c r="G1734" s="832" t="s">
        <v>2667</v>
      </c>
      <c r="H1734" s="832" t="s">
        <v>604</v>
      </c>
      <c r="I1734" s="832" t="s">
        <v>3024</v>
      </c>
      <c r="J1734" s="832" t="s">
        <v>787</v>
      </c>
      <c r="K1734" s="832" t="s">
        <v>1682</v>
      </c>
      <c r="L1734" s="835">
        <v>368.16</v>
      </c>
      <c r="M1734" s="835">
        <v>2208.96</v>
      </c>
      <c r="N1734" s="832">
        <v>6</v>
      </c>
      <c r="O1734" s="836">
        <v>1</v>
      </c>
      <c r="P1734" s="835">
        <v>2208.96</v>
      </c>
      <c r="Q1734" s="837">
        <v>1</v>
      </c>
      <c r="R1734" s="832">
        <v>6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2</v>
      </c>
      <c r="B1735" s="832" t="s">
        <v>2170</v>
      </c>
      <c r="C1735" s="832" t="s">
        <v>2177</v>
      </c>
      <c r="D1735" s="833" t="s">
        <v>4516</v>
      </c>
      <c r="E1735" s="834" t="s">
        <v>2208</v>
      </c>
      <c r="F1735" s="832" t="s">
        <v>2171</v>
      </c>
      <c r="G1735" s="832" t="s">
        <v>2667</v>
      </c>
      <c r="H1735" s="832" t="s">
        <v>604</v>
      </c>
      <c r="I1735" s="832" t="s">
        <v>2668</v>
      </c>
      <c r="J1735" s="832" t="s">
        <v>787</v>
      </c>
      <c r="K1735" s="832" t="s">
        <v>1688</v>
      </c>
      <c r="L1735" s="835">
        <v>490.89</v>
      </c>
      <c r="M1735" s="835">
        <v>490.89</v>
      </c>
      <c r="N1735" s="832">
        <v>1</v>
      </c>
      <c r="O1735" s="836">
        <v>0.5</v>
      </c>
      <c r="P1735" s="835">
        <v>490.89</v>
      </c>
      <c r="Q1735" s="837">
        <v>1</v>
      </c>
      <c r="R1735" s="832">
        <v>1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2</v>
      </c>
      <c r="B1736" s="832" t="s">
        <v>2170</v>
      </c>
      <c r="C1736" s="832" t="s">
        <v>2177</v>
      </c>
      <c r="D1736" s="833" t="s">
        <v>4516</v>
      </c>
      <c r="E1736" s="834" t="s">
        <v>2208</v>
      </c>
      <c r="F1736" s="832" t="s">
        <v>2171</v>
      </c>
      <c r="G1736" s="832" t="s">
        <v>2667</v>
      </c>
      <c r="H1736" s="832" t="s">
        <v>604</v>
      </c>
      <c r="I1736" s="832" t="s">
        <v>2670</v>
      </c>
      <c r="J1736" s="832" t="s">
        <v>787</v>
      </c>
      <c r="K1736" s="832" t="s">
        <v>1686</v>
      </c>
      <c r="L1736" s="835">
        <v>1154.68</v>
      </c>
      <c r="M1736" s="835">
        <v>1154.68</v>
      </c>
      <c r="N1736" s="832">
        <v>1</v>
      </c>
      <c r="O1736" s="836">
        <v>1</v>
      </c>
      <c r="P1736" s="835">
        <v>1154.68</v>
      </c>
      <c r="Q1736" s="837">
        <v>1</v>
      </c>
      <c r="R1736" s="832">
        <v>1</v>
      </c>
      <c r="S1736" s="837">
        <v>1</v>
      </c>
      <c r="T1736" s="836">
        <v>1</v>
      </c>
      <c r="U1736" s="838">
        <v>1</v>
      </c>
    </row>
    <row r="1737" spans="1:21" ht="14.4" customHeight="1" x14ac:dyDescent="0.3">
      <c r="A1737" s="831">
        <v>2</v>
      </c>
      <c r="B1737" s="832" t="s">
        <v>2170</v>
      </c>
      <c r="C1737" s="832" t="s">
        <v>2177</v>
      </c>
      <c r="D1737" s="833" t="s">
        <v>4516</v>
      </c>
      <c r="E1737" s="834" t="s">
        <v>2208</v>
      </c>
      <c r="F1737" s="832" t="s">
        <v>2171</v>
      </c>
      <c r="G1737" s="832" t="s">
        <v>2667</v>
      </c>
      <c r="H1737" s="832" t="s">
        <v>604</v>
      </c>
      <c r="I1737" s="832" t="s">
        <v>3027</v>
      </c>
      <c r="J1737" s="832" t="s">
        <v>793</v>
      </c>
      <c r="K1737" s="832" t="s">
        <v>1678</v>
      </c>
      <c r="L1737" s="835">
        <v>1847.49</v>
      </c>
      <c r="M1737" s="835">
        <v>7389.96</v>
      </c>
      <c r="N1737" s="832">
        <v>4</v>
      </c>
      <c r="O1737" s="836">
        <v>0.5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2</v>
      </c>
      <c r="B1738" s="832" t="s">
        <v>2170</v>
      </c>
      <c r="C1738" s="832" t="s">
        <v>2177</v>
      </c>
      <c r="D1738" s="833" t="s">
        <v>4516</v>
      </c>
      <c r="E1738" s="834" t="s">
        <v>2208</v>
      </c>
      <c r="F1738" s="832" t="s">
        <v>2171</v>
      </c>
      <c r="G1738" s="832" t="s">
        <v>4168</v>
      </c>
      <c r="H1738" s="832" t="s">
        <v>604</v>
      </c>
      <c r="I1738" s="832" t="s">
        <v>4169</v>
      </c>
      <c r="J1738" s="832" t="s">
        <v>4170</v>
      </c>
      <c r="K1738" s="832" t="s">
        <v>4171</v>
      </c>
      <c r="L1738" s="835">
        <v>32.76</v>
      </c>
      <c r="M1738" s="835">
        <v>32.76</v>
      </c>
      <c r="N1738" s="832">
        <v>1</v>
      </c>
      <c r="O1738" s="836">
        <v>0.5</v>
      </c>
      <c r="P1738" s="835">
        <v>32.76</v>
      </c>
      <c r="Q1738" s="837">
        <v>1</v>
      </c>
      <c r="R1738" s="832">
        <v>1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2</v>
      </c>
      <c r="B1739" s="832" t="s">
        <v>2170</v>
      </c>
      <c r="C1739" s="832" t="s">
        <v>2177</v>
      </c>
      <c r="D1739" s="833" t="s">
        <v>4516</v>
      </c>
      <c r="E1739" s="834" t="s">
        <v>2208</v>
      </c>
      <c r="F1739" s="832" t="s">
        <v>2171</v>
      </c>
      <c r="G1739" s="832" t="s">
        <v>3527</v>
      </c>
      <c r="H1739" s="832" t="s">
        <v>562</v>
      </c>
      <c r="I1739" s="832" t="s">
        <v>4172</v>
      </c>
      <c r="J1739" s="832" t="s">
        <v>4173</v>
      </c>
      <c r="K1739" s="832" t="s">
        <v>4174</v>
      </c>
      <c r="L1739" s="835">
        <v>29.02</v>
      </c>
      <c r="M1739" s="835">
        <v>29.02</v>
      </c>
      <c r="N1739" s="832">
        <v>1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2</v>
      </c>
      <c r="B1740" s="832" t="s">
        <v>2170</v>
      </c>
      <c r="C1740" s="832" t="s">
        <v>2177</v>
      </c>
      <c r="D1740" s="833" t="s">
        <v>4516</v>
      </c>
      <c r="E1740" s="834" t="s">
        <v>2208</v>
      </c>
      <c r="F1740" s="832" t="s">
        <v>2171</v>
      </c>
      <c r="G1740" s="832" t="s">
        <v>2688</v>
      </c>
      <c r="H1740" s="832" t="s">
        <v>562</v>
      </c>
      <c r="I1740" s="832" t="s">
        <v>3029</v>
      </c>
      <c r="J1740" s="832" t="s">
        <v>1310</v>
      </c>
      <c r="K1740" s="832" t="s">
        <v>2460</v>
      </c>
      <c r="L1740" s="835">
        <v>32.25</v>
      </c>
      <c r="M1740" s="835">
        <v>32.25</v>
      </c>
      <c r="N1740" s="832">
        <v>1</v>
      </c>
      <c r="O1740" s="836">
        <v>1</v>
      </c>
      <c r="P1740" s="835">
        <v>32.25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2</v>
      </c>
      <c r="B1741" s="832" t="s">
        <v>2170</v>
      </c>
      <c r="C1741" s="832" t="s">
        <v>2177</v>
      </c>
      <c r="D1741" s="833" t="s">
        <v>4516</v>
      </c>
      <c r="E1741" s="834" t="s">
        <v>2208</v>
      </c>
      <c r="F1741" s="832" t="s">
        <v>2171</v>
      </c>
      <c r="G1741" s="832" t="s">
        <v>2688</v>
      </c>
      <c r="H1741" s="832" t="s">
        <v>562</v>
      </c>
      <c r="I1741" s="832" t="s">
        <v>2697</v>
      </c>
      <c r="J1741" s="832" t="s">
        <v>1310</v>
      </c>
      <c r="K1741" s="832" t="s">
        <v>2690</v>
      </c>
      <c r="L1741" s="835">
        <v>103.67</v>
      </c>
      <c r="M1741" s="835">
        <v>518.35</v>
      </c>
      <c r="N1741" s="832">
        <v>5</v>
      </c>
      <c r="O1741" s="836">
        <v>3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2</v>
      </c>
      <c r="B1742" s="832" t="s">
        <v>2170</v>
      </c>
      <c r="C1742" s="832" t="s">
        <v>2177</v>
      </c>
      <c r="D1742" s="833" t="s">
        <v>4516</v>
      </c>
      <c r="E1742" s="834" t="s">
        <v>2208</v>
      </c>
      <c r="F1742" s="832" t="s">
        <v>2171</v>
      </c>
      <c r="G1742" s="832" t="s">
        <v>2688</v>
      </c>
      <c r="H1742" s="832" t="s">
        <v>562</v>
      </c>
      <c r="I1742" s="832" t="s">
        <v>3289</v>
      </c>
      <c r="J1742" s="832" t="s">
        <v>3290</v>
      </c>
      <c r="K1742" s="832" t="s">
        <v>2696</v>
      </c>
      <c r="L1742" s="835">
        <v>115.18</v>
      </c>
      <c r="M1742" s="835">
        <v>115.18</v>
      </c>
      <c r="N1742" s="832">
        <v>1</v>
      </c>
      <c r="O1742" s="836">
        <v>1</v>
      </c>
      <c r="P1742" s="835">
        <v>115.18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2</v>
      </c>
      <c r="B1743" s="832" t="s">
        <v>2170</v>
      </c>
      <c r="C1743" s="832" t="s">
        <v>2177</v>
      </c>
      <c r="D1743" s="833" t="s">
        <v>4516</v>
      </c>
      <c r="E1743" s="834" t="s">
        <v>2208</v>
      </c>
      <c r="F1743" s="832" t="s">
        <v>2171</v>
      </c>
      <c r="G1743" s="832" t="s">
        <v>2688</v>
      </c>
      <c r="H1743" s="832" t="s">
        <v>562</v>
      </c>
      <c r="I1743" s="832" t="s">
        <v>4175</v>
      </c>
      <c r="J1743" s="832" t="s">
        <v>2703</v>
      </c>
      <c r="K1743" s="832" t="s">
        <v>4176</v>
      </c>
      <c r="L1743" s="835">
        <v>115.18</v>
      </c>
      <c r="M1743" s="835">
        <v>115.18</v>
      </c>
      <c r="N1743" s="832">
        <v>1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2</v>
      </c>
      <c r="B1744" s="832" t="s">
        <v>2170</v>
      </c>
      <c r="C1744" s="832" t="s">
        <v>2177</v>
      </c>
      <c r="D1744" s="833" t="s">
        <v>4516</v>
      </c>
      <c r="E1744" s="834" t="s">
        <v>2208</v>
      </c>
      <c r="F1744" s="832" t="s">
        <v>2171</v>
      </c>
      <c r="G1744" s="832" t="s">
        <v>2709</v>
      </c>
      <c r="H1744" s="832" t="s">
        <v>562</v>
      </c>
      <c r="I1744" s="832" t="s">
        <v>3038</v>
      </c>
      <c r="J1744" s="832" t="s">
        <v>3036</v>
      </c>
      <c r="K1744" s="832" t="s">
        <v>3039</v>
      </c>
      <c r="L1744" s="835">
        <v>96.75</v>
      </c>
      <c r="M1744" s="835">
        <v>290.25</v>
      </c>
      <c r="N1744" s="832">
        <v>3</v>
      </c>
      <c r="O1744" s="836">
        <v>1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2</v>
      </c>
      <c r="B1745" s="832" t="s">
        <v>2170</v>
      </c>
      <c r="C1745" s="832" t="s">
        <v>2177</v>
      </c>
      <c r="D1745" s="833" t="s">
        <v>4516</v>
      </c>
      <c r="E1745" s="834" t="s">
        <v>2208</v>
      </c>
      <c r="F1745" s="832" t="s">
        <v>2171</v>
      </c>
      <c r="G1745" s="832" t="s">
        <v>2709</v>
      </c>
      <c r="H1745" s="832" t="s">
        <v>604</v>
      </c>
      <c r="I1745" s="832" t="s">
        <v>2710</v>
      </c>
      <c r="J1745" s="832" t="s">
        <v>1648</v>
      </c>
      <c r="K1745" s="832" t="s">
        <v>2711</v>
      </c>
      <c r="L1745" s="835">
        <v>115.18</v>
      </c>
      <c r="M1745" s="835">
        <v>230.36</v>
      </c>
      <c r="N1745" s="832">
        <v>2</v>
      </c>
      <c r="O1745" s="836">
        <v>0.5</v>
      </c>
      <c r="P1745" s="835">
        <v>230.36</v>
      </c>
      <c r="Q1745" s="837">
        <v>1</v>
      </c>
      <c r="R1745" s="832">
        <v>2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2</v>
      </c>
      <c r="B1746" s="832" t="s">
        <v>2170</v>
      </c>
      <c r="C1746" s="832" t="s">
        <v>2177</v>
      </c>
      <c r="D1746" s="833" t="s">
        <v>4516</v>
      </c>
      <c r="E1746" s="834" t="s">
        <v>2208</v>
      </c>
      <c r="F1746" s="832" t="s">
        <v>2171</v>
      </c>
      <c r="G1746" s="832" t="s">
        <v>2709</v>
      </c>
      <c r="H1746" s="832" t="s">
        <v>604</v>
      </c>
      <c r="I1746" s="832" t="s">
        <v>2712</v>
      </c>
      <c r="J1746" s="832" t="s">
        <v>1648</v>
      </c>
      <c r="K1746" s="832" t="s">
        <v>2713</v>
      </c>
      <c r="L1746" s="835">
        <v>16.12</v>
      </c>
      <c r="M1746" s="835">
        <v>80.599999999999994</v>
      </c>
      <c r="N1746" s="832">
        <v>5</v>
      </c>
      <c r="O1746" s="836">
        <v>3</v>
      </c>
      <c r="P1746" s="835">
        <v>48.36</v>
      </c>
      <c r="Q1746" s="837">
        <v>0.60000000000000009</v>
      </c>
      <c r="R1746" s="832">
        <v>3</v>
      </c>
      <c r="S1746" s="837">
        <v>0.6</v>
      </c>
      <c r="T1746" s="836">
        <v>1.5</v>
      </c>
      <c r="U1746" s="838">
        <v>0.5</v>
      </c>
    </row>
    <row r="1747" spans="1:21" ht="14.4" customHeight="1" x14ac:dyDescent="0.3">
      <c r="A1747" s="831">
        <v>2</v>
      </c>
      <c r="B1747" s="832" t="s">
        <v>2170</v>
      </c>
      <c r="C1747" s="832" t="s">
        <v>2177</v>
      </c>
      <c r="D1747" s="833" t="s">
        <v>4516</v>
      </c>
      <c r="E1747" s="834" t="s">
        <v>2208</v>
      </c>
      <c r="F1747" s="832" t="s">
        <v>2171</v>
      </c>
      <c r="G1747" s="832" t="s">
        <v>2709</v>
      </c>
      <c r="H1747" s="832" t="s">
        <v>604</v>
      </c>
      <c r="I1747" s="832" t="s">
        <v>2714</v>
      </c>
      <c r="J1747" s="832" t="s">
        <v>1648</v>
      </c>
      <c r="K1747" s="832" t="s">
        <v>1649</v>
      </c>
      <c r="L1747" s="835">
        <v>57.6</v>
      </c>
      <c r="M1747" s="835">
        <v>1209.6000000000001</v>
      </c>
      <c r="N1747" s="832">
        <v>21</v>
      </c>
      <c r="O1747" s="836">
        <v>12</v>
      </c>
      <c r="P1747" s="835">
        <v>460.8</v>
      </c>
      <c r="Q1747" s="837">
        <v>0.38095238095238093</v>
      </c>
      <c r="R1747" s="832">
        <v>8</v>
      </c>
      <c r="S1747" s="837">
        <v>0.38095238095238093</v>
      </c>
      <c r="T1747" s="836">
        <v>5</v>
      </c>
      <c r="U1747" s="838">
        <v>0.41666666666666669</v>
      </c>
    </row>
    <row r="1748" spans="1:21" ht="14.4" customHeight="1" x14ac:dyDescent="0.3">
      <c r="A1748" s="831">
        <v>2</v>
      </c>
      <c r="B1748" s="832" t="s">
        <v>2170</v>
      </c>
      <c r="C1748" s="832" t="s">
        <v>2177</v>
      </c>
      <c r="D1748" s="833" t="s">
        <v>4516</v>
      </c>
      <c r="E1748" s="834" t="s">
        <v>2208</v>
      </c>
      <c r="F1748" s="832" t="s">
        <v>2171</v>
      </c>
      <c r="G1748" s="832" t="s">
        <v>2709</v>
      </c>
      <c r="H1748" s="832" t="s">
        <v>604</v>
      </c>
      <c r="I1748" s="832" t="s">
        <v>3040</v>
      </c>
      <c r="J1748" s="832" t="s">
        <v>1648</v>
      </c>
      <c r="K1748" s="832" t="s">
        <v>3041</v>
      </c>
      <c r="L1748" s="835">
        <v>32.25</v>
      </c>
      <c r="M1748" s="835">
        <v>32.25</v>
      </c>
      <c r="N1748" s="832">
        <v>1</v>
      </c>
      <c r="O1748" s="836">
        <v>0.5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2</v>
      </c>
      <c r="B1749" s="832" t="s">
        <v>2170</v>
      </c>
      <c r="C1749" s="832" t="s">
        <v>2177</v>
      </c>
      <c r="D1749" s="833" t="s">
        <v>4516</v>
      </c>
      <c r="E1749" s="834" t="s">
        <v>2208</v>
      </c>
      <c r="F1749" s="832" t="s">
        <v>2171</v>
      </c>
      <c r="G1749" s="832" t="s">
        <v>2709</v>
      </c>
      <c r="H1749" s="832" t="s">
        <v>604</v>
      </c>
      <c r="I1749" s="832" t="s">
        <v>4177</v>
      </c>
      <c r="J1749" s="832" t="s">
        <v>1648</v>
      </c>
      <c r="K1749" s="832" t="s">
        <v>4178</v>
      </c>
      <c r="L1749" s="835">
        <v>8.06</v>
      </c>
      <c r="M1749" s="835">
        <v>8.06</v>
      </c>
      <c r="N1749" s="832">
        <v>1</v>
      </c>
      <c r="O1749" s="836">
        <v>0.5</v>
      </c>
      <c r="P1749" s="835">
        <v>8.06</v>
      </c>
      <c r="Q1749" s="837">
        <v>1</v>
      </c>
      <c r="R1749" s="832">
        <v>1</v>
      </c>
      <c r="S1749" s="837">
        <v>1</v>
      </c>
      <c r="T1749" s="836">
        <v>0.5</v>
      </c>
      <c r="U1749" s="838">
        <v>1</v>
      </c>
    </row>
    <row r="1750" spans="1:21" ht="14.4" customHeight="1" x14ac:dyDescent="0.3">
      <c r="A1750" s="831">
        <v>2</v>
      </c>
      <c r="B1750" s="832" t="s">
        <v>2170</v>
      </c>
      <c r="C1750" s="832" t="s">
        <v>2177</v>
      </c>
      <c r="D1750" s="833" t="s">
        <v>4516</v>
      </c>
      <c r="E1750" s="834" t="s">
        <v>2208</v>
      </c>
      <c r="F1750" s="832" t="s">
        <v>2171</v>
      </c>
      <c r="G1750" s="832" t="s">
        <v>2728</v>
      </c>
      <c r="H1750" s="832" t="s">
        <v>562</v>
      </c>
      <c r="I1750" s="832" t="s">
        <v>2729</v>
      </c>
      <c r="J1750" s="832" t="s">
        <v>2730</v>
      </c>
      <c r="K1750" s="832" t="s">
        <v>2731</v>
      </c>
      <c r="L1750" s="835">
        <v>173.31</v>
      </c>
      <c r="M1750" s="835">
        <v>519.93000000000006</v>
      </c>
      <c r="N1750" s="832">
        <v>3</v>
      </c>
      <c r="O1750" s="836">
        <v>1.5</v>
      </c>
      <c r="P1750" s="835">
        <v>346.62</v>
      </c>
      <c r="Q1750" s="837">
        <v>0.66666666666666663</v>
      </c>
      <c r="R1750" s="832">
        <v>2</v>
      </c>
      <c r="S1750" s="837">
        <v>0.66666666666666663</v>
      </c>
      <c r="T1750" s="836">
        <v>1</v>
      </c>
      <c r="U1750" s="838">
        <v>0.66666666666666663</v>
      </c>
    </row>
    <row r="1751" spans="1:21" ht="14.4" customHeight="1" x14ac:dyDescent="0.3">
      <c r="A1751" s="831">
        <v>2</v>
      </c>
      <c r="B1751" s="832" t="s">
        <v>2170</v>
      </c>
      <c r="C1751" s="832" t="s">
        <v>2177</v>
      </c>
      <c r="D1751" s="833" t="s">
        <v>4516</v>
      </c>
      <c r="E1751" s="834" t="s">
        <v>2208</v>
      </c>
      <c r="F1751" s="832" t="s">
        <v>2171</v>
      </c>
      <c r="G1751" s="832" t="s">
        <v>2735</v>
      </c>
      <c r="H1751" s="832" t="s">
        <v>604</v>
      </c>
      <c r="I1751" s="832" t="s">
        <v>2043</v>
      </c>
      <c r="J1751" s="832" t="s">
        <v>987</v>
      </c>
      <c r="K1751" s="832" t="s">
        <v>1747</v>
      </c>
      <c r="L1751" s="835">
        <v>47.7</v>
      </c>
      <c r="M1751" s="835">
        <v>95.4</v>
      </c>
      <c r="N1751" s="832">
        <v>2</v>
      </c>
      <c r="O1751" s="836">
        <v>1.5</v>
      </c>
      <c r="P1751" s="835">
        <v>47.7</v>
      </c>
      <c r="Q1751" s="837">
        <v>0.5</v>
      </c>
      <c r="R1751" s="832">
        <v>1</v>
      </c>
      <c r="S1751" s="837">
        <v>0.5</v>
      </c>
      <c r="T1751" s="836">
        <v>1</v>
      </c>
      <c r="U1751" s="838">
        <v>0.66666666666666663</v>
      </c>
    </row>
    <row r="1752" spans="1:21" ht="14.4" customHeight="1" x14ac:dyDescent="0.3">
      <c r="A1752" s="831">
        <v>2</v>
      </c>
      <c r="B1752" s="832" t="s">
        <v>2170</v>
      </c>
      <c r="C1752" s="832" t="s">
        <v>2177</v>
      </c>
      <c r="D1752" s="833" t="s">
        <v>4516</v>
      </c>
      <c r="E1752" s="834" t="s">
        <v>2208</v>
      </c>
      <c r="F1752" s="832" t="s">
        <v>2171</v>
      </c>
      <c r="G1752" s="832" t="s">
        <v>2735</v>
      </c>
      <c r="H1752" s="832" t="s">
        <v>604</v>
      </c>
      <c r="I1752" s="832" t="s">
        <v>1770</v>
      </c>
      <c r="J1752" s="832" t="s">
        <v>987</v>
      </c>
      <c r="K1752" s="832" t="s">
        <v>1771</v>
      </c>
      <c r="L1752" s="835">
        <v>143.09</v>
      </c>
      <c r="M1752" s="835">
        <v>143.09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2</v>
      </c>
      <c r="B1753" s="832" t="s">
        <v>2170</v>
      </c>
      <c r="C1753" s="832" t="s">
        <v>2177</v>
      </c>
      <c r="D1753" s="833" t="s">
        <v>4516</v>
      </c>
      <c r="E1753" s="834" t="s">
        <v>2208</v>
      </c>
      <c r="F1753" s="832" t="s">
        <v>2171</v>
      </c>
      <c r="G1753" s="832" t="s">
        <v>2739</v>
      </c>
      <c r="H1753" s="832" t="s">
        <v>604</v>
      </c>
      <c r="I1753" s="832" t="s">
        <v>1784</v>
      </c>
      <c r="J1753" s="832" t="s">
        <v>1785</v>
      </c>
      <c r="K1753" s="832" t="s">
        <v>1786</v>
      </c>
      <c r="L1753" s="835">
        <v>72.88</v>
      </c>
      <c r="M1753" s="835">
        <v>72.88</v>
      </c>
      <c r="N1753" s="832">
        <v>1</v>
      </c>
      <c r="O1753" s="836">
        <v>0.5</v>
      </c>
      <c r="P1753" s="835">
        <v>72.88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2</v>
      </c>
      <c r="B1754" s="832" t="s">
        <v>2170</v>
      </c>
      <c r="C1754" s="832" t="s">
        <v>2177</v>
      </c>
      <c r="D1754" s="833" t="s">
        <v>4516</v>
      </c>
      <c r="E1754" s="834" t="s">
        <v>2208</v>
      </c>
      <c r="F1754" s="832" t="s">
        <v>2171</v>
      </c>
      <c r="G1754" s="832" t="s">
        <v>2742</v>
      </c>
      <c r="H1754" s="832" t="s">
        <v>562</v>
      </c>
      <c r="I1754" s="832" t="s">
        <v>2743</v>
      </c>
      <c r="J1754" s="832" t="s">
        <v>618</v>
      </c>
      <c r="K1754" s="832" t="s">
        <v>2744</v>
      </c>
      <c r="L1754" s="835">
        <v>108.44</v>
      </c>
      <c r="M1754" s="835">
        <v>1084.4000000000001</v>
      </c>
      <c r="N1754" s="832">
        <v>10</v>
      </c>
      <c r="O1754" s="836">
        <v>6</v>
      </c>
      <c r="P1754" s="835">
        <v>975.96</v>
      </c>
      <c r="Q1754" s="837">
        <v>0.89999999999999991</v>
      </c>
      <c r="R1754" s="832">
        <v>9</v>
      </c>
      <c r="S1754" s="837">
        <v>0.9</v>
      </c>
      <c r="T1754" s="836">
        <v>5.5</v>
      </c>
      <c r="U1754" s="838">
        <v>0.91666666666666663</v>
      </c>
    </row>
    <row r="1755" spans="1:21" ht="14.4" customHeight="1" x14ac:dyDescent="0.3">
      <c r="A1755" s="831">
        <v>2</v>
      </c>
      <c r="B1755" s="832" t="s">
        <v>2170</v>
      </c>
      <c r="C1755" s="832" t="s">
        <v>2177</v>
      </c>
      <c r="D1755" s="833" t="s">
        <v>4516</v>
      </c>
      <c r="E1755" s="834" t="s">
        <v>2208</v>
      </c>
      <c r="F1755" s="832" t="s">
        <v>2171</v>
      </c>
      <c r="G1755" s="832" t="s">
        <v>2747</v>
      </c>
      <c r="H1755" s="832" t="s">
        <v>562</v>
      </c>
      <c r="I1755" s="832" t="s">
        <v>2748</v>
      </c>
      <c r="J1755" s="832" t="s">
        <v>2749</v>
      </c>
      <c r="K1755" s="832" t="s">
        <v>2750</v>
      </c>
      <c r="L1755" s="835">
        <v>21.92</v>
      </c>
      <c r="M1755" s="835">
        <v>21.92</v>
      </c>
      <c r="N1755" s="832">
        <v>1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2</v>
      </c>
      <c r="B1756" s="832" t="s">
        <v>2170</v>
      </c>
      <c r="C1756" s="832" t="s">
        <v>2177</v>
      </c>
      <c r="D1756" s="833" t="s">
        <v>4516</v>
      </c>
      <c r="E1756" s="834" t="s">
        <v>2208</v>
      </c>
      <c r="F1756" s="832" t="s">
        <v>2171</v>
      </c>
      <c r="G1756" s="832" t="s">
        <v>2754</v>
      </c>
      <c r="H1756" s="832" t="s">
        <v>562</v>
      </c>
      <c r="I1756" s="832" t="s">
        <v>4179</v>
      </c>
      <c r="J1756" s="832" t="s">
        <v>2756</v>
      </c>
      <c r="K1756" s="832" t="s">
        <v>4180</v>
      </c>
      <c r="L1756" s="835">
        <v>16.12</v>
      </c>
      <c r="M1756" s="835">
        <v>32.24</v>
      </c>
      <c r="N1756" s="832">
        <v>2</v>
      </c>
      <c r="O1756" s="836">
        <v>0.5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2</v>
      </c>
      <c r="B1757" s="832" t="s">
        <v>2170</v>
      </c>
      <c r="C1757" s="832" t="s">
        <v>2177</v>
      </c>
      <c r="D1757" s="833" t="s">
        <v>4516</v>
      </c>
      <c r="E1757" s="834" t="s">
        <v>2208</v>
      </c>
      <c r="F1757" s="832" t="s">
        <v>2171</v>
      </c>
      <c r="G1757" s="832" t="s">
        <v>2760</v>
      </c>
      <c r="H1757" s="832" t="s">
        <v>604</v>
      </c>
      <c r="I1757" s="832" t="s">
        <v>1775</v>
      </c>
      <c r="J1757" s="832" t="s">
        <v>1776</v>
      </c>
      <c r="K1757" s="832" t="s">
        <v>1777</v>
      </c>
      <c r="L1757" s="835">
        <v>15.9</v>
      </c>
      <c r="M1757" s="835">
        <v>31.8</v>
      </c>
      <c r="N1757" s="832">
        <v>2</v>
      </c>
      <c r="O1757" s="836">
        <v>0.5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2</v>
      </c>
      <c r="B1758" s="832" t="s">
        <v>2170</v>
      </c>
      <c r="C1758" s="832" t="s">
        <v>2177</v>
      </c>
      <c r="D1758" s="833" t="s">
        <v>4516</v>
      </c>
      <c r="E1758" s="834" t="s">
        <v>2208</v>
      </c>
      <c r="F1758" s="832" t="s">
        <v>2171</v>
      </c>
      <c r="G1758" s="832" t="s">
        <v>2769</v>
      </c>
      <c r="H1758" s="832" t="s">
        <v>562</v>
      </c>
      <c r="I1758" s="832" t="s">
        <v>2770</v>
      </c>
      <c r="J1758" s="832" t="s">
        <v>1159</v>
      </c>
      <c r="K1758" s="832" t="s">
        <v>2771</v>
      </c>
      <c r="L1758" s="835">
        <v>453.79</v>
      </c>
      <c r="M1758" s="835">
        <v>4991.6900000000005</v>
      </c>
      <c r="N1758" s="832">
        <v>11</v>
      </c>
      <c r="O1758" s="836">
        <v>5</v>
      </c>
      <c r="P1758" s="835">
        <v>4084.11</v>
      </c>
      <c r="Q1758" s="837">
        <v>0.81818181818181812</v>
      </c>
      <c r="R1758" s="832">
        <v>9</v>
      </c>
      <c r="S1758" s="837">
        <v>0.81818181818181823</v>
      </c>
      <c r="T1758" s="836">
        <v>3</v>
      </c>
      <c r="U1758" s="838">
        <v>0.6</v>
      </c>
    </row>
    <row r="1759" spans="1:21" ht="14.4" customHeight="1" x14ac:dyDescent="0.3">
      <c r="A1759" s="831">
        <v>2</v>
      </c>
      <c r="B1759" s="832" t="s">
        <v>2170</v>
      </c>
      <c r="C1759" s="832" t="s">
        <v>2177</v>
      </c>
      <c r="D1759" s="833" t="s">
        <v>4516</v>
      </c>
      <c r="E1759" s="834" t="s">
        <v>2208</v>
      </c>
      <c r="F1759" s="832" t="s">
        <v>2171</v>
      </c>
      <c r="G1759" s="832" t="s">
        <v>2769</v>
      </c>
      <c r="H1759" s="832" t="s">
        <v>562</v>
      </c>
      <c r="I1759" s="832" t="s">
        <v>2772</v>
      </c>
      <c r="J1759" s="832" t="s">
        <v>1159</v>
      </c>
      <c r="K1759" s="832" t="s">
        <v>2771</v>
      </c>
      <c r="L1759" s="835">
        <v>453.79</v>
      </c>
      <c r="M1759" s="835">
        <v>1361.3700000000001</v>
      </c>
      <c r="N1759" s="832">
        <v>3</v>
      </c>
      <c r="O1759" s="836">
        <v>2</v>
      </c>
      <c r="P1759" s="835">
        <v>1361.3700000000001</v>
      </c>
      <c r="Q1759" s="837">
        <v>1</v>
      </c>
      <c r="R1759" s="832">
        <v>3</v>
      </c>
      <c r="S1759" s="837">
        <v>1</v>
      </c>
      <c r="T1759" s="836">
        <v>2</v>
      </c>
      <c r="U1759" s="838">
        <v>1</v>
      </c>
    </row>
    <row r="1760" spans="1:21" ht="14.4" customHeight="1" x14ac:dyDescent="0.3">
      <c r="A1760" s="831">
        <v>2</v>
      </c>
      <c r="B1760" s="832" t="s">
        <v>2170</v>
      </c>
      <c r="C1760" s="832" t="s">
        <v>2177</v>
      </c>
      <c r="D1760" s="833" t="s">
        <v>4516</v>
      </c>
      <c r="E1760" s="834" t="s">
        <v>2208</v>
      </c>
      <c r="F1760" s="832" t="s">
        <v>2171</v>
      </c>
      <c r="G1760" s="832" t="s">
        <v>2777</v>
      </c>
      <c r="H1760" s="832" t="s">
        <v>562</v>
      </c>
      <c r="I1760" s="832" t="s">
        <v>3609</v>
      </c>
      <c r="J1760" s="832" t="s">
        <v>2779</v>
      </c>
      <c r="K1760" s="832" t="s">
        <v>3610</v>
      </c>
      <c r="L1760" s="835">
        <v>6167.15</v>
      </c>
      <c r="M1760" s="835">
        <v>6167.15</v>
      </c>
      <c r="N1760" s="832">
        <v>1</v>
      </c>
      <c r="O1760" s="836">
        <v>1</v>
      </c>
      <c r="P1760" s="835">
        <v>6167.15</v>
      </c>
      <c r="Q1760" s="837">
        <v>1</v>
      </c>
      <c r="R1760" s="832">
        <v>1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2</v>
      </c>
      <c r="B1761" s="832" t="s">
        <v>2170</v>
      </c>
      <c r="C1761" s="832" t="s">
        <v>2177</v>
      </c>
      <c r="D1761" s="833" t="s">
        <v>4516</v>
      </c>
      <c r="E1761" s="834" t="s">
        <v>2208</v>
      </c>
      <c r="F1761" s="832" t="s">
        <v>2171</v>
      </c>
      <c r="G1761" s="832" t="s">
        <v>2781</v>
      </c>
      <c r="H1761" s="832" t="s">
        <v>562</v>
      </c>
      <c r="I1761" s="832" t="s">
        <v>3613</v>
      </c>
      <c r="J1761" s="832" t="s">
        <v>3614</v>
      </c>
      <c r="K1761" s="832" t="s">
        <v>2114</v>
      </c>
      <c r="L1761" s="835">
        <v>279.52999999999997</v>
      </c>
      <c r="M1761" s="835">
        <v>279.52999999999997</v>
      </c>
      <c r="N1761" s="832">
        <v>1</v>
      </c>
      <c r="O1761" s="836">
        <v>1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2</v>
      </c>
      <c r="B1762" s="832" t="s">
        <v>2170</v>
      </c>
      <c r="C1762" s="832" t="s">
        <v>2177</v>
      </c>
      <c r="D1762" s="833" t="s">
        <v>4516</v>
      </c>
      <c r="E1762" s="834" t="s">
        <v>2208</v>
      </c>
      <c r="F1762" s="832" t="s">
        <v>2171</v>
      </c>
      <c r="G1762" s="832" t="s">
        <v>2797</v>
      </c>
      <c r="H1762" s="832" t="s">
        <v>562</v>
      </c>
      <c r="I1762" s="832" t="s">
        <v>2801</v>
      </c>
      <c r="J1762" s="832" t="s">
        <v>2799</v>
      </c>
      <c r="K1762" s="832" t="s">
        <v>2802</v>
      </c>
      <c r="L1762" s="835">
        <v>181.04</v>
      </c>
      <c r="M1762" s="835">
        <v>362.08</v>
      </c>
      <c r="N1762" s="832">
        <v>2</v>
      </c>
      <c r="O1762" s="836">
        <v>1</v>
      </c>
      <c r="P1762" s="835">
        <v>362.08</v>
      </c>
      <c r="Q1762" s="837">
        <v>1</v>
      </c>
      <c r="R1762" s="832">
        <v>2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2</v>
      </c>
      <c r="B1763" s="832" t="s">
        <v>2170</v>
      </c>
      <c r="C1763" s="832" t="s">
        <v>2177</v>
      </c>
      <c r="D1763" s="833" t="s">
        <v>4516</v>
      </c>
      <c r="E1763" s="834" t="s">
        <v>2208</v>
      </c>
      <c r="F1763" s="832" t="s">
        <v>2171</v>
      </c>
      <c r="G1763" s="832" t="s">
        <v>2803</v>
      </c>
      <c r="H1763" s="832" t="s">
        <v>562</v>
      </c>
      <c r="I1763" s="832" t="s">
        <v>3740</v>
      </c>
      <c r="J1763" s="832" t="s">
        <v>758</v>
      </c>
      <c r="K1763" s="832" t="s">
        <v>3741</v>
      </c>
      <c r="L1763" s="835">
        <v>0</v>
      </c>
      <c r="M1763" s="835">
        <v>0</v>
      </c>
      <c r="N1763" s="832">
        <v>1</v>
      </c>
      <c r="O1763" s="836">
        <v>0.5</v>
      </c>
      <c r="P1763" s="835">
        <v>0</v>
      </c>
      <c r="Q1763" s="837"/>
      <c r="R1763" s="832">
        <v>1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2</v>
      </c>
      <c r="B1764" s="832" t="s">
        <v>2170</v>
      </c>
      <c r="C1764" s="832" t="s">
        <v>2177</v>
      </c>
      <c r="D1764" s="833" t="s">
        <v>4516</v>
      </c>
      <c r="E1764" s="834" t="s">
        <v>2208</v>
      </c>
      <c r="F1764" s="832" t="s">
        <v>2171</v>
      </c>
      <c r="G1764" s="832" t="s">
        <v>2808</v>
      </c>
      <c r="H1764" s="832" t="s">
        <v>562</v>
      </c>
      <c r="I1764" s="832" t="s">
        <v>2809</v>
      </c>
      <c r="J1764" s="832" t="s">
        <v>2810</v>
      </c>
      <c r="K1764" s="832" t="s">
        <v>2811</v>
      </c>
      <c r="L1764" s="835">
        <v>0</v>
      </c>
      <c r="M1764" s="835">
        <v>0</v>
      </c>
      <c r="N1764" s="832">
        <v>3</v>
      </c>
      <c r="O1764" s="836">
        <v>0.5</v>
      </c>
      <c r="P1764" s="835"/>
      <c r="Q1764" s="837"/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2</v>
      </c>
      <c r="B1765" s="832" t="s">
        <v>2170</v>
      </c>
      <c r="C1765" s="832" t="s">
        <v>2177</v>
      </c>
      <c r="D1765" s="833" t="s">
        <v>4516</v>
      </c>
      <c r="E1765" s="834" t="s">
        <v>2208</v>
      </c>
      <c r="F1765" s="832" t="s">
        <v>2171</v>
      </c>
      <c r="G1765" s="832" t="s">
        <v>2808</v>
      </c>
      <c r="H1765" s="832" t="s">
        <v>562</v>
      </c>
      <c r="I1765" s="832" t="s">
        <v>2812</v>
      </c>
      <c r="J1765" s="832" t="s">
        <v>888</v>
      </c>
      <c r="K1765" s="832" t="s">
        <v>2813</v>
      </c>
      <c r="L1765" s="835">
        <v>0</v>
      </c>
      <c r="M1765" s="835">
        <v>0</v>
      </c>
      <c r="N1765" s="832">
        <v>25</v>
      </c>
      <c r="O1765" s="836">
        <v>11</v>
      </c>
      <c r="P1765" s="835">
        <v>0</v>
      </c>
      <c r="Q1765" s="837"/>
      <c r="R1765" s="832">
        <v>8</v>
      </c>
      <c r="S1765" s="837">
        <v>0.32</v>
      </c>
      <c r="T1765" s="836">
        <v>4</v>
      </c>
      <c r="U1765" s="838">
        <v>0.36363636363636365</v>
      </c>
    </row>
    <row r="1766" spans="1:21" ht="14.4" customHeight="1" x14ac:dyDescent="0.3">
      <c r="A1766" s="831">
        <v>2</v>
      </c>
      <c r="B1766" s="832" t="s">
        <v>2170</v>
      </c>
      <c r="C1766" s="832" t="s">
        <v>2177</v>
      </c>
      <c r="D1766" s="833" t="s">
        <v>4516</v>
      </c>
      <c r="E1766" s="834" t="s">
        <v>2208</v>
      </c>
      <c r="F1766" s="832" t="s">
        <v>2171</v>
      </c>
      <c r="G1766" s="832" t="s">
        <v>2821</v>
      </c>
      <c r="H1766" s="832" t="s">
        <v>604</v>
      </c>
      <c r="I1766" s="832" t="s">
        <v>1914</v>
      </c>
      <c r="J1766" s="832" t="s">
        <v>1915</v>
      </c>
      <c r="K1766" s="832" t="s">
        <v>1916</v>
      </c>
      <c r="L1766" s="835">
        <v>0</v>
      </c>
      <c r="M1766" s="835">
        <v>0</v>
      </c>
      <c r="N1766" s="832">
        <v>6</v>
      </c>
      <c r="O1766" s="836">
        <v>2.5</v>
      </c>
      <c r="P1766" s="835">
        <v>0</v>
      </c>
      <c r="Q1766" s="837"/>
      <c r="R1766" s="832">
        <v>2</v>
      </c>
      <c r="S1766" s="837">
        <v>0.33333333333333331</v>
      </c>
      <c r="T1766" s="836">
        <v>1</v>
      </c>
      <c r="U1766" s="838">
        <v>0.4</v>
      </c>
    </row>
    <row r="1767" spans="1:21" ht="14.4" customHeight="1" x14ac:dyDescent="0.3">
      <c r="A1767" s="831">
        <v>2</v>
      </c>
      <c r="B1767" s="832" t="s">
        <v>2170</v>
      </c>
      <c r="C1767" s="832" t="s">
        <v>2177</v>
      </c>
      <c r="D1767" s="833" t="s">
        <v>4516</v>
      </c>
      <c r="E1767" s="834" t="s">
        <v>2208</v>
      </c>
      <c r="F1767" s="832" t="s">
        <v>2171</v>
      </c>
      <c r="G1767" s="832" t="s">
        <v>2825</v>
      </c>
      <c r="H1767" s="832" t="s">
        <v>562</v>
      </c>
      <c r="I1767" s="832" t="s">
        <v>2826</v>
      </c>
      <c r="J1767" s="832" t="s">
        <v>1079</v>
      </c>
      <c r="K1767" s="832" t="s">
        <v>1758</v>
      </c>
      <c r="L1767" s="835">
        <v>210.38</v>
      </c>
      <c r="M1767" s="835">
        <v>1683.04</v>
      </c>
      <c r="N1767" s="832">
        <v>8</v>
      </c>
      <c r="O1767" s="836">
        <v>3.5</v>
      </c>
      <c r="P1767" s="835">
        <v>841.52</v>
      </c>
      <c r="Q1767" s="837">
        <v>0.5</v>
      </c>
      <c r="R1767" s="832">
        <v>4</v>
      </c>
      <c r="S1767" s="837">
        <v>0.5</v>
      </c>
      <c r="T1767" s="836">
        <v>2</v>
      </c>
      <c r="U1767" s="838">
        <v>0.5714285714285714</v>
      </c>
    </row>
    <row r="1768" spans="1:21" ht="14.4" customHeight="1" x14ac:dyDescent="0.3">
      <c r="A1768" s="831">
        <v>2</v>
      </c>
      <c r="B1768" s="832" t="s">
        <v>2170</v>
      </c>
      <c r="C1768" s="832" t="s">
        <v>2177</v>
      </c>
      <c r="D1768" s="833" t="s">
        <v>4516</v>
      </c>
      <c r="E1768" s="834" t="s">
        <v>2208</v>
      </c>
      <c r="F1768" s="832" t="s">
        <v>2171</v>
      </c>
      <c r="G1768" s="832" t="s">
        <v>3996</v>
      </c>
      <c r="H1768" s="832" t="s">
        <v>562</v>
      </c>
      <c r="I1768" s="832" t="s">
        <v>4181</v>
      </c>
      <c r="J1768" s="832" t="s">
        <v>1397</v>
      </c>
      <c r="K1768" s="832" t="s">
        <v>3760</v>
      </c>
      <c r="L1768" s="835">
        <v>141.03</v>
      </c>
      <c r="M1768" s="835">
        <v>423.09000000000003</v>
      </c>
      <c r="N1768" s="832">
        <v>3</v>
      </c>
      <c r="O1768" s="836">
        <v>0.5</v>
      </c>
      <c r="P1768" s="835">
        <v>423.09000000000003</v>
      </c>
      <c r="Q1768" s="837">
        <v>1</v>
      </c>
      <c r="R1768" s="832">
        <v>3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2</v>
      </c>
      <c r="B1769" s="832" t="s">
        <v>2170</v>
      </c>
      <c r="C1769" s="832" t="s">
        <v>2177</v>
      </c>
      <c r="D1769" s="833" t="s">
        <v>4516</v>
      </c>
      <c r="E1769" s="834" t="s">
        <v>2208</v>
      </c>
      <c r="F1769" s="832" t="s">
        <v>2171</v>
      </c>
      <c r="G1769" s="832" t="s">
        <v>4182</v>
      </c>
      <c r="H1769" s="832" t="s">
        <v>604</v>
      </c>
      <c r="I1769" s="832" t="s">
        <v>1823</v>
      </c>
      <c r="J1769" s="832" t="s">
        <v>782</v>
      </c>
      <c r="K1769" s="832" t="s">
        <v>1824</v>
      </c>
      <c r="L1769" s="835">
        <v>100.1</v>
      </c>
      <c r="M1769" s="835">
        <v>100.1</v>
      </c>
      <c r="N1769" s="832">
        <v>1</v>
      </c>
      <c r="O1769" s="836">
        <v>1</v>
      </c>
      <c r="P1769" s="835">
        <v>100.1</v>
      </c>
      <c r="Q1769" s="837">
        <v>1</v>
      </c>
      <c r="R1769" s="832">
        <v>1</v>
      </c>
      <c r="S1769" s="837">
        <v>1</v>
      </c>
      <c r="T1769" s="836">
        <v>1</v>
      </c>
      <c r="U1769" s="838">
        <v>1</v>
      </c>
    </row>
    <row r="1770" spans="1:21" ht="14.4" customHeight="1" x14ac:dyDescent="0.3">
      <c r="A1770" s="831">
        <v>2</v>
      </c>
      <c r="B1770" s="832" t="s">
        <v>2170</v>
      </c>
      <c r="C1770" s="832" t="s">
        <v>2177</v>
      </c>
      <c r="D1770" s="833" t="s">
        <v>4516</v>
      </c>
      <c r="E1770" s="834" t="s">
        <v>2208</v>
      </c>
      <c r="F1770" s="832" t="s">
        <v>2171</v>
      </c>
      <c r="G1770" s="832" t="s">
        <v>4118</v>
      </c>
      <c r="H1770" s="832" t="s">
        <v>562</v>
      </c>
      <c r="I1770" s="832" t="s">
        <v>4119</v>
      </c>
      <c r="J1770" s="832" t="s">
        <v>4120</v>
      </c>
      <c r="K1770" s="832" t="s">
        <v>4121</v>
      </c>
      <c r="L1770" s="835">
        <v>0</v>
      </c>
      <c r="M1770" s="835">
        <v>0</v>
      </c>
      <c r="N1770" s="832">
        <v>12</v>
      </c>
      <c r="O1770" s="836">
        <v>2</v>
      </c>
      <c r="P1770" s="835">
        <v>0</v>
      </c>
      <c r="Q1770" s="837"/>
      <c r="R1770" s="832">
        <v>5</v>
      </c>
      <c r="S1770" s="837">
        <v>0.41666666666666669</v>
      </c>
      <c r="T1770" s="836">
        <v>1</v>
      </c>
      <c r="U1770" s="838">
        <v>0.5</v>
      </c>
    </row>
    <row r="1771" spans="1:21" ht="14.4" customHeight="1" x14ac:dyDescent="0.3">
      <c r="A1771" s="831">
        <v>2</v>
      </c>
      <c r="B1771" s="832" t="s">
        <v>2170</v>
      </c>
      <c r="C1771" s="832" t="s">
        <v>2177</v>
      </c>
      <c r="D1771" s="833" t="s">
        <v>4516</v>
      </c>
      <c r="E1771" s="834" t="s">
        <v>2208</v>
      </c>
      <c r="F1771" s="832" t="s">
        <v>2171</v>
      </c>
      <c r="G1771" s="832" t="s">
        <v>2839</v>
      </c>
      <c r="H1771" s="832" t="s">
        <v>562</v>
      </c>
      <c r="I1771" s="832" t="s">
        <v>3907</v>
      </c>
      <c r="J1771" s="832" t="s">
        <v>3908</v>
      </c>
      <c r="K1771" s="832" t="s">
        <v>3909</v>
      </c>
      <c r="L1771" s="835">
        <v>300.68</v>
      </c>
      <c r="M1771" s="835">
        <v>300.68</v>
      </c>
      <c r="N1771" s="832">
        <v>1</v>
      </c>
      <c r="O1771" s="836">
        <v>1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2</v>
      </c>
      <c r="B1772" s="832" t="s">
        <v>2170</v>
      </c>
      <c r="C1772" s="832" t="s">
        <v>2177</v>
      </c>
      <c r="D1772" s="833" t="s">
        <v>4516</v>
      </c>
      <c r="E1772" s="834" t="s">
        <v>2208</v>
      </c>
      <c r="F1772" s="832" t="s">
        <v>2171</v>
      </c>
      <c r="G1772" s="832" t="s">
        <v>4013</v>
      </c>
      <c r="H1772" s="832" t="s">
        <v>562</v>
      </c>
      <c r="I1772" s="832" t="s">
        <v>4014</v>
      </c>
      <c r="J1772" s="832" t="s">
        <v>4015</v>
      </c>
      <c r="K1772" s="832" t="s">
        <v>4016</v>
      </c>
      <c r="L1772" s="835">
        <v>0</v>
      </c>
      <c r="M1772" s="835">
        <v>0</v>
      </c>
      <c r="N1772" s="832">
        <v>1</v>
      </c>
      <c r="O1772" s="836">
        <v>0.5</v>
      </c>
      <c r="P1772" s="835"/>
      <c r="Q1772" s="837"/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2</v>
      </c>
      <c r="B1773" s="832" t="s">
        <v>2170</v>
      </c>
      <c r="C1773" s="832" t="s">
        <v>2177</v>
      </c>
      <c r="D1773" s="833" t="s">
        <v>4516</v>
      </c>
      <c r="E1773" s="834" t="s">
        <v>2208</v>
      </c>
      <c r="F1773" s="832" t="s">
        <v>2171</v>
      </c>
      <c r="G1773" s="832" t="s">
        <v>2888</v>
      </c>
      <c r="H1773" s="832" t="s">
        <v>604</v>
      </c>
      <c r="I1773" s="832" t="s">
        <v>1651</v>
      </c>
      <c r="J1773" s="832" t="s">
        <v>1652</v>
      </c>
      <c r="K1773" s="832" t="s">
        <v>1653</v>
      </c>
      <c r="L1773" s="835">
        <v>414.07</v>
      </c>
      <c r="M1773" s="835">
        <v>2484.42</v>
      </c>
      <c r="N1773" s="832">
        <v>6</v>
      </c>
      <c r="O1773" s="836">
        <v>3</v>
      </c>
      <c r="P1773" s="835">
        <v>2070.35</v>
      </c>
      <c r="Q1773" s="837">
        <v>0.83333333333333326</v>
      </c>
      <c r="R1773" s="832">
        <v>5</v>
      </c>
      <c r="S1773" s="837">
        <v>0.83333333333333337</v>
      </c>
      <c r="T1773" s="836">
        <v>2.5</v>
      </c>
      <c r="U1773" s="838">
        <v>0.83333333333333337</v>
      </c>
    </row>
    <row r="1774" spans="1:21" ht="14.4" customHeight="1" x14ac:dyDescent="0.3">
      <c r="A1774" s="831">
        <v>2</v>
      </c>
      <c r="B1774" s="832" t="s">
        <v>2170</v>
      </c>
      <c r="C1774" s="832" t="s">
        <v>2177</v>
      </c>
      <c r="D1774" s="833" t="s">
        <v>4516</v>
      </c>
      <c r="E1774" s="834" t="s">
        <v>2208</v>
      </c>
      <c r="F1774" s="832" t="s">
        <v>2171</v>
      </c>
      <c r="G1774" s="832" t="s">
        <v>2894</v>
      </c>
      <c r="H1774" s="832" t="s">
        <v>562</v>
      </c>
      <c r="I1774" s="832" t="s">
        <v>2895</v>
      </c>
      <c r="J1774" s="832" t="s">
        <v>2896</v>
      </c>
      <c r="K1774" s="832" t="s">
        <v>2897</v>
      </c>
      <c r="L1774" s="835">
        <v>50.32</v>
      </c>
      <c r="M1774" s="835">
        <v>50.32</v>
      </c>
      <c r="N1774" s="832">
        <v>1</v>
      </c>
      <c r="O1774" s="836">
        <v>0.5</v>
      </c>
      <c r="P1774" s="835">
        <v>50.32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2</v>
      </c>
      <c r="B1775" s="832" t="s">
        <v>2170</v>
      </c>
      <c r="C1775" s="832" t="s">
        <v>2177</v>
      </c>
      <c r="D1775" s="833" t="s">
        <v>4516</v>
      </c>
      <c r="E1775" s="834" t="s">
        <v>2208</v>
      </c>
      <c r="F1775" s="832" t="s">
        <v>2171</v>
      </c>
      <c r="G1775" s="832" t="s">
        <v>4183</v>
      </c>
      <c r="H1775" s="832" t="s">
        <v>562</v>
      </c>
      <c r="I1775" s="832" t="s">
        <v>4184</v>
      </c>
      <c r="J1775" s="832" t="s">
        <v>4185</v>
      </c>
      <c r="K1775" s="832" t="s">
        <v>4186</v>
      </c>
      <c r="L1775" s="835">
        <v>131.63999999999999</v>
      </c>
      <c r="M1775" s="835">
        <v>131.63999999999999</v>
      </c>
      <c r="N1775" s="832">
        <v>1</v>
      </c>
      <c r="O1775" s="836">
        <v>0.5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2</v>
      </c>
      <c r="B1776" s="832" t="s">
        <v>2170</v>
      </c>
      <c r="C1776" s="832" t="s">
        <v>2177</v>
      </c>
      <c r="D1776" s="833" t="s">
        <v>4516</v>
      </c>
      <c r="E1776" s="834" t="s">
        <v>2208</v>
      </c>
      <c r="F1776" s="832" t="s">
        <v>2171</v>
      </c>
      <c r="G1776" s="832" t="s">
        <v>2898</v>
      </c>
      <c r="H1776" s="832" t="s">
        <v>604</v>
      </c>
      <c r="I1776" s="832" t="s">
        <v>1845</v>
      </c>
      <c r="J1776" s="832" t="s">
        <v>1115</v>
      </c>
      <c r="K1776" s="832" t="s">
        <v>1846</v>
      </c>
      <c r="L1776" s="835">
        <v>154.36000000000001</v>
      </c>
      <c r="M1776" s="835">
        <v>771.80000000000007</v>
      </c>
      <c r="N1776" s="832">
        <v>5</v>
      </c>
      <c r="O1776" s="836">
        <v>3</v>
      </c>
      <c r="P1776" s="835">
        <v>617.44000000000005</v>
      </c>
      <c r="Q1776" s="837">
        <v>0.8</v>
      </c>
      <c r="R1776" s="832">
        <v>4</v>
      </c>
      <c r="S1776" s="837">
        <v>0.8</v>
      </c>
      <c r="T1776" s="836">
        <v>2.5</v>
      </c>
      <c r="U1776" s="838">
        <v>0.83333333333333337</v>
      </c>
    </row>
    <row r="1777" spans="1:21" ht="14.4" customHeight="1" x14ac:dyDescent="0.3">
      <c r="A1777" s="831">
        <v>2</v>
      </c>
      <c r="B1777" s="832" t="s">
        <v>2170</v>
      </c>
      <c r="C1777" s="832" t="s">
        <v>2177</v>
      </c>
      <c r="D1777" s="833" t="s">
        <v>4516</v>
      </c>
      <c r="E1777" s="834" t="s">
        <v>2208</v>
      </c>
      <c r="F1777" s="832" t="s">
        <v>2171</v>
      </c>
      <c r="G1777" s="832" t="s">
        <v>2899</v>
      </c>
      <c r="H1777" s="832" t="s">
        <v>562</v>
      </c>
      <c r="I1777" s="832" t="s">
        <v>2905</v>
      </c>
      <c r="J1777" s="832" t="s">
        <v>886</v>
      </c>
      <c r="K1777" s="832" t="s">
        <v>2906</v>
      </c>
      <c r="L1777" s="835">
        <v>374.79</v>
      </c>
      <c r="M1777" s="835">
        <v>21737.82</v>
      </c>
      <c r="N1777" s="832">
        <v>58</v>
      </c>
      <c r="O1777" s="836">
        <v>11</v>
      </c>
      <c r="P1777" s="835">
        <v>11618.49</v>
      </c>
      <c r="Q1777" s="837">
        <v>0.53448275862068961</v>
      </c>
      <c r="R1777" s="832">
        <v>31</v>
      </c>
      <c r="S1777" s="837">
        <v>0.53448275862068961</v>
      </c>
      <c r="T1777" s="836">
        <v>5</v>
      </c>
      <c r="U1777" s="838">
        <v>0.45454545454545453</v>
      </c>
    </row>
    <row r="1778" spans="1:21" ht="14.4" customHeight="1" x14ac:dyDescent="0.3">
      <c r="A1778" s="831">
        <v>2</v>
      </c>
      <c r="B1778" s="832" t="s">
        <v>2170</v>
      </c>
      <c r="C1778" s="832" t="s">
        <v>2177</v>
      </c>
      <c r="D1778" s="833" t="s">
        <v>4516</v>
      </c>
      <c r="E1778" s="834" t="s">
        <v>2208</v>
      </c>
      <c r="F1778" s="832" t="s">
        <v>2171</v>
      </c>
      <c r="G1778" s="832" t="s">
        <v>2899</v>
      </c>
      <c r="H1778" s="832" t="s">
        <v>562</v>
      </c>
      <c r="I1778" s="832" t="s">
        <v>2911</v>
      </c>
      <c r="J1778" s="832" t="s">
        <v>2912</v>
      </c>
      <c r="K1778" s="832" t="s">
        <v>2913</v>
      </c>
      <c r="L1778" s="835">
        <v>144.41999999999999</v>
      </c>
      <c r="M1778" s="835">
        <v>866.52</v>
      </c>
      <c r="N1778" s="832">
        <v>6</v>
      </c>
      <c r="O1778" s="836">
        <v>1</v>
      </c>
      <c r="P1778" s="835">
        <v>866.52</v>
      </c>
      <c r="Q1778" s="837">
        <v>1</v>
      </c>
      <c r="R1778" s="832">
        <v>6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2</v>
      </c>
      <c r="B1779" s="832" t="s">
        <v>2170</v>
      </c>
      <c r="C1779" s="832" t="s">
        <v>2177</v>
      </c>
      <c r="D1779" s="833" t="s">
        <v>4516</v>
      </c>
      <c r="E1779" s="834" t="s">
        <v>2208</v>
      </c>
      <c r="F1779" s="832" t="s">
        <v>2171</v>
      </c>
      <c r="G1779" s="832" t="s">
        <v>2914</v>
      </c>
      <c r="H1779" s="832" t="s">
        <v>604</v>
      </c>
      <c r="I1779" s="832" t="s">
        <v>2915</v>
      </c>
      <c r="J1779" s="832" t="s">
        <v>739</v>
      </c>
      <c r="K1779" s="832" t="s">
        <v>2916</v>
      </c>
      <c r="L1779" s="835">
        <v>0</v>
      </c>
      <c r="M1779" s="835">
        <v>0</v>
      </c>
      <c r="N1779" s="832">
        <v>1</v>
      </c>
      <c r="O1779" s="836">
        <v>0.5</v>
      </c>
      <c r="P1779" s="835"/>
      <c r="Q1779" s="837"/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2</v>
      </c>
      <c r="B1780" s="832" t="s">
        <v>2170</v>
      </c>
      <c r="C1780" s="832" t="s">
        <v>2177</v>
      </c>
      <c r="D1780" s="833" t="s">
        <v>4516</v>
      </c>
      <c r="E1780" s="834" t="s">
        <v>2208</v>
      </c>
      <c r="F1780" s="832" t="s">
        <v>2171</v>
      </c>
      <c r="G1780" s="832" t="s">
        <v>2917</v>
      </c>
      <c r="H1780" s="832" t="s">
        <v>604</v>
      </c>
      <c r="I1780" s="832" t="s">
        <v>2921</v>
      </c>
      <c r="J1780" s="832" t="s">
        <v>2919</v>
      </c>
      <c r="K1780" s="832" t="s">
        <v>1835</v>
      </c>
      <c r="L1780" s="835">
        <v>49.08</v>
      </c>
      <c r="M1780" s="835">
        <v>49.08</v>
      </c>
      <c r="N1780" s="832">
        <v>1</v>
      </c>
      <c r="O1780" s="836">
        <v>0.5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2</v>
      </c>
      <c r="B1781" s="832" t="s">
        <v>2170</v>
      </c>
      <c r="C1781" s="832" t="s">
        <v>2177</v>
      </c>
      <c r="D1781" s="833" t="s">
        <v>4516</v>
      </c>
      <c r="E1781" s="834" t="s">
        <v>2208</v>
      </c>
      <c r="F1781" s="832" t="s">
        <v>2171</v>
      </c>
      <c r="G1781" s="832" t="s">
        <v>2917</v>
      </c>
      <c r="H1781" s="832" t="s">
        <v>604</v>
      </c>
      <c r="I1781" s="832" t="s">
        <v>2922</v>
      </c>
      <c r="J1781" s="832" t="s">
        <v>2919</v>
      </c>
      <c r="K1781" s="832" t="s">
        <v>2066</v>
      </c>
      <c r="L1781" s="835">
        <v>126.27</v>
      </c>
      <c r="M1781" s="835">
        <v>126.27</v>
      </c>
      <c r="N1781" s="832">
        <v>1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2</v>
      </c>
      <c r="B1782" s="832" t="s">
        <v>2170</v>
      </c>
      <c r="C1782" s="832" t="s">
        <v>2177</v>
      </c>
      <c r="D1782" s="833" t="s">
        <v>4516</v>
      </c>
      <c r="E1782" s="834" t="s">
        <v>2208</v>
      </c>
      <c r="F1782" s="832" t="s">
        <v>2172</v>
      </c>
      <c r="G1782" s="832" t="s">
        <v>2932</v>
      </c>
      <c r="H1782" s="832" t="s">
        <v>562</v>
      </c>
      <c r="I1782" s="832" t="s">
        <v>2936</v>
      </c>
      <c r="J1782" s="832" t="s">
        <v>2248</v>
      </c>
      <c r="K1782" s="832"/>
      <c r="L1782" s="835">
        <v>0</v>
      </c>
      <c r="M1782" s="835">
        <v>0</v>
      </c>
      <c r="N1782" s="832">
        <v>1</v>
      </c>
      <c r="O1782" s="836">
        <v>0.5</v>
      </c>
      <c r="P1782" s="835">
        <v>0</v>
      </c>
      <c r="Q1782" s="837"/>
      <c r="R1782" s="832">
        <v>1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2</v>
      </c>
      <c r="B1783" s="832" t="s">
        <v>2170</v>
      </c>
      <c r="C1783" s="832" t="s">
        <v>2177</v>
      </c>
      <c r="D1783" s="833" t="s">
        <v>4516</v>
      </c>
      <c r="E1783" s="834" t="s">
        <v>2208</v>
      </c>
      <c r="F1783" s="832" t="s">
        <v>2172</v>
      </c>
      <c r="G1783" s="832" t="s">
        <v>2932</v>
      </c>
      <c r="H1783" s="832" t="s">
        <v>562</v>
      </c>
      <c r="I1783" s="832" t="s">
        <v>4144</v>
      </c>
      <c r="J1783" s="832" t="s">
        <v>2248</v>
      </c>
      <c r="K1783" s="832"/>
      <c r="L1783" s="835">
        <v>0</v>
      </c>
      <c r="M1783" s="835">
        <v>0</v>
      </c>
      <c r="N1783" s="832">
        <v>1</v>
      </c>
      <c r="O1783" s="836">
        <v>1</v>
      </c>
      <c r="P1783" s="835"/>
      <c r="Q1783" s="837"/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2</v>
      </c>
      <c r="B1784" s="832" t="s">
        <v>2170</v>
      </c>
      <c r="C1784" s="832" t="s">
        <v>2177</v>
      </c>
      <c r="D1784" s="833" t="s">
        <v>4516</v>
      </c>
      <c r="E1784" s="834" t="s">
        <v>2333</v>
      </c>
      <c r="F1784" s="832" t="s">
        <v>2171</v>
      </c>
      <c r="G1784" s="832" t="s">
        <v>3200</v>
      </c>
      <c r="H1784" s="832" t="s">
        <v>562</v>
      </c>
      <c r="I1784" s="832" t="s">
        <v>3447</v>
      </c>
      <c r="J1784" s="832" t="s">
        <v>3202</v>
      </c>
      <c r="K1784" s="832" t="s">
        <v>3441</v>
      </c>
      <c r="L1784" s="835">
        <v>42.54</v>
      </c>
      <c r="M1784" s="835">
        <v>42.54</v>
      </c>
      <c r="N1784" s="832">
        <v>1</v>
      </c>
      <c r="O1784" s="836">
        <v>0.5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2</v>
      </c>
      <c r="B1785" s="832" t="s">
        <v>2170</v>
      </c>
      <c r="C1785" s="832" t="s">
        <v>2177</v>
      </c>
      <c r="D1785" s="833" t="s">
        <v>4516</v>
      </c>
      <c r="E1785" s="834" t="s">
        <v>2333</v>
      </c>
      <c r="F1785" s="832" t="s">
        <v>2171</v>
      </c>
      <c r="G1785" s="832" t="s">
        <v>3200</v>
      </c>
      <c r="H1785" s="832" t="s">
        <v>562</v>
      </c>
      <c r="I1785" s="832" t="s">
        <v>3206</v>
      </c>
      <c r="J1785" s="832" t="s">
        <v>3202</v>
      </c>
      <c r="K1785" s="832" t="s">
        <v>3207</v>
      </c>
      <c r="L1785" s="835">
        <v>24.05</v>
      </c>
      <c r="M1785" s="835">
        <v>24.05</v>
      </c>
      <c r="N1785" s="832">
        <v>1</v>
      </c>
      <c r="O1785" s="836">
        <v>0.5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2</v>
      </c>
      <c r="B1786" s="832" t="s">
        <v>2170</v>
      </c>
      <c r="C1786" s="832" t="s">
        <v>2177</v>
      </c>
      <c r="D1786" s="833" t="s">
        <v>4516</v>
      </c>
      <c r="E1786" s="834" t="s">
        <v>2333</v>
      </c>
      <c r="F1786" s="832" t="s">
        <v>2171</v>
      </c>
      <c r="G1786" s="832" t="s">
        <v>2898</v>
      </c>
      <c r="H1786" s="832" t="s">
        <v>562</v>
      </c>
      <c r="I1786" s="832" t="s">
        <v>4187</v>
      </c>
      <c r="J1786" s="832" t="s">
        <v>4188</v>
      </c>
      <c r="K1786" s="832" t="s">
        <v>4189</v>
      </c>
      <c r="L1786" s="835">
        <v>154.36000000000001</v>
      </c>
      <c r="M1786" s="835">
        <v>154.36000000000001</v>
      </c>
      <c r="N1786" s="832">
        <v>1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2</v>
      </c>
      <c r="B1787" s="832" t="s">
        <v>2170</v>
      </c>
      <c r="C1787" s="832" t="s">
        <v>2177</v>
      </c>
      <c r="D1787" s="833" t="s">
        <v>4516</v>
      </c>
      <c r="E1787" s="834" t="s">
        <v>2207</v>
      </c>
      <c r="F1787" s="832" t="s">
        <v>2171</v>
      </c>
      <c r="G1787" s="832" t="s">
        <v>2540</v>
      </c>
      <c r="H1787" s="832" t="s">
        <v>562</v>
      </c>
      <c r="I1787" s="832" t="s">
        <v>3229</v>
      </c>
      <c r="J1787" s="832" t="s">
        <v>2545</v>
      </c>
      <c r="K1787" s="832" t="s">
        <v>3230</v>
      </c>
      <c r="L1787" s="835">
        <v>23.27</v>
      </c>
      <c r="M1787" s="835">
        <v>23.27</v>
      </c>
      <c r="N1787" s="832">
        <v>1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2</v>
      </c>
      <c r="B1788" s="832" t="s">
        <v>2170</v>
      </c>
      <c r="C1788" s="832" t="s">
        <v>2177</v>
      </c>
      <c r="D1788" s="833" t="s">
        <v>4516</v>
      </c>
      <c r="E1788" s="834" t="s">
        <v>2322</v>
      </c>
      <c r="F1788" s="832" t="s">
        <v>2171</v>
      </c>
      <c r="G1788" s="832" t="s">
        <v>4190</v>
      </c>
      <c r="H1788" s="832" t="s">
        <v>604</v>
      </c>
      <c r="I1788" s="832" t="s">
        <v>4191</v>
      </c>
      <c r="J1788" s="832" t="s">
        <v>4192</v>
      </c>
      <c r="K1788" s="832" t="s">
        <v>4193</v>
      </c>
      <c r="L1788" s="835">
        <v>21.79</v>
      </c>
      <c r="M1788" s="835">
        <v>21.79</v>
      </c>
      <c r="N1788" s="832">
        <v>1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2</v>
      </c>
      <c r="B1789" s="832" t="s">
        <v>2170</v>
      </c>
      <c r="C1789" s="832" t="s">
        <v>2177</v>
      </c>
      <c r="D1789" s="833" t="s">
        <v>4516</v>
      </c>
      <c r="E1789" s="834" t="s">
        <v>2284</v>
      </c>
      <c r="F1789" s="832" t="s">
        <v>2171</v>
      </c>
      <c r="G1789" s="832" t="s">
        <v>2504</v>
      </c>
      <c r="H1789" s="832" t="s">
        <v>562</v>
      </c>
      <c r="I1789" s="832" t="s">
        <v>2505</v>
      </c>
      <c r="J1789" s="832" t="s">
        <v>2506</v>
      </c>
      <c r="K1789" s="832" t="s">
        <v>2507</v>
      </c>
      <c r="L1789" s="835">
        <v>0</v>
      </c>
      <c r="M1789" s="835">
        <v>0</v>
      </c>
      <c r="N1789" s="832">
        <v>1</v>
      </c>
      <c r="O1789" s="836">
        <v>1</v>
      </c>
      <c r="P1789" s="835"/>
      <c r="Q1789" s="837"/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2</v>
      </c>
      <c r="B1790" s="832" t="s">
        <v>2170</v>
      </c>
      <c r="C1790" s="832" t="s">
        <v>2177</v>
      </c>
      <c r="D1790" s="833" t="s">
        <v>4516</v>
      </c>
      <c r="E1790" s="834" t="s">
        <v>2193</v>
      </c>
      <c r="F1790" s="832" t="s">
        <v>2171</v>
      </c>
      <c r="G1790" s="832" t="s">
        <v>2678</v>
      </c>
      <c r="H1790" s="832" t="s">
        <v>604</v>
      </c>
      <c r="I1790" s="832" t="s">
        <v>1900</v>
      </c>
      <c r="J1790" s="832" t="s">
        <v>644</v>
      </c>
      <c r="K1790" s="832" t="s">
        <v>1901</v>
      </c>
      <c r="L1790" s="835">
        <v>24.22</v>
      </c>
      <c r="M1790" s="835">
        <v>24.22</v>
      </c>
      <c r="N1790" s="832">
        <v>1</v>
      </c>
      <c r="O1790" s="836">
        <v>1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2</v>
      </c>
      <c r="B1791" s="832" t="s">
        <v>2170</v>
      </c>
      <c r="C1791" s="832" t="s">
        <v>2177</v>
      </c>
      <c r="D1791" s="833" t="s">
        <v>4516</v>
      </c>
      <c r="E1791" s="834" t="s">
        <v>2249</v>
      </c>
      <c r="F1791" s="832" t="s">
        <v>2171</v>
      </c>
      <c r="G1791" s="832" t="s">
        <v>2678</v>
      </c>
      <c r="H1791" s="832" t="s">
        <v>604</v>
      </c>
      <c r="I1791" s="832" t="s">
        <v>1900</v>
      </c>
      <c r="J1791" s="832" t="s">
        <v>644</v>
      </c>
      <c r="K1791" s="832" t="s">
        <v>1901</v>
      </c>
      <c r="L1791" s="835">
        <v>24.22</v>
      </c>
      <c r="M1791" s="835">
        <v>24.22</v>
      </c>
      <c r="N1791" s="832">
        <v>1</v>
      </c>
      <c r="O1791" s="836">
        <v>1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2</v>
      </c>
      <c r="B1792" s="832" t="s">
        <v>2170</v>
      </c>
      <c r="C1792" s="832" t="s">
        <v>2177</v>
      </c>
      <c r="D1792" s="833" t="s">
        <v>4516</v>
      </c>
      <c r="E1792" s="834" t="s">
        <v>2249</v>
      </c>
      <c r="F1792" s="832" t="s">
        <v>2171</v>
      </c>
      <c r="G1792" s="832" t="s">
        <v>2894</v>
      </c>
      <c r="H1792" s="832" t="s">
        <v>604</v>
      </c>
      <c r="I1792" s="832" t="s">
        <v>2092</v>
      </c>
      <c r="J1792" s="832" t="s">
        <v>2093</v>
      </c>
      <c r="K1792" s="832" t="s">
        <v>2094</v>
      </c>
      <c r="L1792" s="835">
        <v>50.32</v>
      </c>
      <c r="M1792" s="835">
        <v>50.32</v>
      </c>
      <c r="N1792" s="832">
        <v>1</v>
      </c>
      <c r="O1792" s="836">
        <v>1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2</v>
      </c>
      <c r="B1793" s="832" t="s">
        <v>2170</v>
      </c>
      <c r="C1793" s="832" t="s">
        <v>2177</v>
      </c>
      <c r="D1793" s="833" t="s">
        <v>4516</v>
      </c>
      <c r="E1793" s="834" t="s">
        <v>2187</v>
      </c>
      <c r="F1793" s="832" t="s">
        <v>2171</v>
      </c>
      <c r="G1793" s="832" t="s">
        <v>3226</v>
      </c>
      <c r="H1793" s="832" t="s">
        <v>562</v>
      </c>
      <c r="I1793" s="832" t="s">
        <v>3454</v>
      </c>
      <c r="J1793" s="832" t="s">
        <v>3455</v>
      </c>
      <c r="K1793" s="832" t="s">
        <v>2507</v>
      </c>
      <c r="L1793" s="835">
        <v>35.11</v>
      </c>
      <c r="M1793" s="835">
        <v>70.22</v>
      </c>
      <c r="N1793" s="832">
        <v>2</v>
      </c>
      <c r="O1793" s="836">
        <v>0.5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2</v>
      </c>
      <c r="B1794" s="832" t="s">
        <v>2170</v>
      </c>
      <c r="C1794" s="832" t="s">
        <v>2177</v>
      </c>
      <c r="D1794" s="833" t="s">
        <v>4516</v>
      </c>
      <c r="E1794" s="834" t="s">
        <v>2187</v>
      </c>
      <c r="F1794" s="832" t="s">
        <v>2171</v>
      </c>
      <c r="G1794" s="832" t="s">
        <v>3456</v>
      </c>
      <c r="H1794" s="832" t="s">
        <v>604</v>
      </c>
      <c r="I1794" s="832" t="s">
        <v>4194</v>
      </c>
      <c r="J1794" s="832" t="s">
        <v>4195</v>
      </c>
      <c r="K1794" s="832" t="s">
        <v>4066</v>
      </c>
      <c r="L1794" s="835">
        <v>0</v>
      </c>
      <c r="M1794" s="835">
        <v>0</v>
      </c>
      <c r="N1794" s="832">
        <v>1</v>
      </c>
      <c r="O1794" s="836">
        <v>0.5</v>
      </c>
      <c r="P1794" s="835">
        <v>0</v>
      </c>
      <c r="Q1794" s="837"/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2</v>
      </c>
      <c r="B1795" s="832" t="s">
        <v>2170</v>
      </c>
      <c r="C1795" s="832" t="s">
        <v>2177</v>
      </c>
      <c r="D1795" s="833" t="s">
        <v>4516</v>
      </c>
      <c r="E1795" s="834" t="s">
        <v>2187</v>
      </c>
      <c r="F1795" s="832" t="s">
        <v>2171</v>
      </c>
      <c r="G1795" s="832" t="s">
        <v>4196</v>
      </c>
      <c r="H1795" s="832" t="s">
        <v>562</v>
      </c>
      <c r="I1795" s="832" t="s">
        <v>4197</v>
      </c>
      <c r="J1795" s="832" t="s">
        <v>4198</v>
      </c>
      <c r="K1795" s="832" t="s">
        <v>4199</v>
      </c>
      <c r="L1795" s="835">
        <v>263.26</v>
      </c>
      <c r="M1795" s="835">
        <v>263.26</v>
      </c>
      <c r="N1795" s="832">
        <v>1</v>
      </c>
      <c r="O1795" s="836">
        <v>0.5</v>
      </c>
      <c r="P1795" s="835">
        <v>263.26</v>
      </c>
      <c r="Q1795" s="837">
        <v>1</v>
      </c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2</v>
      </c>
      <c r="B1796" s="832" t="s">
        <v>2170</v>
      </c>
      <c r="C1796" s="832" t="s">
        <v>2177</v>
      </c>
      <c r="D1796" s="833" t="s">
        <v>4516</v>
      </c>
      <c r="E1796" s="834" t="s">
        <v>2187</v>
      </c>
      <c r="F1796" s="832" t="s">
        <v>2171</v>
      </c>
      <c r="G1796" s="832" t="s">
        <v>2364</v>
      </c>
      <c r="H1796" s="832" t="s">
        <v>562</v>
      </c>
      <c r="I1796" s="832" t="s">
        <v>2365</v>
      </c>
      <c r="J1796" s="832" t="s">
        <v>1055</v>
      </c>
      <c r="K1796" s="832" t="s">
        <v>2366</v>
      </c>
      <c r="L1796" s="835">
        <v>385.3</v>
      </c>
      <c r="M1796" s="835">
        <v>7320.7</v>
      </c>
      <c r="N1796" s="832">
        <v>19</v>
      </c>
      <c r="O1796" s="836">
        <v>1.5</v>
      </c>
      <c r="P1796" s="835">
        <v>1541.2</v>
      </c>
      <c r="Q1796" s="837">
        <v>0.2105263157894737</v>
      </c>
      <c r="R1796" s="832">
        <v>4</v>
      </c>
      <c r="S1796" s="837">
        <v>0.21052631578947367</v>
      </c>
      <c r="T1796" s="836">
        <v>1</v>
      </c>
      <c r="U1796" s="838">
        <v>0.66666666666666663</v>
      </c>
    </row>
    <row r="1797" spans="1:21" ht="14.4" customHeight="1" x14ac:dyDescent="0.3">
      <c r="A1797" s="831">
        <v>2</v>
      </c>
      <c r="B1797" s="832" t="s">
        <v>2170</v>
      </c>
      <c r="C1797" s="832" t="s">
        <v>2177</v>
      </c>
      <c r="D1797" s="833" t="s">
        <v>4516</v>
      </c>
      <c r="E1797" s="834" t="s">
        <v>2187</v>
      </c>
      <c r="F1797" s="832" t="s">
        <v>2171</v>
      </c>
      <c r="G1797" s="832" t="s">
        <v>2368</v>
      </c>
      <c r="H1797" s="832" t="s">
        <v>562</v>
      </c>
      <c r="I1797" s="832" t="s">
        <v>3107</v>
      </c>
      <c r="J1797" s="832" t="s">
        <v>3108</v>
      </c>
      <c r="K1797" s="832" t="s">
        <v>2029</v>
      </c>
      <c r="L1797" s="835">
        <v>36.270000000000003</v>
      </c>
      <c r="M1797" s="835">
        <v>108.81</v>
      </c>
      <c r="N1797" s="832">
        <v>3</v>
      </c>
      <c r="O1797" s="836">
        <v>1</v>
      </c>
      <c r="P1797" s="835">
        <v>72.540000000000006</v>
      </c>
      <c r="Q1797" s="837">
        <v>0.66666666666666674</v>
      </c>
      <c r="R1797" s="832">
        <v>2</v>
      </c>
      <c r="S1797" s="837">
        <v>0.66666666666666663</v>
      </c>
      <c r="T1797" s="836">
        <v>0.5</v>
      </c>
      <c r="U1797" s="838">
        <v>0.5</v>
      </c>
    </row>
    <row r="1798" spans="1:21" ht="14.4" customHeight="1" x14ac:dyDescent="0.3">
      <c r="A1798" s="831">
        <v>2</v>
      </c>
      <c r="B1798" s="832" t="s">
        <v>2170</v>
      </c>
      <c r="C1798" s="832" t="s">
        <v>2177</v>
      </c>
      <c r="D1798" s="833" t="s">
        <v>4516</v>
      </c>
      <c r="E1798" s="834" t="s">
        <v>2187</v>
      </c>
      <c r="F1798" s="832" t="s">
        <v>2171</v>
      </c>
      <c r="G1798" s="832" t="s">
        <v>2368</v>
      </c>
      <c r="H1798" s="832" t="s">
        <v>562</v>
      </c>
      <c r="I1798" s="832" t="s">
        <v>4200</v>
      </c>
      <c r="J1798" s="832" t="s">
        <v>3108</v>
      </c>
      <c r="K1798" s="832" t="s">
        <v>2029</v>
      </c>
      <c r="L1798" s="835">
        <v>36.270000000000003</v>
      </c>
      <c r="M1798" s="835">
        <v>72.540000000000006</v>
      </c>
      <c r="N1798" s="832">
        <v>2</v>
      </c>
      <c r="O1798" s="836">
        <v>0.5</v>
      </c>
      <c r="P1798" s="835">
        <v>72.540000000000006</v>
      </c>
      <c r="Q1798" s="837">
        <v>1</v>
      </c>
      <c r="R1798" s="832">
        <v>2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2</v>
      </c>
      <c r="B1799" s="832" t="s">
        <v>2170</v>
      </c>
      <c r="C1799" s="832" t="s">
        <v>2177</v>
      </c>
      <c r="D1799" s="833" t="s">
        <v>4516</v>
      </c>
      <c r="E1799" s="834" t="s">
        <v>2187</v>
      </c>
      <c r="F1799" s="832" t="s">
        <v>2171</v>
      </c>
      <c r="G1799" s="832" t="s">
        <v>2368</v>
      </c>
      <c r="H1799" s="832" t="s">
        <v>604</v>
      </c>
      <c r="I1799" s="832" t="s">
        <v>1905</v>
      </c>
      <c r="J1799" s="832" t="s">
        <v>620</v>
      </c>
      <c r="K1799" s="832" t="s">
        <v>622</v>
      </c>
      <c r="L1799" s="835">
        <v>72.55</v>
      </c>
      <c r="M1799" s="835">
        <v>145.1</v>
      </c>
      <c r="N1799" s="832">
        <v>2</v>
      </c>
      <c r="O1799" s="836">
        <v>1</v>
      </c>
      <c r="P1799" s="835">
        <v>72.55</v>
      </c>
      <c r="Q1799" s="837">
        <v>0.5</v>
      </c>
      <c r="R1799" s="832">
        <v>1</v>
      </c>
      <c r="S1799" s="837">
        <v>0.5</v>
      </c>
      <c r="T1799" s="836">
        <v>0.5</v>
      </c>
      <c r="U1799" s="838">
        <v>0.5</v>
      </c>
    </row>
    <row r="1800" spans="1:21" ht="14.4" customHeight="1" x14ac:dyDescent="0.3">
      <c r="A1800" s="831">
        <v>2</v>
      </c>
      <c r="B1800" s="832" t="s">
        <v>2170</v>
      </c>
      <c r="C1800" s="832" t="s">
        <v>2177</v>
      </c>
      <c r="D1800" s="833" t="s">
        <v>4516</v>
      </c>
      <c r="E1800" s="834" t="s">
        <v>2187</v>
      </c>
      <c r="F1800" s="832" t="s">
        <v>2171</v>
      </c>
      <c r="G1800" s="832" t="s">
        <v>2368</v>
      </c>
      <c r="H1800" s="832" t="s">
        <v>562</v>
      </c>
      <c r="I1800" s="832" t="s">
        <v>4201</v>
      </c>
      <c r="J1800" s="832" t="s">
        <v>4202</v>
      </c>
      <c r="K1800" s="832" t="s">
        <v>622</v>
      </c>
      <c r="L1800" s="835">
        <v>72.55</v>
      </c>
      <c r="M1800" s="835">
        <v>145.1</v>
      </c>
      <c r="N1800" s="832">
        <v>2</v>
      </c>
      <c r="O1800" s="836">
        <v>1.5</v>
      </c>
      <c r="P1800" s="835">
        <v>145.1</v>
      </c>
      <c r="Q1800" s="837">
        <v>1</v>
      </c>
      <c r="R1800" s="832">
        <v>2</v>
      </c>
      <c r="S1800" s="837">
        <v>1</v>
      </c>
      <c r="T1800" s="836">
        <v>1.5</v>
      </c>
      <c r="U1800" s="838">
        <v>1</v>
      </c>
    </row>
    <row r="1801" spans="1:21" ht="14.4" customHeight="1" x14ac:dyDescent="0.3">
      <c r="A1801" s="831">
        <v>2</v>
      </c>
      <c r="B1801" s="832" t="s">
        <v>2170</v>
      </c>
      <c r="C1801" s="832" t="s">
        <v>2177</v>
      </c>
      <c r="D1801" s="833" t="s">
        <v>4516</v>
      </c>
      <c r="E1801" s="834" t="s">
        <v>2187</v>
      </c>
      <c r="F1801" s="832" t="s">
        <v>2171</v>
      </c>
      <c r="G1801" s="832" t="s">
        <v>3676</v>
      </c>
      <c r="H1801" s="832" t="s">
        <v>562</v>
      </c>
      <c r="I1801" s="832" t="s">
        <v>4203</v>
      </c>
      <c r="J1801" s="832" t="s">
        <v>626</v>
      </c>
      <c r="K1801" s="832" t="s">
        <v>4204</v>
      </c>
      <c r="L1801" s="835">
        <v>0</v>
      </c>
      <c r="M1801" s="835">
        <v>0</v>
      </c>
      <c r="N1801" s="832">
        <v>1</v>
      </c>
      <c r="O1801" s="836">
        <v>1</v>
      </c>
      <c r="P1801" s="835"/>
      <c r="Q1801" s="837"/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2</v>
      </c>
      <c r="B1802" s="832" t="s">
        <v>2170</v>
      </c>
      <c r="C1802" s="832" t="s">
        <v>2177</v>
      </c>
      <c r="D1802" s="833" t="s">
        <v>4516</v>
      </c>
      <c r="E1802" s="834" t="s">
        <v>2187</v>
      </c>
      <c r="F1802" s="832" t="s">
        <v>2171</v>
      </c>
      <c r="G1802" s="832" t="s">
        <v>3676</v>
      </c>
      <c r="H1802" s="832" t="s">
        <v>562</v>
      </c>
      <c r="I1802" s="832" t="s">
        <v>4205</v>
      </c>
      <c r="J1802" s="832" t="s">
        <v>626</v>
      </c>
      <c r="K1802" s="832" t="s">
        <v>4206</v>
      </c>
      <c r="L1802" s="835">
        <v>0</v>
      </c>
      <c r="M1802" s="835">
        <v>0</v>
      </c>
      <c r="N1802" s="832">
        <v>2</v>
      </c>
      <c r="O1802" s="836">
        <v>0.5</v>
      </c>
      <c r="P1802" s="835">
        <v>0</v>
      </c>
      <c r="Q1802" s="837"/>
      <c r="R1802" s="832">
        <v>2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2</v>
      </c>
      <c r="B1803" s="832" t="s">
        <v>2170</v>
      </c>
      <c r="C1803" s="832" t="s">
        <v>2177</v>
      </c>
      <c r="D1803" s="833" t="s">
        <v>4516</v>
      </c>
      <c r="E1803" s="834" t="s">
        <v>2187</v>
      </c>
      <c r="F1803" s="832" t="s">
        <v>2171</v>
      </c>
      <c r="G1803" s="832" t="s">
        <v>2378</v>
      </c>
      <c r="H1803" s="832" t="s">
        <v>562</v>
      </c>
      <c r="I1803" s="832" t="s">
        <v>2945</v>
      </c>
      <c r="J1803" s="832" t="s">
        <v>2380</v>
      </c>
      <c r="K1803" s="832" t="s">
        <v>1764</v>
      </c>
      <c r="L1803" s="835">
        <v>31.09</v>
      </c>
      <c r="M1803" s="835">
        <v>62.18</v>
      </c>
      <c r="N1803" s="832">
        <v>2</v>
      </c>
      <c r="O1803" s="836">
        <v>1.5</v>
      </c>
      <c r="P1803" s="835">
        <v>62.18</v>
      </c>
      <c r="Q1803" s="837">
        <v>1</v>
      </c>
      <c r="R1803" s="832">
        <v>2</v>
      </c>
      <c r="S1803" s="837">
        <v>1</v>
      </c>
      <c r="T1803" s="836">
        <v>1.5</v>
      </c>
      <c r="U1803" s="838">
        <v>1</v>
      </c>
    </row>
    <row r="1804" spans="1:21" ht="14.4" customHeight="1" x14ac:dyDescent="0.3">
      <c r="A1804" s="831">
        <v>2</v>
      </c>
      <c r="B1804" s="832" t="s">
        <v>2170</v>
      </c>
      <c r="C1804" s="832" t="s">
        <v>2177</v>
      </c>
      <c r="D1804" s="833" t="s">
        <v>4516</v>
      </c>
      <c r="E1804" s="834" t="s">
        <v>2187</v>
      </c>
      <c r="F1804" s="832" t="s">
        <v>2171</v>
      </c>
      <c r="G1804" s="832" t="s">
        <v>2378</v>
      </c>
      <c r="H1804" s="832" t="s">
        <v>562</v>
      </c>
      <c r="I1804" s="832" t="s">
        <v>2946</v>
      </c>
      <c r="J1804" s="832" t="s">
        <v>2380</v>
      </c>
      <c r="K1804" s="832" t="s">
        <v>1780</v>
      </c>
      <c r="L1804" s="835">
        <v>103.64</v>
      </c>
      <c r="M1804" s="835">
        <v>518.20000000000005</v>
      </c>
      <c r="N1804" s="832">
        <v>5</v>
      </c>
      <c r="O1804" s="836">
        <v>2.5</v>
      </c>
      <c r="P1804" s="835">
        <v>414.56</v>
      </c>
      <c r="Q1804" s="837">
        <v>0.79999999999999993</v>
      </c>
      <c r="R1804" s="832">
        <v>4</v>
      </c>
      <c r="S1804" s="837">
        <v>0.8</v>
      </c>
      <c r="T1804" s="836">
        <v>1.5</v>
      </c>
      <c r="U1804" s="838">
        <v>0.6</v>
      </c>
    </row>
    <row r="1805" spans="1:21" ht="14.4" customHeight="1" x14ac:dyDescent="0.3">
      <c r="A1805" s="831">
        <v>2</v>
      </c>
      <c r="B1805" s="832" t="s">
        <v>2170</v>
      </c>
      <c r="C1805" s="832" t="s">
        <v>2177</v>
      </c>
      <c r="D1805" s="833" t="s">
        <v>4516</v>
      </c>
      <c r="E1805" s="834" t="s">
        <v>2187</v>
      </c>
      <c r="F1805" s="832" t="s">
        <v>2171</v>
      </c>
      <c r="G1805" s="832" t="s">
        <v>2381</v>
      </c>
      <c r="H1805" s="832" t="s">
        <v>562</v>
      </c>
      <c r="I1805" s="832" t="s">
        <v>2382</v>
      </c>
      <c r="J1805" s="832" t="s">
        <v>2383</v>
      </c>
      <c r="K1805" s="832" t="s">
        <v>2384</v>
      </c>
      <c r="L1805" s="835">
        <v>61.44</v>
      </c>
      <c r="M1805" s="835">
        <v>61.44</v>
      </c>
      <c r="N1805" s="832">
        <v>1</v>
      </c>
      <c r="O1805" s="836">
        <v>0.5</v>
      </c>
      <c r="P1805" s="835">
        <v>61.44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" customHeight="1" x14ac:dyDescent="0.3">
      <c r="A1806" s="831">
        <v>2</v>
      </c>
      <c r="B1806" s="832" t="s">
        <v>2170</v>
      </c>
      <c r="C1806" s="832" t="s">
        <v>2177</v>
      </c>
      <c r="D1806" s="833" t="s">
        <v>4516</v>
      </c>
      <c r="E1806" s="834" t="s">
        <v>2187</v>
      </c>
      <c r="F1806" s="832" t="s">
        <v>2171</v>
      </c>
      <c r="G1806" s="832" t="s">
        <v>2381</v>
      </c>
      <c r="H1806" s="832" t="s">
        <v>562</v>
      </c>
      <c r="I1806" s="832" t="s">
        <v>3375</v>
      </c>
      <c r="J1806" s="832" t="s">
        <v>2383</v>
      </c>
      <c r="K1806" s="832" t="s">
        <v>3376</v>
      </c>
      <c r="L1806" s="835">
        <v>87.77</v>
      </c>
      <c r="M1806" s="835">
        <v>175.54</v>
      </c>
      <c r="N1806" s="832">
        <v>2</v>
      </c>
      <c r="O1806" s="836">
        <v>1</v>
      </c>
      <c r="P1806" s="835">
        <v>175.54</v>
      </c>
      <c r="Q1806" s="837">
        <v>1</v>
      </c>
      <c r="R1806" s="832">
        <v>2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2</v>
      </c>
      <c r="B1807" s="832" t="s">
        <v>2170</v>
      </c>
      <c r="C1807" s="832" t="s">
        <v>2177</v>
      </c>
      <c r="D1807" s="833" t="s">
        <v>4516</v>
      </c>
      <c r="E1807" s="834" t="s">
        <v>2187</v>
      </c>
      <c r="F1807" s="832" t="s">
        <v>2171</v>
      </c>
      <c r="G1807" s="832" t="s">
        <v>2381</v>
      </c>
      <c r="H1807" s="832" t="s">
        <v>562</v>
      </c>
      <c r="I1807" s="832" t="s">
        <v>4207</v>
      </c>
      <c r="J1807" s="832" t="s">
        <v>4208</v>
      </c>
      <c r="K1807" s="832" t="s">
        <v>4209</v>
      </c>
      <c r="L1807" s="835">
        <v>77.89</v>
      </c>
      <c r="M1807" s="835">
        <v>77.89</v>
      </c>
      <c r="N1807" s="832">
        <v>1</v>
      </c>
      <c r="O1807" s="836">
        <v>1</v>
      </c>
      <c r="P1807" s="835">
        <v>77.89</v>
      </c>
      <c r="Q1807" s="837">
        <v>1</v>
      </c>
      <c r="R1807" s="832">
        <v>1</v>
      </c>
      <c r="S1807" s="837">
        <v>1</v>
      </c>
      <c r="T1807" s="836">
        <v>1</v>
      </c>
      <c r="U1807" s="838">
        <v>1</v>
      </c>
    </row>
    <row r="1808" spans="1:21" ht="14.4" customHeight="1" x14ac:dyDescent="0.3">
      <c r="A1808" s="831">
        <v>2</v>
      </c>
      <c r="B1808" s="832" t="s">
        <v>2170</v>
      </c>
      <c r="C1808" s="832" t="s">
        <v>2177</v>
      </c>
      <c r="D1808" s="833" t="s">
        <v>4516</v>
      </c>
      <c r="E1808" s="834" t="s">
        <v>2187</v>
      </c>
      <c r="F1808" s="832" t="s">
        <v>2171</v>
      </c>
      <c r="G1808" s="832" t="s">
        <v>4210</v>
      </c>
      <c r="H1808" s="832" t="s">
        <v>562</v>
      </c>
      <c r="I1808" s="832" t="s">
        <v>4211</v>
      </c>
      <c r="J1808" s="832" t="s">
        <v>4212</v>
      </c>
      <c r="K1808" s="832" t="s">
        <v>4213</v>
      </c>
      <c r="L1808" s="835">
        <v>0</v>
      </c>
      <c r="M1808" s="835">
        <v>0</v>
      </c>
      <c r="N1808" s="832">
        <v>2</v>
      </c>
      <c r="O1808" s="836">
        <v>1</v>
      </c>
      <c r="P1808" s="835"/>
      <c r="Q1808" s="837"/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2</v>
      </c>
      <c r="B1809" s="832" t="s">
        <v>2170</v>
      </c>
      <c r="C1809" s="832" t="s">
        <v>2177</v>
      </c>
      <c r="D1809" s="833" t="s">
        <v>4516</v>
      </c>
      <c r="E1809" s="834" t="s">
        <v>2187</v>
      </c>
      <c r="F1809" s="832" t="s">
        <v>2171</v>
      </c>
      <c r="G1809" s="832" t="s">
        <v>2388</v>
      </c>
      <c r="H1809" s="832" t="s">
        <v>562</v>
      </c>
      <c r="I1809" s="832" t="s">
        <v>3917</v>
      </c>
      <c r="J1809" s="832" t="s">
        <v>3918</v>
      </c>
      <c r="K1809" s="832" t="s">
        <v>2114</v>
      </c>
      <c r="L1809" s="835">
        <v>0</v>
      </c>
      <c r="M1809" s="835">
        <v>0</v>
      </c>
      <c r="N1809" s="832">
        <v>1</v>
      </c>
      <c r="O1809" s="836">
        <v>0.5</v>
      </c>
      <c r="P1809" s="835"/>
      <c r="Q1809" s="837"/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2</v>
      </c>
      <c r="B1810" s="832" t="s">
        <v>2170</v>
      </c>
      <c r="C1810" s="832" t="s">
        <v>2177</v>
      </c>
      <c r="D1810" s="833" t="s">
        <v>4516</v>
      </c>
      <c r="E1810" s="834" t="s">
        <v>2187</v>
      </c>
      <c r="F1810" s="832" t="s">
        <v>2171</v>
      </c>
      <c r="G1810" s="832" t="s">
        <v>2388</v>
      </c>
      <c r="H1810" s="832" t="s">
        <v>604</v>
      </c>
      <c r="I1810" s="832" t="s">
        <v>2389</v>
      </c>
      <c r="J1810" s="832" t="s">
        <v>1815</v>
      </c>
      <c r="K1810" s="832" t="s">
        <v>2114</v>
      </c>
      <c r="L1810" s="835">
        <v>139.77000000000001</v>
      </c>
      <c r="M1810" s="835">
        <v>139.77000000000001</v>
      </c>
      <c r="N1810" s="832">
        <v>1</v>
      </c>
      <c r="O1810" s="836">
        <v>0.5</v>
      </c>
      <c r="P1810" s="835">
        <v>139.77000000000001</v>
      </c>
      <c r="Q1810" s="837">
        <v>1</v>
      </c>
      <c r="R1810" s="832">
        <v>1</v>
      </c>
      <c r="S1810" s="837">
        <v>1</v>
      </c>
      <c r="T1810" s="836">
        <v>0.5</v>
      </c>
      <c r="U1810" s="838">
        <v>1</v>
      </c>
    </row>
    <row r="1811" spans="1:21" ht="14.4" customHeight="1" x14ac:dyDescent="0.3">
      <c r="A1811" s="831">
        <v>2</v>
      </c>
      <c r="B1811" s="832" t="s">
        <v>2170</v>
      </c>
      <c r="C1811" s="832" t="s">
        <v>2177</v>
      </c>
      <c r="D1811" s="833" t="s">
        <v>4516</v>
      </c>
      <c r="E1811" s="834" t="s">
        <v>2187</v>
      </c>
      <c r="F1811" s="832" t="s">
        <v>2171</v>
      </c>
      <c r="G1811" s="832" t="s">
        <v>2388</v>
      </c>
      <c r="H1811" s="832" t="s">
        <v>604</v>
      </c>
      <c r="I1811" s="832" t="s">
        <v>1817</v>
      </c>
      <c r="J1811" s="832" t="s">
        <v>1815</v>
      </c>
      <c r="K1811" s="832" t="s">
        <v>1818</v>
      </c>
      <c r="L1811" s="835">
        <v>279.52999999999997</v>
      </c>
      <c r="M1811" s="835">
        <v>279.52999999999997</v>
      </c>
      <c r="N1811" s="832">
        <v>1</v>
      </c>
      <c r="O1811" s="836">
        <v>1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2</v>
      </c>
      <c r="B1812" s="832" t="s">
        <v>2170</v>
      </c>
      <c r="C1812" s="832" t="s">
        <v>2177</v>
      </c>
      <c r="D1812" s="833" t="s">
        <v>4516</v>
      </c>
      <c r="E1812" s="834" t="s">
        <v>2187</v>
      </c>
      <c r="F1812" s="832" t="s">
        <v>2171</v>
      </c>
      <c r="G1812" s="832" t="s">
        <v>2388</v>
      </c>
      <c r="H1812" s="832" t="s">
        <v>562</v>
      </c>
      <c r="I1812" s="832" t="s">
        <v>2390</v>
      </c>
      <c r="J1812" s="832" t="s">
        <v>2391</v>
      </c>
      <c r="K1812" s="832" t="s">
        <v>1751</v>
      </c>
      <c r="L1812" s="835">
        <v>196.2</v>
      </c>
      <c r="M1812" s="835">
        <v>784.8</v>
      </c>
      <c r="N1812" s="832">
        <v>4</v>
      </c>
      <c r="O1812" s="836">
        <v>2.5</v>
      </c>
      <c r="P1812" s="835">
        <v>392.4</v>
      </c>
      <c r="Q1812" s="837">
        <v>0.5</v>
      </c>
      <c r="R1812" s="832">
        <v>2</v>
      </c>
      <c r="S1812" s="837">
        <v>0.5</v>
      </c>
      <c r="T1812" s="836">
        <v>1.5</v>
      </c>
      <c r="U1812" s="838">
        <v>0.6</v>
      </c>
    </row>
    <row r="1813" spans="1:21" ht="14.4" customHeight="1" x14ac:dyDescent="0.3">
      <c r="A1813" s="831">
        <v>2</v>
      </c>
      <c r="B1813" s="832" t="s">
        <v>2170</v>
      </c>
      <c r="C1813" s="832" t="s">
        <v>2177</v>
      </c>
      <c r="D1813" s="833" t="s">
        <v>4516</v>
      </c>
      <c r="E1813" s="834" t="s">
        <v>2187</v>
      </c>
      <c r="F1813" s="832" t="s">
        <v>2171</v>
      </c>
      <c r="G1813" s="832" t="s">
        <v>4214</v>
      </c>
      <c r="H1813" s="832" t="s">
        <v>604</v>
      </c>
      <c r="I1813" s="832" t="s">
        <v>4215</v>
      </c>
      <c r="J1813" s="832" t="s">
        <v>4216</v>
      </c>
      <c r="K1813" s="832" t="s">
        <v>4217</v>
      </c>
      <c r="L1813" s="835">
        <v>1046.67</v>
      </c>
      <c r="M1813" s="835">
        <v>1046.67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2</v>
      </c>
      <c r="B1814" s="832" t="s">
        <v>2170</v>
      </c>
      <c r="C1814" s="832" t="s">
        <v>2177</v>
      </c>
      <c r="D1814" s="833" t="s">
        <v>4516</v>
      </c>
      <c r="E1814" s="834" t="s">
        <v>2187</v>
      </c>
      <c r="F1814" s="832" t="s">
        <v>2171</v>
      </c>
      <c r="G1814" s="832" t="s">
        <v>2396</v>
      </c>
      <c r="H1814" s="832" t="s">
        <v>604</v>
      </c>
      <c r="I1814" s="832" t="s">
        <v>2397</v>
      </c>
      <c r="J1814" s="832" t="s">
        <v>2398</v>
      </c>
      <c r="K1814" s="832" t="s">
        <v>1653</v>
      </c>
      <c r="L1814" s="835">
        <v>318.16000000000003</v>
      </c>
      <c r="M1814" s="835">
        <v>2227.12</v>
      </c>
      <c r="N1814" s="832">
        <v>7</v>
      </c>
      <c r="O1814" s="836">
        <v>2</v>
      </c>
      <c r="P1814" s="835">
        <v>954.48</v>
      </c>
      <c r="Q1814" s="837">
        <v>0.4285714285714286</v>
      </c>
      <c r="R1814" s="832">
        <v>3</v>
      </c>
      <c r="S1814" s="837">
        <v>0.42857142857142855</v>
      </c>
      <c r="T1814" s="836">
        <v>1</v>
      </c>
      <c r="U1814" s="838">
        <v>0.5</v>
      </c>
    </row>
    <row r="1815" spans="1:21" ht="14.4" customHeight="1" x14ac:dyDescent="0.3">
      <c r="A1815" s="831">
        <v>2</v>
      </c>
      <c r="B1815" s="832" t="s">
        <v>2170</v>
      </c>
      <c r="C1815" s="832" t="s">
        <v>2177</v>
      </c>
      <c r="D1815" s="833" t="s">
        <v>4516</v>
      </c>
      <c r="E1815" s="834" t="s">
        <v>2187</v>
      </c>
      <c r="F1815" s="832" t="s">
        <v>2171</v>
      </c>
      <c r="G1815" s="832" t="s">
        <v>2401</v>
      </c>
      <c r="H1815" s="832" t="s">
        <v>562</v>
      </c>
      <c r="I1815" s="832" t="s">
        <v>4218</v>
      </c>
      <c r="J1815" s="832" t="s">
        <v>3474</v>
      </c>
      <c r="K1815" s="832" t="s">
        <v>1975</v>
      </c>
      <c r="L1815" s="835">
        <v>103.8</v>
      </c>
      <c r="M1815" s="835">
        <v>103.8</v>
      </c>
      <c r="N1815" s="832">
        <v>1</v>
      </c>
      <c r="O1815" s="836">
        <v>0.5</v>
      </c>
      <c r="P1815" s="835">
        <v>103.8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2</v>
      </c>
      <c r="B1816" s="832" t="s">
        <v>2170</v>
      </c>
      <c r="C1816" s="832" t="s">
        <v>2177</v>
      </c>
      <c r="D1816" s="833" t="s">
        <v>4516</v>
      </c>
      <c r="E1816" s="834" t="s">
        <v>2187</v>
      </c>
      <c r="F1816" s="832" t="s">
        <v>2171</v>
      </c>
      <c r="G1816" s="832" t="s">
        <v>2406</v>
      </c>
      <c r="H1816" s="832" t="s">
        <v>604</v>
      </c>
      <c r="I1816" s="832" t="s">
        <v>1742</v>
      </c>
      <c r="J1816" s="832" t="s">
        <v>1740</v>
      </c>
      <c r="K1816" s="832" t="s">
        <v>1743</v>
      </c>
      <c r="L1816" s="835">
        <v>229.38</v>
      </c>
      <c r="M1816" s="835">
        <v>458.76</v>
      </c>
      <c r="N1816" s="832">
        <v>2</v>
      </c>
      <c r="O1816" s="836">
        <v>1</v>
      </c>
      <c r="P1816" s="835">
        <v>229.38</v>
      </c>
      <c r="Q1816" s="837">
        <v>0.5</v>
      </c>
      <c r="R1816" s="832">
        <v>1</v>
      </c>
      <c r="S1816" s="837">
        <v>0.5</v>
      </c>
      <c r="T1816" s="836">
        <v>0.5</v>
      </c>
      <c r="U1816" s="838">
        <v>0.5</v>
      </c>
    </row>
    <row r="1817" spans="1:21" ht="14.4" customHeight="1" x14ac:dyDescent="0.3">
      <c r="A1817" s="831">
        <v>2</v>
      </c>
      <c r="B1817" s="832" t="s">
        <v>2170</v>
      </c>
      <c r="C1817" s="832" t="s">
        <v>2177</v>
      </c>
      <c r="D1817" s="833" t="s">
        <v>4516</v>
      </c>
      <c r="E1817" s="834" t="s">
        <v>2187</v>
      </c>
      <c r="F1817" s="832" t="s">
        <v>2171</v>
      </c>
      <c r="G1817" s="832" t="s">
        <v>2411</v>
      </c>
      <c r="H1817" s="832" t="s">
        <v>562</v>
      </c>
      <c r="I1817" s="832" t="s">
        <v>2960</v>
      </c>
      <c r="J1817" s="832" t="s">
        <v>2961</v>
      </c>
      <c r="K1817" s="832" t="s">
        <v>2962</v>
      </c>
      <c r="L1817" s="835">
        <v>105.32</v>
      </c>
      <c r="M1817" s="835">
        <v>105.32</v>
      </c>
      <c r="N1817" s="832">
        <v>1</v>
      </c>
      <c r="O1817" s="836">
        <v>0.5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2</v>
      </c>
      <c r="B1818" s="832" t="s">
        <v>2170</v>
      </c>
      <c r="C1818" s="832" t="s">
        <v>2177</v>
      </c>
      <c r="D1818" s="833" t="s">
        <v>4516</v>
      </c>
      <c r="E1818" s="834" t="s">
        <v>2187</v>
      </c>
      <c r="F1818" s="832" t="s">
        <v>2171</v>
      </c>
      <c r="G1818" s="832" t="s">
        <v>2411</v>
      </c>
      <c r="H1818" s="832" t="s">
        <v>604</v>
      </c>
      <c r="I1818" s="832" t="s">
        <v>2036</v>
      </c>
      <c r="J1818" s="832" t="s">
        <v>1746</v>
      </c>
      <c r="K1818" s="832" t="s">
        <v>1894</v>
      </c>
      <c r="L1818" s="835">
        <v>17.559999999999999</v>
      </c>
      <c r="M1818" s="835">
        <v>35.119999999999997</v>
      </c>
      <c r="N1818" s="832">
        <v>2</v>
      </c>
      <c r="O1818" s="836">
        <v>1</v>
      </c>
      <c r="P1818" s="835">
        <v>35.119999999999997</v>
      </c>
      <c r="Q1818" s="837">
        <v>1</v>
      </c>
      <c r="R1818" s="832">
        <v>2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2</v>
      </c>
      <c r="B1819" s="832" t="s">
        <v>2170</v>
      </c>
      <c r="C1819" s="832" t="s">
        <v>2177</v>
      </c>
      <c r="D1819" s="833" t="s">
        <v>4516</v>
      </c>
      <c r="E1819" s="834" t="s">
        <v>2187</v>
      </c>
      <c r="F1819" s="832" t="s">
        <v>2171</v>
      </c>
      <c r="G1819" s="832" t="s">
        <v>2411</v>
      </c>
      <c r="H1819" s="832" t="s">
        <v>604</v>
      </c>
      <c r="I1819" s="832" t="s">
        <v>1745</v>
      </c>
      <c r="J1819" s="832" t="s">
        <v>1746</v>
      </c>
      <c r="K1819" s="832" t="s">
        <v>1747</v>
      </c>
      <c r="L1819" s="835">
        <v>35.11</v>
      </c>
      <c r="M1819" s="835">
        <v>35.11</v>
      </c>
      <c r="N1819" s="832">
        <v>1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2</v>
      </c>
      <c r="B1820" s="832" t="s">
        <v>2170</v>
      </c>
      <c r="C1820" s="832" t="s">
        <v>2177</v>
      </c>
      <c r="D1820" s="833" t="s">
        <v>4516</v>
      </c>
      <c r="E1820" s="834" t="s">
        <v>2187</v>
      </c>
      <c r="F1820" s="832" t="s">
        <v>2171</v>
      </c>
      <c r="G1820" s="832" t="s">
        <v>2411</v>
      </c>
      <c r="H1820" s="832" t="s">
        <v>562</v>
      </c>
      <c r="I1820" s="832" t="s">
        <v>3112</v>
      </c>
      <c r="J1820" s="832" t="s">
        <v>2415</v>
      </c>
      <c r="K1820" s="832" t="s">
        <v>3113</v>
      </c>
      <c r="L1820" s="835">
        <v>58.52</v>
      </c>
      <c r="M1820" s="835">
        <v>117.04</v>
      </c>
      <c r="N1820" s="832">
        <v>2</v>
      </c>
      <c r="O1820" s="836">
        <v>0.5</v>
      </c>
      <c r="P1820" s="835">
        <v>117.04</v>
      </c>
      <c r="Q1820" s="837">
        <v>1</v>
      </c>
      <c r="R1820" s="832">
        <v>2</v>
      </c>
      <c r="S1820" s="837">
        <v>1</v>
      </c>
      <c r="T1820" s="836">
        <v>0.5</v>
      </c>
      <c r="U1820" s="838">
        <v>1</v>
      </c>
    </row>
    <row r="1821" spans="1:21" ht="14.4" customHeight="1" x14ac:dyDescent="0.3">
      <c r="A1821" s="831">
        <v>2</v>
      </c>
      <c r="B1821" s="832" t="s">
        <v>2170</v>
      </c>
      <c r="C1821" s="832" t="s">
        <v>2177</v>
      </c>
      <c r="D1821" s="833" t="s">
        <v>4516</v>
      </c>
      <c r="E1821" s="834" t="s">
        <v>2187</v>
      </c>
      <c r="F1821" s="832" t="s">
        <v>2171</v>
      </c>
      <c r="G1821" s="832" t="s">
        <v>3114</v>
      </c>
      <c r="H1821" s="832" t="s">
        <v>562</v>
      </c>
      <c r="I1821" s="832" t="s">
        <v>3434</v>
      </c>
      <c r="J1821" s="832" t="s">
        <v>904</v>
      </c>
      <c r="K1821" s="832" t="s">
        <v>3435</v>
      </c>
      <c r="L1821" s="835">
        <v>0</v>
      </c>
      <c r="M1821" s="835">
        <v>0</v>
      </c>
      <c r="N1821" s="832">
        <v>2</v>
      </c>
      <c r="O1821" s="836">
        <v>0.5</v>
      </c>
      <c r="P1821" s="835">
        <v>0</v>
      </c>
      <c r="Q1821" s="837"/>
      <c r="R1821" s="832">
        <v>2</v>
      </c>
      <c r="S1821" s="837">
        <v>1</v>
      </c>
      <c r="T1821" s="836">
        <v>0.5</v>
      </c>
      <c r="U1821" s="838">
        <v>1</v>
      </c>
    </row>
    <row r="1822" spans="1:21" ht="14.4" customHeight="1" x14ac:dyDescent="0.3">
      <c r="A1822" s="831">
        <v>2</v>
      </c>
      <c r="B1822" s="832" t="s">
        <v>2170</v>
      </c>
      <c r="C1822" s="832" t="s">
        <v>2177</v>
      </c>
      <c r="D1822" s="833" t="s">
        <v>4516</v>
      </c>
      <c r="E1822" s="834" t="s">
        <v>2187</v>
      </c>
      <c r="F1822" s="832" t="s">
        <v>2171</v>
      </c>
      <c r="G1822" s="832" t="s">
        <v>3114</v>
      </c>
      <c r="H1822" s="832" t="s">
        <v>562</v>
      </c>
      <c r="I1822" s="832" t="s">
        <v>3115</v>
      </c>
      <c r="J1822" s="832" t="s">
        <v>906</v>
      </c>
      <c r="K1822" s="832" t="s">
        <v>907</v>
      </c>
      <c r="L1822" s="835">
        <v>0</v>
      </c>
      <c r="M1822" s="835">
        <v>0</v>
      </c>
      <c r="N1822" s="832">
        <v>2</v>
      </c>
      <c r="O1822" s="836">
        <v>1</v>
      </c>
      <c r="P1822" s="835">
        <v>0</v>
      </c>
      <c r="Q1822" s="837"/>
      <c r="R1822" s="832">
        <v>2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2</v>
      </c>
      <c r="B1823" s="832" t="s">
        <v>2170</v>
      </c>
      <c r="C1823" s="832" t="s">
        <v>2177</v>
      </c>
      <c r="D1823" s="833" t="s">
        <v>4516</v>
      </c>
      <c r="E1823" s="834" t="s">
        <v>2187</v>
      </c>
      <c r="F1823" s="832" t="s">
        <v>2171</v>
      </c>
      <c r="G1823" s="832" t="s">
        <v>2416</v>
      </c>
      <c r="H1823" s="832" t="s">
        <v>562</v>
      </c>
      <c r="I1823" s="832" t="s">
        <v>2417</v>
      </c>
      <c r="J1823" s="832" t="s">
        <v>2418</v>
      </c>
      <c r="K1823" s="832" t="s">
        <v>2419</v>
      </c>
      <c r="L1823" s="835">
        <v>2494.73</v>
      </c>
      <c r="M1823" s="835">
        <v>7484.1900000000005</v>
      </c>
      <c r="N1823" s="832">
        <v>3</v>
      </c>
      <c r="O1823" s="836">
        <v>1</v>
      </c>
      <c r="P1823" s="835">
        <v>7484.1900000000005</v>
      </c>
      <c r="Q1823" s="837">
        <v>1</v>
      </c>
      <c r="R1823" s="832">
        <v>3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2</v>
      </c>
      <c r="B1824" s="832" t="s">
        <v>2170</v>
      </c>
      <c r="C1824" s="832" t="s">
        <v>2177</v>
      </c>
      <c r="D1824" s="833" t="s">
        <v>4516</v>
      </c>
      <c r="E1824" s="834" t="s">
        <v>2187</v>
      </c>
      <c r="F1824" s="832" t="s">
        <v>2171</v>
      </c>
      <c r="G1824" s="832" t="s">
        <v>2416</v>
      </c>
      <c r="H1824" s="832" t="s">
        <v>562</v>
      </c>
      <c r="I1824" s="832" t="s">
        <v>3924</v>
      </c>
      <c r="J1824" s="832" t="s">
        <v>3925</v>
      </c>
      <c r="K1824" s="832" t="s">
        <v>3926</v>
      </c>
      <c r="L1824" s="835">
        <v>4490.53</v>
      </c>
      <c r="M1824" s="835">
        <v>4490.53</v>
      </c>
      <c r="N1824" s="832">
        <v>1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2</v>
      </c>
      <c r="B1825" s="832" t="s">
        <v>2170</v>
      </c>
      <c r="C1825" s="832" t="s">
        <v>2177</v>
      </c>
      <c r="D1825" s="833" t="s">
        <v>4516</v>
      </c>
      <c r="E1825" s="834" t="s">
        <v>2187</v>
      </c>
      <c r="F1825" s="832" t="s">
        <v>2171</v>
      </c>
      <c r="G1825" s="832" t="s">
        <v>3890</v>
      </c>
      <c r="H1825" s="832" t="s">
        <v>562</v>
      </c>
      <c r="I1825" s="832" t="s">
        <v>3929</v>
      </c>
      <c r="J1825" s="832" t="s">
        <v>1508</v>
      </c>
      <c r="K1825" s="832" t="s">
        <v>3439</v>
      </c>
      <c r="L1825" s="835">
        <v>18.760000000000002</v>
      </c>
      <c r="M1825" s="835">
        <v>131.32000000000002</v>
      </c>
      <c r="N1825" s="832">
        <v>7</v>
      </c>
      <c r="O1825" s="836">
        <v>2.5</v>
      </c>
      <c r="P1825" s="835">
        <v>93.800000000000011</v>
      </c>
      <c r="Q1825" s="837">
        <v>0.7142857142857143</v>
      </c>
      <c r="R1825" s="832">
        <v>5</v>
      </c>
      <c r="S1825" s="837">
        <v>0.7142857142857143</v>
      </c>
      <c r="T1825" s="836">
        <v>1</v>
      </c>
      <c r="U1825" s="838">
        <v>0.4</v>
      </c>
    </row>
    <row r="1826" spans="1:21" ht="14.4" customHeight="1" x14ac:dyDescent="0.3">
      <c r="A1826" s="831">
        <v>2</v>
      </c>
      <c r="B1826" s="832" t="s">
        <v>2170</v>
      </c>
      <c r="C1826" s="832" t="s">
        <v>2177</v>
      </c>
      <c r="D1826" s="833" t="s">
        <v>4516</v>
      </c>
      <c r="E1826" s="834" t="s">
        <v>2187</v>
      </c>
      <c r="F1826" s="832" t="s">
        <v>2171</v>
      </c>
      <c r="G1826" s="832" t="s">
        <v>2420</v>
      </c>
      <c r="H1826" s="832" t="s">
        <v>604</v>
      </c>
      <c r="I1826" s="832" t="s">
        <v>4219</v>
      </c>
      <c r="J1826" s="832" t="s">
        <v>1097</v>
      </c>
      <c r="K1826" s="832" t="s">
        <v>4220</v>
      </c>
      <c r="L1826" s="835">
        <v>117.55</v>
      </c>
      <c r="M1826" s="835">
        <v>117.55</v>
      </c>
      <c r="N1826" s="832">
        <v>1</v>
      </c>
      <c r="O1826" s="836">
        <v>0.5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2</v>
      </c>
      <c r="B1827" s="832" t="s">
        <v>2170</v>
      </c>
      <c r="C1827" s="832" t="s">
        <v>2177</v>
      </c>
      <c r="D1827" s="833" t="s">
        <v>4516</v>
      </c>
      <c r="E1827" s="834" t="s">
        <v>2187</v>
      </c>
      <c r="F1827" s="832" t="s">
        <v>2171</v>
      </c>
      <c r="G1827" s="832" t="s">
        <v>2420</v>
      </c>
      <c r="H1827" s="832" t="s">
        <v>604</v>
      </c>
      <c r="I1827" s="832" t="s">
        <v>2113</v>
      </c>
      <c r="J1827" s="832" t="s">
        <v>1097</v>
      </c>
      <c r="K1827" s="832" t="s">
        <v>2114</v>
      </c>
      <c r="L1827" s="835">
        <v>176.32</v>
      </c>
      <c r="M1827" s="835">
        <v>352.64</v>
      </c>
      <c r="N1827" s="832">
        <v>2</v>
      </c>
      <c r="O1827" s="836">
        <v>1.5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2</v>
      </c>
      <c r="B1828" s="832" t="s">
        <v>2170</v>
      </c>
      <c r="C1828" s="832" t="s">
        <v>2177</v>
      </c>
      <c r="D1828" s="833" t="s">
        <v>4516</v>
      </c>
      <c r="E1828" s="834" t="s">
        <v>2187</v>
      </c>
      <c r="F1828" s="832" t="s">
        <v>2171</v>
      </c>
      <c r="G1828" s="832" t="s">
        <v>3814</v>
      </c>
      <c r="H1828" s="832" t="s">
        <v>562</v>
      </c>
      <c r="I1828" s="832" t="s">
        <v>4071</v>
      </c>
      <c r="J1828" s="832" t="s">
        <v>3816</v>
      </c>
      <c r="K1828" s="832" t="s">
        <v>3817</v>
      </c>
      <c r="L1828" s="835">
        <v>0</v>
      </c>
      <c r="M1828" s="835">
        <v>0</v>
      </c>
      <c r="N1828" s="832">
        <v>9</v>
      </c>
      <c r="O1828" s="836">
        <v>5</v>
      </c>
      <c r="P1828" s="835">
        <v>0</v>
      </c>
      <c r="Q1828" s="837"/>
      <c r="R1828" s="832">
        <v>2</v>
      </c>
      <c r="S1828" s="837">
        <v>0.22222222222222221</v>
      </c>
      <c r="T1828" s="836">
        <v>1</v>
      </c>
      <c r="U1828" s="838">
        <v>0.2</v>
      </c>
    </row>
    <row r="1829" spans="1:21" ht="14.4" customHeight="1" x14ac:dyDescent="0.3">
      <c r="A1829" s="831">
        <v>2</v>
      </c>
      <c r="B1829" s="832" t="s">
        <v>2170</v>
      </c>
      <c r="C1829" s="832" t="s">
        <v>2177</v>
      </c>
      <c r="D1829" s="833" t="s">
        <v>4516</v>
      </c>
      <c r="E1829" s="834" t="s">
        <v>2187</v>
      </c>
      <c r="F1829" s="832" t="s">
        <v>2171</v>
      </c>
      <c r="G1829" s="832" t="s">
        <v>3814</v>
      </c>
      <c r="H1829" s="832" t="s">
        <v>562</v>
      </c>
      <c r="I1829" s="832" t="s">
        <v>4221</v>
      </c>
      <c r="J1829" s="832" t="s">
        <v>3816</v>
      </c>
      <c r="K1829" s="832" t="s">
        <v>4222</v>
      </c>
      <c r="L1829" s="835">
        <v>0</v>
      </c>
      <c r="M1829" s="835">
        <v>0</v>
      </c>
      <c r="N1829" s="832">
        <v>2</v>
      </c>
      <c r="O1829" s="836">
        <v>2</v>
      </c>
      <c r="P1829" s="835"/>
      <c r="Q1829" s="837"/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2</v>
      </c>
      <c r="B1830" s="832" t="s">
        <v>2170</v>
      </c>
      <c r="C1830" s="832" t="s">
        <v>2177</v>
      </c>
      <c r="D1830" s="833" t="s">
        <v>4516</v>
      </c>
      <c r="E1830" s="834" t="s">
        <v>2187</v>
      </c>
      <c r="F1830" s="832" t="s">
        <v>2171</v>
      </c>
      <c r="G1830" s="832" t="s">
        <v>2423</v>
      </c>
      <c r="H1830" s="832" t="s">
        <v>562</v>
      </c>
      <c r="I1830" s="832" t="s">
        <v>2968</v>
      </c>
      <c r="J1830" s="832" t="s">
        <v>2425</v>
      </c>
      <c r="K1830" s="832" t="s">
        <v>2969</v>
      </c>
      <c r="L1830" s="835">
        <v>78.33</v>
      </c>
      <c r="M1830" s="835">
        <v>704.96999999999991</v>
      </c>
      <c r="N1830" s="832">
        <v>9</v>
      </c>
      <c r="O1830" s="836">
        <v>3</v>
      </c>
      <c r="P1830" s="835">
        <v>548.30999999999995</v>
      </c>
      <c r="Q1830" s="837">
        <v>0.77777777777777779</v>
      </c>
      <c r="R1830" s="832">
        <v>7</v>
      </c>
      <c r="S1830" s="837">
        <v>0.77777777777777779</v>
      </c>
      <c r="T1830" s="836">
        <v>2.5</v>
      </c>
      <c r="U1830" s="838">
        <v>0.83333333333333337</v>
      </c>
    </row>
    <row r="1831" spans="1:21" ht="14.4" customHeight="1" x14ac:dyDescent="0.3">
      <c r="A1831" s="831">
        <v>2</v>
      </c>
      <c r="B1831" s="832" t="s">
        <v>2170</v>
      </c>
      <c r="C1831" s="832" t="s">
        <v>2177</v>
      </c>
      <c r="D1831" s="833" t="s">
        <v>4516</v>
      </c>
      <c r="E1831" s="834" t="s">
        <v>2187</v>
      </c>
      <c r="F1831" s="832" t="s">
        <v>2171</v>
      </c>
      <c r="G1831" s="832" t="s">
        <v>2427</v>
      </c>
      <c r="H1831" s="832" t="s">
        <v>604</v>
      </c>
      <c r="I1831" s="832" t="s">
        <v>1956</v>
      </c>
      <c r="J1831" s="832" t="s">
        <v>692</v>
      </c>
      <c r="K1831" s="832" t="s">
        <v>1816</v>
      </c>
      <c r="L1831" s="835">
        <v>132</v>
      </c>
      <c r="M1831" s="835">
        <v>132</v>
      </c>
      <c r="N1831" s="832">
        <v>1</v>
      </c>
      <c r="O1831" s="836">
        <v>0.5</v>
      </c>
      <c r="P1831" s="835">
        <v>132</v>
      </c>
      <c r="Q1831" s="837">
        <v>1</v>
      </c>
      <c r="R1831" s="832">
        <v>1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2</v>
      </c>
      <c r="B1832" s="832" t="s">
        <v>2170</v>
      </c>
      <c r="C1832" s="832" t="s">
        <v>2177</v>
      </c>
      <c r="D1832" s="833" t="s">
        <v>4516</v>
      </c>
      <c r="E1832" s="834" t="s">
        <v>2187</v>
      </c>
      <c r="F1832" s="832" t="s">
        <v>2171</v>
      </c>
      <c r="G1832" s="832" t="s">
        <v>2427</v>
      </c>
      <c r="H1832" s="832" t="s">
        <v>562</v>
      </c>
      <c r="I1832" s="832" t="s">
        <v>4223</v>
      </c>
      <c r="J1832" s="832" t="s">
        <v>4224</v>
      </c>
      <c r="K1832" s="832" t="s">
        <v>1741</v>
      </c>
      <c r="L1832" s="835">
        <v>123.2</v>
      </c>
      <c r="M1832" s="835">
        <v>369.6</v>
      </c>
      <c r="N1832" s="832">
        <v>3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2</v>
      </c>
      <c r="B1833" s="832" t="s">
        <v>2170</v>
      </c>
      <c r="C1833" s="832" t="s">
        <v>2177</v>
      </c>
      <c r="D1833" s="833" t="s">
        <v>4516</v>
      </c>
      <c r="E1833" s="834" t="s">
        <v>2187</v>
      </c>
      <c r="F1833" s="832" t="s">
        <v>2171</v>
      </c>
      <c r="G1833" s="832" t="s">
        <v>2429</v>
      </c>
      <c r="H1833" s="832" t="s">
        <v>562</v>
      </c>
      <c r="I1833" s="832" t="s">
        <v>4225</v>
      </c>
      <c r="J1833" s="832" t="s">
        <v>2431</v>
      </c>
      <c r="K1833" s="832" t="s">
        <v>4226</v>
      </c>
      <c r="L1833" s="835">
        <v>718.91</v>
      </c>
      <c r="M1833" s="835">
        <v>2875.64</v>
      </c>
      <c r="N1833" s="832">
        <v>4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2</v>
      </c>
      <c r="B1834" s="832" t="s">
        <v>2170</v>
      </c>
      <c r="C1834" s="832" t="s">
        <v>2177</v>
      </c>
      <c r="D1834" s="833" t="s">
        <v>4516</v>
      </c>
      <c r="E1834" s="834" t="s">
        <v>2187</v>
      </c>
      <c r="F1834" s="832" t="s">
        <v>2171</v>
      </c>
      <c r="G1834" s="832" t="s">
        <v>2433</v>
      </c>
      <c r="H1834" s="832" t="s">
        <v>562</v>
      </c>
      <c r="I1834" s="832" t="s">
        <v>2437</v>
      </c>
      <c r="J1834" s="832" t="s">
        <v>2435</v>
      </c>
      <c r="K1834" s="832" t="s">
        <v>2438</v>
      </c>
      <c r="L1834" s="835">
        <v>1544.99</v>
      </c>
      <c r="M1834" s="835">
        <v>3089.98</v>
      </c>
      <c r="N1834" s="832">
        <v>2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2</v>
      </c>
      <c r="B1835" s="832" t="s">
        <v>2170</v>
      </c>
      <c r="C1835" s="832" t="s">
        <v>2177</v>
      </c>
      <c r="D1835" s="833" t="s">
        <v>4516</v>
      </c>
      <c r="E1835" s="834" t="s">
        <v>2187</v>
      </c>
      <c r="F1835" s="832" t="s">
        <v>2171</v>
      </c>
      <c r="G1835" s="832" t="s">
        <v>2442</v>
      </c>
      <c r="H1835" s="832" t="s">
        <v>562</v>
      </c>
      <c r="I1835" s="832" t="s">
        <v>4227</v>
      </c>
      <c r="J1835" s="832" t="s">
        <v>711</v>
      </c>
      <c r="K1835" s="832" t="s">
        <v>2446</v>
      </c>
      <c r="L1835" s="835">
        <v>182.22</v>
      </c>
      <c r="M1835" s="835">
        <v>364.44</v>
      </c>
      <c r="N1835" s="832">
        <v>2</v>
      </c>
      <c r="O1835" s="836">
        <v>0.5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2</v>
      </c>
      <c r="B1836" s="832" t="s">
        <v>2170</v>
      </c>
      <c r="C1836" s="832" t="s">
        <v>2177</v>
      </c>
      <c r="D1836" s="833" t="s">
        <v>4516</v>
      </c>
      <c r="E1836" s="834" t="s">
        <v>2187</v>
      </c>
      <c r="F1836" s="832" t="s">
        <v>2171</v>
      </c>
      <c r="G1836" s="832" t="s">
        <v>2442</v>
      </c>
      <c r="H1836" s="832" t="s">
        <v>562</v>
      </c>
      <c r="I1836" s="832" t="s">
        <v>2443</v>
      </c>
      <c r="J1836" s="832" t="s">
        <v>711</v>
      </c>
      <c r="K1836" s="832" t="s">
        <v>2444</v>
      </c>
      <c r="L1836" s="835">
        <v>91.11</v>
      </c>
      <c r="M1836" s="835">
        <v>182.22</v>
      </c>
      <c r="N1836" s="832">
        <v>2</v>
      </c>
      <c r="O1836" s="836">
        <v>1</v>
      </c>
      <c r="P1836" s="835">
        <v>91.11</v>
      </c>
      <c r="Q1836" s="837">
        <v>0.5</v>
      </c>
      <c r="R1836" s="832">
        <v>1</v>
      </c>
      <c r="S1836" s="837">
        <v>0.5</v>
      </c>
      <c r="T1836" s="836">
        <v>0.5</v>
      </c>
      <c r="U1836" s="838">
        <v>0.5</v>
      </c>
    </row>
    <row r="1837" spans="1:21" ht="14.4" customHeight="1" x14ac:dyDescent="0.3">
      <c r="A1837" s="831">
        <v>2</v>
      </c>
      <c r="B1837" s="832" t="s">
        <v>2170</v>
      </c>
      <c r="C1837" s="832" t="s">
        <v>2177</v>
      </c>
      <c r="D1837" s="833" t="s">
        <v>4516</v>
      </c>
      <c r="E1837" s="834" t="s">
        <v>2187</v>
      </c>
      <c r="F1837" s="832" t="s">
        <v>2171</v>
      </c>
      <c r="G1837" s="832" t="s">
        <v>2442</v>
      </c>
      <c r="H1837" s="832" t="s">
        <v>562</v>
      </c>
      <c r="I1837" s="832" t="s">
        <v>2979</v>
      </c>
      <c r="J1837" s="832" t="s">
        <v>711</v>
      </c>
      <c r="K1837" s="832" t="s">
        <v>2444</v>
      </c>
      <c r="L1837" s="835">
        <v>91.11</v>
      </c>
      <c r="M1837" s="835">
        <v>91.11</v>
      </c>
      <c r="N1837" s="832">
        <v>1</v>
      </c>
      <c r="O1837" s="836">
        <v>1</v>
      </c>
      <c r="P1837" s="835">
        <v>91.11</v>
      </c>
      <c r="Q1837" s="837">
        <v>1</v>
      </c>
      <c r="R1837" s="832">
        <v>1</v>
      </c>
      <c r="S1837" s="837">
        <v>1</v>
      </c>
      <c r="T1837" s="836">
        <v>1</v>
      </c>
      <c r="U1837" s="838">
        <v>1</v>
      </c>
    </row>
    <row r="1838" spans="1:21" ht="14.4" customHeight="1" x14ac:dyDescent="0.3">
      <c r="A1838" s="831">
        <v>2</v>
      </c>
      <c r="B1838" s="832" t="s">
        <v>2170</v>
      </c>
      <c r="C1838" s="832" t="s">
        <v>2177</v>
      </c>
      <c r="D1838" s="833" t="s">
        <v>4516</v>
      </c>
      <c r="E1838" s="834" t="s">
        <v>2187</v>
      </c>
      <c r="F1838" s="832" t="s">
        <v>2171</v>
      </c>
      <c r="G1838" s="832" t="s">
        <v>2442</v>
      </c>
      <c r="H1838" s="832" t="s">
        <v>562</v>
      </c>
      <c r="I1838" s="832" t="s">
        <v>2445</v>
      </c>
      <c r="J1838" s="832" t="s">
        <v>711</v>
      </c>
      <c r="K1838" s="832" t="s">
        <v>2446</v>
      </c>
      <c r="L1838" s="835">
        <v>182.22</v>
      </c>
      <c r="M1838" s="835">
        <v>364.44</v>
      </c>
      <c r="N1838" s="832">
        <v>2</v>
      </c>
      <c r="O1838" s="836">
        <v>1.5</v>
      </c>
      <c r="P1838" s="835">
        <v>364.44</v>
      </c>
      <c r="Q1838" s="837">
        <v>1</v>
      </c>
      <c r="R1838" s="832">
        <v>2</v>
      </c>
      <c r="S1838" s="837">
        <v>1</v>
      </c>
      <c r="T1838" s="836">
        <v>1.5</v>
      </c>
      <c r="U1838" s="838">
        <v>1</v>
      </c>
    </row>
    <row r="1839" spans="1:21" ht="14.4" customHeight="1" x14ac:dyDescent="0.3">
      <c r="A1839" s="831">
        <v>2</v>
      </c>
      <c r="B1839" s="832" t="s">
        <v>2170</v>
      </c>
      <c r="C1839" s="832" t="s">
        <v>2177</v>
      </c>
      <c r="D1839" s="833" t="s">
        <v>4516</v>
      </c>
      <c r="E1839" s="834" t="s">
        <v>2187</v>
      </c>
      <c r="F1839" s="832" t="s">
        <v>2171</v>
      </c>
      <c r="G1839" s="832" t="s">
        <v>2447</v>
      </c>
      <c r="H1839" s="832" t="s">
        <v>562</v>
      </c>
      <c r="I1839" s="832" t="s">
        <v>2448</v>
      </c>
      <c r="J1839" s="832" t="s">
        <v>2449</v>
      </c>
      <c r="K1839" s="832" t="s">
        <v>2450</v>
      </c>
      <c r="L1839" s="835">
        <v>37.520000000000003</v>
      </c>
      <c r="M1839" s="835">
        <v>37.520000000000003</v>
      </c>
      <c r="N1839" s="832">
        <v>1</v>
      </c>
      <c r="O1839" s="836">
        <v>1</v>
      </c>
      <c r="P1839" s="835">
        <v>37.520000000000003</v>
      </c>
      <c r="Q1839" s="837">
        <v>1</v>
      </c>
      <c r="R1839" s="832">
        <v>1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2</v>
      </c>
      <c r="B1840" s="832" t="s">
        <v>2170</v>
      </c>
      <c r="C1840" s="832" t="s">
        <v>2177</v>
      </c>
      <c r="D1840" s="833" t="s">
        <v>4516</v>
      </c>
      <c r="E1840" s="834" t="s">
        <v>2187</v>
      </c>
      <c r="F1840" s="832" t="s">
        <v>2171</v>
      </c>
      <c r="G1840" s="832" t="s">
        <v>4072</v>
      </c>
      <c r="H1840" s="832" t="s">
        <v>562</v>
      </c>
      <c r="I1840" s="832" t="s">
        <v>4228</v>
      </c>
      <c r="J1840" s="832" t="s">
        <v>760</v>
      </c>
      <c r="K1840" s="832" t="s">
        <v>4229</v>
      </c>
      <c r="L1840" s="835">
        <v>92.85</v>
      </c>
      <c r="M1840" s="835">
        <v>92.85</v>
      </c>
      <c r="N1840" s="832">
        <v>1</v>
      </c>
      <c r="O1840" s="836">
        <v>1</v>
      </c>
      <c r="P1840" s="835">
        <v>92.85</v>
      </c>
      <c r="Q1840" s="837">
        <v>1</v>
      </c>
      <c r="R1840" s="832">
        <v>1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2</v>
      </c>
      <c r="B1841" s="832" t="s">
        <v>2170</v>
      </c>
      <c r="C1841" s="832" t="s">
        <v>2177</v>
      </c>
      <c r="D1841" s="833" t="s">
        <v>4516</v>
      </c>
      <c r="E1841" s="834" t="s">
        <v>2187</v>
      </c>
      <c r="F1841" s="832" t="s">
        <v>2171</v>
      </c>
      <c r="G1841" s="832" t="s">
        <v>2457</v>
      </c>
      <c r="H1841" s="832" t="s">
        <v>562</v>
      </c>
      <c r="I1841" s="832" t="s">
        <v>4230</v>
      </c>
      <c r="J1841" s="832" t="s">
        <v>4231</v>
      </c>
      <c r="K1841" s="832" t="s">
        <v>4232</v>
      </c>
      <c r="L1841" s="835">
        <v>103.67</v>
      </c>
      <c r="M1841" s="835">
        <v>103.67</v>
      </c>
      <c r="N1841" s="832">
        <v>1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2</v>
      </c>
      <c r="B1842" s="832" t="s">
        <v>2170</v>
      </c>
      <c r="C1842" s="832" t="s">
        <v>2177</v>
      </c>
      <c r="D1842" s="833" t="s">
        <v>4516</v>
      </c>
      <c r="E1842" s="834" t="s">
        <v>2187</v>
      </c>
      <c r="F1842" s="832" t="s">
        <v>2171</v>
      </c>
      <c r="G1842" s="832" t="s">
        <v>2461</v>
      </c>
      <c r="H1842" s="832" t="s">
        <v>562</v>
      </c>
      <c r="I1842" s="832" t="s">
        <v>2462</v>
      </c>
      <c r="J1842" s="832" t="s">
        <v>2057</v>
      </c>
      <c r="K1842" s="832" t="s">
        <v>2463</v>
      </c>
      <c r="L1842" s="835">
        <v>3480.65</v>
      </c>
      <c r="M1842" s="835">
        <v>6961.3</v>
      </c>
      <c r="N1842" s="832">
        <v>2</v>
      </c>
      <c r="O1842" s="836">
        <v>1</v>
      </c>
      <c r="P1842" s="835">
        <v>3480.65</v>
      </c>
      <c r="Q1842" s="837">
        <v>0.5</v>
      </c>
      <c r="R1842" s="832">
        <v>1</v>
      </c>
      <c r="S1842" s="837">
        <v>0.5</v>
      </c>
      <c r="T1842" s="836">
        <v>0.5</v>
      </c>
      <c r="U1842" s="838">
        <v>0.5</v>
      </c>
    </row>
    <row r="1843" spans="1:21" ht="14.4" customHeight="1" x14ac:dyDescent="0.3">
      <c r="A1843" s="831">
        <v>2</v>
      </c>
      <c r="B1843" s="832" t="s">
        <v>2170</v>
      </c>
      <c r="C1843" s="832" t="s">
        <v>2177</v>
      </c>
      <c r="D1843" s="833" t="s">
        <v>4516</v>
      </c>
      <c r="E1843" s="834" t="s">
        <v>2187</v>
      </c>
      <c r="F1843" s="832" t="s">
        <v>2171</v>
      </c>
      <c r="G1843" s="832" t="s">
        <v>3185</v>
      </c>
      <c r="H1843" s="832" t="s">
        <v>562</v>
      </c>
      <c r="I1843" s="832" t="s">
        <v>4233</v>
      </c>
      <c r="J1843" s="832" t="s">
        <v>3187</v>
      </c>
      <c r="K1843" s="832" t="s">
        <v>2393</v>
      </c>
      <c r="L1843" s="835">
        <v>138.76</v>
      </c>
      <c r="M1843" s="835">
        <v>138.76</v>
      </c>
      <c r="N1843" s="832">
        <v>1</v>
      </c>
      <c r="O1843" s="836">
        <v>0.5</v>
      </c>
      <c r="P1843" s="835">
        <v>138.76</v>
      </c>
      <c r="Q1843" s="837">
        <v>1</v>
      </c>
      <c r="R1843" s="832">
        <v>1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2</v>
      </c>
      <c r="B1844" s="832" t="s">
        <v>2170</v>
      </c>
      <c r="C1844" s="832" t="s">
        <v>2177</v>
      </c>
      <c r="D1844" s="833" t="s">
        <v>4516</v>
      </c>
      <c r="E1844" s="834" t="s">
        <v>2187</v>
      </c>
      <c r="F1844" s="832" t="s">
        <v>2171</v>
      </c>
      <c r="G1844" s="832" t="s">
        <v>3185</v>
      </c>
      <c r="H1844" s="832" t="s">
        <v>562</v>
      </c>
      <c r="I1844" s="832" t="s">
        <v>4077</v>
      </c>
      <c r="J1844" s="832" t="s">
        <v>3187</v>
      </c>
      <c r="K1844" s="832" t="s">
        <v>4078</v>
      </c>
      <c r="L1844" s="835">
        <v>69.39</v>
      </c>
      <c r="M1844" s="835">
        <v>69.39</v>
      </c>
      <c r="N1844" s="832">
        <v>1</v>
      </c>
      <c r="O1844" s="836">
        <v>0.5</v>
      </c>
      <c r="P1844" s="835">
        <v>69.39</v>
      </c>
      <c r="Q1844" s="837">
        <v>1</v>
      </c>
      <c r="R1844" s="832">
        <v>1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2</v>
      </c>
      <c r="B1845" s="832" t="s">
        <v>2170</v>
      </c>
      <c r="C1845" s="832" t="s">
        <v>2177</v>
      </c>
      <c r="D1845" s="833" t="s">
        <v>4516</v>
      </c>
      <c r="E1845" s="834" t="s">
        <v>2187</v>
      </c>
      <c r="F1845" s="832" t="s">
        <v>2171</v>
      </c>
      <c r="G1845" s="832" t="s">
        <v>2468</v>
      </c>
      <c r="H1845" s="832" t="s">
        <v>562</v>
      </c>
      <c r="I1845" s="832" t="s">
        <v>4234</v>
      </c>
      <c r="J1845" s="832" t="s">
        <v>908</v>
      </c>
      <c r="K1845" s="832" t="s">
        <v>2470</v>
      </c>
      <c r="L1845" s="835">
        <v>556.04</v>
      </c>
      <c r="M1845" s="835">
        <v>1112.08</v>
      </c>
      <c r="N1845" s="832">
        <v>2</v>
      </c>
      <c r="O1845" s="836">
        <v>1.5</v>
      </c>
      <c r="P1845" s="835">
        <v>556.04</v>
      </c>
      <c r="Q1845" s="837">
        <v>0.5</v>
      </c>
      <c r="R1845" s="832">
        <v>1</v>
      </c>
      <c r="S1845" s="837">
        <v>0.5</v>
      </c>
      <c r="T1845" s="836">
        <v>1</v>
      </c>
      <c r="U1845" s="838">
        <v>0.66666666666666663</v>
      </c>
    </row>
    <row r="1846" spans="1:21" ht="14.4" customHeight="1" x14ac:dyDescent="0.3">
      <c r="A1846" s="831">
        <v>2</v>
      </c>
      <c r="B1846" s="832" t="s">
        <v>2170</v>
      </c>
      <c r="C1846" s="832" t="s">
        <v>2177</v>
      </c>
      <c r="D1846" s="833" t="s">
        <v>4516</v>
      </c>
      <c r="E1846" s="834" t="s">
        <v>2187</v>
      </c>
      <c r="F1846" s="832" t="s">
        <v>2171</v>
      </c>
      <c r="G1846" s="832" t="s">
        <v>2468</v>
      </c>
      <c r="H1846" s="832" t="s">
        <v>604</v>
      </c>
      <c r="I1846" s="832" t="s">
        <v>2469</v>
      </c>
      <c r="J1846" s="832" t="s">
        <v>908</v>
      </c>
      <c r="K1846" s="832" t="s">
        <v>2470</v>
      </c>
      <c r="L1846" s="835">
        <v>556.04</v>
      </c>
      <c r="M1846" s="835">
        <v>1112.08</v>
      </c>
      <c r="N1846" s="832">
        <v>2</v>
      </c>
      <c r="O1846" s="836">
        <v>1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2</v>
      </c>
      <c r="B1847" s="832" t="s">
        <v>2170</v>
      </c>
      <c r="C1847" s="832" t="s">
        <v>2177</v>
      </c>
      <c r="D1847" s="833" t="s">
        <v>4516</v>
      </c>
      <c r="E1847" s="834" t="s">
        <v>2187</v>
      </c>
      <c r="F1847" s="832" t="s">
        <v>2171</v>
      </c>
      <c r="G1847" s="832" t="s">
        <v>2474</v>
      </c>
      <c r="H1847" s="832" t="s">
        <v>562</v>
      </c>
      <c r="I1847" s="832" t="s">
        <v>3693</v>
      </c>
      <c r="J1847" s="832" t="s">
        <v>3694</v>
      </c>
      <c r="K1847" s="832" t="s">
        <v>3695</v>
      </c>
      <c r="L1847" s="835">
        <v>211.61</v>
      </c>
      <c r="M1847" s="835">
        <v>211.61</v>
      </c>
      <c r="N1847" s="832">
        <v>1</v>
      </c>
      <c r="O1847" s="836">
        <v>1</v>
      </c>
      <c r="P1847" s="835">
        <v>211.61</v>
      </c>
      <c r="Q1847" s="837">
        <v>1</v>
      </c>
      <c r="R1847" s="832">
        <v>1</v>
      </c>
      <c r="S1847" s="837">
        <v>1</v>
      </c>
      <c r="T1847" s="836">
        <v>1</v>
      </c>
      <c r="U1847" s="838">
        <v>1</v>
      </c>
    </row>
    <row r="1848" spans="1:21" ht="14.4" customHeight="1" x14ac:dyDescent="0.3">
      <c r="A1848" s="831">
        <v>2</v>
      </c>
      <c r="B1848" s="832" t="s">
        <v>2170</v>
      </c>
      <c r="C1848" s="832" t="s">
        <v>2177</v>
      </c>
      <c r="D1848" s="833" t="s">
        <v>4516</v>
      </c>
      <c r="E1848" s="834" t="s">
        <v>2187</v>
      </c>
      <c r="F1848" s="832" t="s">
        <v>2171</v>
      </c>
      <c r="G1848" s="832" t="s">
        <v>4235</v>
      </c>
      <c r="H1848" s="832" t="s">
        <v>562</v>
      </c>
      <c r="I1848" s="832" t="s">
        <v>4236</v>
      </c>
      <c r="J1848" s="832" t="s">
        <v>4237</v>
      </c>
      <c r="K1848" s="832" t="s">
        <v>4238</v>
      </c>
      <c r="L1848" s="835">
        <v>37.68</v>
      </c>
      <c r="M1848" s="835">
        <v>75.36</v>
      </c>
      <c r="N1848" s="832">
        <v>2</v>
      </c>
      <c r="O1848" s="836">
        <v>1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2</v>
      </c>
      <c r="B1849" s="832" t="s">
        <v>2170</v>
      </c>
      <c r="C1849" s="832" t="s">
        <v>2177</v>
      </c>
      <c r="D1849" s="833" t="s">
        <v>4516</v>
      </c>
      <c r="E1849" s="834" t="s">
        <v>2187</v>
      </c>
      <c r="F1849" s="832" t="s">
        <v>2171</v>
      </c>
      <c r="G1849" s="832" t="s">
        <v>2475</v>
      </c>
      <c r="H1849" s="832" t="s">
        <v>604</v>
      </c>
      <c r="I1849" s="832" t="s">
        <v>2476</v>
      </c>
      <c r="J1849" s="832" t="s">
        <v>800</v>
      </c>
      <c r="K1849" s="832" t="s">
        <v>1722</v>
      </c>
      <c r="L1849" s="835">
        <v>42.51</v>
      </c>
      <c r="M1849" s="835">
        <v>255.06</v>
      </c>
      <c r="N1849" s="832">
        <v>6</v>
      </c>
      <c r="O1849" s="836">
        <v>3</v>
      </c>
      <c r="P1849" s="835">
        <v>85.02</v>
      </c>
      <c r="Q1849" s="837">
        <v>0.33333333333333331</v>
      </c>
      <c r="R1849" s="832">
        <v>2</v>
      </c>
      <c r="S1849" s="837">
        <v>0.33333333333333331</v>
      </c>
      <c r="T1849" s="836">
        <v>1</v>
      </c>
      <c r="U1849" s="838">
        <v>0.33333333333333331</v>
      </c>
    </row>
    <row r="1850" spans="1:21" ht="14.4" customHeight="1" x14ac:dyDescent="0.3">
      <c r="A1850" s="831">
        <v>2</v>
      </c>
      <c r="B1850" s="832" t="s">
        <v>2170</v>
      </c>
      <c r="C1850" s="832" t="s">
        <v>2177</v>
      </c>
      <c r="D1850" s="833" t="s">
        <v>4516</v>
      </c>
      <c r="E1850" s="834" t="s">
        <v>2187</v>
      </c>
      <c r="F1850" s="832" t="s">
        <v>2171</v>
      </c>
      <c r="G1850" s="832" t="s">
        <v>2475</v>
      </c>
      <c r="H1850" s="832" t="s">
        <v>604</v>
      </c>
      <c r="I1850" s="832" t="s">
        <v>1715</v>
      </c>
      <c r="J1850" s="832" t="s">
        <v>800</v>
      </c>
      <c r="K1850" s="832" t="s">
        <v>1716</v>
      </c>
      <c r="L1850" s="835">
        <v>85.02</v>
      </c>
      <c r="M1850" s="835">
        <v>765.18</v>
      </c>
      <c r="N1850" s="832">
        <v>9</v>
      </c>
      <c r="O1850" s="836">
        <v>4.5</v>
      </c>
      <c r="P1850" s="835">
        <v>425.09999999999997</v>
      </c>
      <c r="Q1850" s="837">
        <v>0.55555555555555558</v>
      </c>
      <c r="R1850" s="832">
        <v>5</v>
      </c>
      <c r="S1850" s="837">
        <v>0.55555555555555558</v>
      </c>
      <c r="T1850" s="836">
        <v>2.5</v>
      </c>
      <c r="U1850" s="838">
        <v>0.55555555555555558</v>
      </c>
    </row>
    <row r="1851" spans="1:21" ht="14.4" customHeight="1" x14ac:dyDescent="0.3">
      <c r="A1851" s="831">
        <v>2</v>
      </c>
      <c r="B1851" s="832" t="s">
        <v>2170</v>
      </c>
      <c r="C1851" s="832" t="s">
        <v>2177</v>
      </c>
      <c r="D1851" s="833" t="s">
        <v>4516</v>
      </c>
      <c r="E1851" s="834" t="s">
        <v>2187</v>
      </c>
      <c r="F1851" s="832" t="s">
        <v>2171</v>
      </c>
      <c r="G1851" s="832" t="s">
        <v>2475</v>
      </c>
      <c r="H1851" s="832" t="s">
        <v>604</v>
      </c>
      <c r="I1851" s="832" t="s">
        <v>2024</v>
      </c>
      <c r="J1851" s="832" t="s">
        <v>1296</v>
      </c>
      <c r="K1851" s="832" t="s">
        <v>2025</v>
      </c>
      <c r="L1851" s="835">
        <v>98.29</v>
      </c>
      <c r="M1851" s="835">
        <v>98.29</v>
      </c>
      <c r="N1851" s="832">
        <v>1</v>
      </c>
      <c r="O1851" s="836">
        <v>0.5</v>
      </c>
      <c r="P1851" s="835">
        <v>98.29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2</v>
      </c>
      <c r="B1852" s="832" t="s">
        <v>2170</v>
      </c>
      <c r="C1852" s="832" t="s">
        <v>2177</v>
      </c>
      <c r="D1852" s="833" t="s">
        <v>4516</v>
      </c>
      <c r="E1852" s="834" t="s">
        <v>2187</v>
      </c>
      <c r="F1852" s="832" t="s">
        <v>2171</v>
      </c>
      <c r="G1852" s="832" t="s">
        <v>2475</v>
      </c>
      <c r="H1852" s="832" t="s">
        <v>604</v>
      </c>
      <c r="I1852" s="832" t="s">
        <v>2477</v>
      </c>
      <c r="J1852" s="832" t="s">
        <v>1296</v>
      </c>
      <c r="K1852" s="832" t="s">
        <v>2478</v>
      </c>
      <c r="L1852" s="835">
        <v>196.56</v>
      </c>
      <c r="M1852" s="835">
        <v>196.56</v>
      </c>
      <c r="N1852" s="832">
        <v>1</v>
      </c>
      <c r="O1852" s="836">
        <v>0.5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2</v>
      </c>
      <c r="B1853" s="832" t="s">
        <v>2170</v>
      </c>
      <c r="C1853" s="832" t="s">
        <v>2177</v>
      </c>
      <c r="D1853" s="833" t="s">
        <v>4516</v>
      </c>
      <c r="E1853" s="834" t="s">
        <v>2187</v>
      </c>
      <c r="F1853" s="832" t="s">
        <v>2171</v>
      </c>
      <c r="G1853" s="832" t="s">
        <v>2475</v>
      </c>
      <c r="H1853" s="832" t="s">
        <v>604</v>
      </c>
      <c r="I1853" s="832" t="s">
        <v>1717</v>
      </c>
      <c r="J1853" s="832" t="s">
        <v>797</v>
      </c>
      <c r="K1853" s="832" t="s">
        <v>1718</v>
      </c>
      <c r="L1853" s="835">
        <v>196.56</v>
      </c>
      <c r="M1853" s="835">
        <v>196.56</v>
      </c>
      <c r="N1853" s="832">
        <v>1</v>
      </c>
      <c r="O1853" s="836">
        <v>0.5</v>
      </c>
      <c r="P1853" s="835">
        <v>196.56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2</v>
      </c>
      <c r="B1854" s="832" t="s">
        <v>2170</v>
      </c>
      <c r="C1854" s="832" t="s">
        <v>2177</v>
      </c>
      <c r="D1854" s="833" t="s">
        <v>4516</v>
      </c>
      <c r="E1854" s="834" t="s">
        <v>2187</v>
      </c>
      <c r="F1854" s="832" t="s">
        <v>2171</v>
      </c>
      <c r="G1854" s="832" t="s">
        <v>2475</v>
      </c>
      <c r="H1854" s="832" t="s">
        <v>562</v>
      </c>
      <c r="I1854" s="832" t="s">
        <v>1721</v>
      </c>
      <c r="J1854" s="832" t="s">
        <v>795</v>
      </c>
      <c r="K1854" s="832" t="s">
        <v>1722</v>
      </c>
      <c r="L1854" s="835">
        <v>42.51</v>
      </c>
      <c r="M1854" s="835">
        <v>127.53</v>
      </c>
      <c r="N1854" s="832">
        <v>3</v>
      </c>
      <c r="O1854" s="836">
        <v>1.5</v>
      </c>
      <c r="P1854" s="835">
        <v>42.51</v>
      </c>
      <c r="Q1854" s="837">
        <v>0.33333333333333331</v>
      </c>
      <c r="R1854" s="832">
        <v>1</v>
      </c>
      <c r="S1854" s="837">
        <v>0.33333333333333331</v>
      </c>
      <c r="T1854" s="836">
        <v>1</v>
      </c>
      <c r="U1854" s="838">
        <v>0.66666666666666663</v>
      </c>
    </row>
    <row r="1855" spans="1:21" ht="14.4" customHeight="1" x14ac:dyDescent="0.3">
      <c r="A1855" s="831">
        <v>2</v>
      </c>
      <c r="B1855" s="832" t="s">
        <v>2170</v>
      </c>
      <c r="C1855" s="832" t="s">
        <v>2177</v>
      </c>
      <c r="D1855" s="833" t="s">
        <v>4516</v>
      </c>
      <c r="E1855" s="834" t="s">
        <v>2187</v>
      </c>
      <c r="F1855" s="832" t="s">
        <v>2171</v>
      </c>
      <c r="G1855" s="832" t="s">
        <v>2479</v>
      </c>
      <c r="H1855" s="832" t="s">
        <v>562</v>
      </c>
      <c r="I1855" s="832" t="s">
        <v>2480</v>
      </c>
      <c r="J1855" s="832" t="s">
        <v>873</v>
      </c>
      <c r="K1855" s="832" t="s">
        <v>2481</v>
      </c>
      <c r="L1855" s="835">
        <v>105.63</v>
      </c>
      <c r="M1855" s="835">
        <v>16478.28</v>
      </c>
      <c r="N1855" s="832">
        <v>156</v>
      </c>
      <c r="O1855" s="836">
        <v>9</v>
      </c>
      <c r="P1855" s="835">
        <v>8239.14</v>
      </c>
      <c r="Q1855" s="837">
        <v>0.5</v>
      </c>
      <c r="R1855" s="832">
        <v>78</v>
      </c>
      <c r="S1855" s="837">
        <v>0.5</v>
      </c>
      <c r="T1855" s="836">
        <v>4.5</v>
      </c>
      <c r="U1855" s="838">
        <v>0.5</v>
      </c>
    </row>
    <row r="1856" spans="1:21" ht="14.4" customHeight="1" x14ac:dyDescent="0.3">
      <c r="A1856" s="831">
        <v>2</v>
      </c>
      <c r="B1856" s="832" t="s">
        <v>2170</v>
      </c>
      <c r="C1856" s="832" t="s">
        <v>2177</v>
      </c>
      <c r="D1856" s="833" t="s">
        <v>4516</v>
      </c>
      <c r="E1856" s="834" t="s">
        <v>2187</v>
      </c>
      <c r="F1856" s="832" t="s">
        <v>2171</v>
      </c>
      <c r="G1856" s="832" t="s">
        <v>2482</v>
      </c>
      <c r="H1856" s="832" t="s">
        <v>562</v>
      </c>
      <c r="I1856" s="832" t="s">
        <v>4239</v>
      </c>
      <c r="J1856" s="832" t="s">
        <v>3506</v>
      </c>
      <c r="K1856" s="832" t="s">
        <v>4240</v>
      </c>
      <c r="L1856" s="835">
        <v>69.38</v>
      </c>
      <c r="M1856" s="835">
        <v>138.76</v>
      </c>
      <c r="N1856" s="832">
        <v>2</v>
      </c>
      <c r="O1856" s="836">
        <v>0.5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2</v>
      </c>
      <c r="B1857" s="832" t="s">
        <v>2170</v>
      </c>
      <c r="C1857" s="832" t="s">
        <v>2177</v>
      </c>
      <c r="D1857" s="833" t="s">
        <v>4516</v>
      </c>
      <c r="E1857" s="834" t="s">
        <v>2187</v>
      </c>
      <c r="F1857" s="832" t="s">
        <v>2171</v>
      </c>
      <c r="G1857" s="832" t="s">
        <v>2482</v>
      </c>
      <c r="H1857" s="832" t="s">
        <v>562</v>
      </c>
      <c r="I1857" s="832" t="s">
        <v>2483</v>
      </c>
      <c r="J1857" s="832" t="s">
        <v>713</v>
      </c>
      <c r="K1857" s="832" t="s">
        <v>2484</v>
      </c>
      <c r="L1857" s="835">
        <v>92.5</v>
      </c>
      <c r="M1857" s="835">
        <v>92.5</v>
      </c>
      <c r="N1857" s="832">
        <v>1</v>
      </c>
      <c r="O1857" s="836">
        <v>0.5</v>
      </c>
      <c r="P1857" s="835">
        <v>92.5</v>
      </c>
      <c r="Q1857" s="837">
        <v>1</v>
      </c>
      <c r="R1857" s="832">
        <v>1</v>
      </c>
      <c r="S1857" s="837">
        <v>1</v>
      </c>
      <c r="T1857" s="836">
        <v>0.5</v>
      </c>
      <c r="U1857" s="838">
        <v>1</v>
      </c>
    </row>
    <row r="1858" spans="1:21" ht="14.4" customHeight="1" x14ac:dyDescent="0.3">
      <c r="A1858" s="831">
        <v>2</v>
      </c>
      <c r="B1858" s="832" t="s">
        <v>2170</v>
      </c>
      <c r="C1858" s="832" t="s">
        <v>2177</v>
      </c>
      <c r="D1858" s="833" t="s">
        <v>4516</v>
      </c>
      <c r="E1858" s="834" t="s">
        <v>2187</v>
      </c>
      <c r="F1858" s="832" t="s">
        <v>2171</v>
      </c>
      <c r="G1858" s="832" t="s">
        <v>2488</v>
      </c>
      <c r="H1858" s="832" t="s">
        <v>562</v>
      </c>
      <c r="I1858" s="832" t="s">
        <v>2489</v>
      </c>
      <c r="J1858" s="832" t="s">
        <v>2490</v>
      </c>
      <c r="K1858" s="832" t="s">
        <v>2491</v>
      </c>
      <c r="L1858" s="835">
        <v>107.27</v>
      </c>
      <c r="M1858" s="835">
        <v>214.54</v>
      </c>
      <c r="N1858" s="832">
        <v>2</v>
      </c>
      <c r="O1858" s="836">
        <v>0.5</v>
      </c>
      <c r="P1858" s="835">
        <v>214.54</v>
      </c>
      <c r="Q1858" s="837">
        <v>1</v>
      </c>
      <c r="R1858" s="832">
        <v>2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2</v>
      </c>
      <c r="B1859" s="832" t="s">
        <v>2170</v>
      </c>
      <c r="C1859" s="832" t="s">
        <v>2177</v>
      </c>
      <c r="D1859" s="833" t="s">
        <v>4516</v>
      </c>
      <c r="E1859" s="834" t="s">
        <v>2187</v>
      </c>
      <c r="F1859" s="832" t="s">
        <v>2171</v>
      </c>
      <c r="G1859" s="832" t="s">
        <v>2488</v>
      </c>
      <c r="H1859" s="832" t="s">
        <v>562</v>
      </c>
      <c r="I1859" s="832" t="s">
        <v>3507</v>
      </c>
      <c r="J1859" s="832" t="s">
        <v>2490</v>
      </c>
      <c r="K1859" s="832" t="s">
        <v>2491</v>
      </c>
      <c r="L1859" s="835">
        <v>107.27</v>
      </c>
      <c r="M1859" s="835">
        <v>965.43</v>
      </c>
      <c r="N1859" s="832">
        <v>9</v>
      </c>
      <c r="O1859" s="836">
        <v>3.5</v>
      </c>
      <c r="P1859" s="835">
        <v>214.54</v>
      </c>
      <c r="Q1859" s="837">
        <v>0.22222222222222224</v>
      </c>
      <c r="R1859" s="832">
        <v>2</v>
      </c>
      <c r="S1859" s="837">
        <v>0.22222222222222221</v>
      </c>
      <c r="T1859" s="836">
        <v>1</v>
      </c>
      <c r="U1859" s="838">
        <v>0.2857142857142857</v>
      </c>
    </row>
    <row r="1860" spans="1:21" ht="14.4" customHeight="1" x14ac:dyDescent="0.3">
      <c r="A1860" s="831">
        <v>2</v>
      </c>
      <c r="B1860" s="832" t="s">
        <v>2170</v>
      </c>
      <c r="C1860" s="832" t="s">
        <v>2177</v>
      </c>
      <c r="D1860" s="833" t="s">
        <v>4516</v>
      </c>
      <c r="E1860" s="834" t="s">
        <v>2187</v>
      </c>
      <c r="F1860" s="832" t="s">
        <v>2171</v>
      </c>
      <c r="G1860" s="832" t="s">
        <v>3893</v>
      </c>
      <c r="H1860" s="832" t="s">
        <v>562</v>
      </c>
      <c r="I1860" s="832" t="s">
        <v>3894</v>
      </c>
      <c r="J1860" s="832" t="s">
        <v>3895</v>
      </c>
      <c r="K1860" s="832" t="s">
        <v>3063</v>
      </c>
      <c r="L1860" s="835">
        <v>32.81</v>
      </c>
      <c r="M1860" s="835">
        <v>65.62</v>
      </c>
      <c r="N1860" s="832">
        <v>2</v>
      </c>
      <c r="O1860" s="836">
        <v>0.5</v>
      </c>
      <c r="P1860" s="835">
        <v>65.62</v>
      </c>
      <c r="Q1860" s="837">
        <v>1</v>
      </c>
      <c r="R1860" s="832">
        <v>2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2</v>
      </c>
      <c r="B1861" s="832" t="s">
        <v>2170</v>
      </c>
      <c r="C1861" s="832" t="s">
        <v>2177</v>
      </c>
      <c r="D1861" s="833" t="s">
        <v>4516</v>
      </c>
      <c r="E1861" s="834" t="s">
        <v>2187</v>
      </c>
      <c r="F1861" s="832" t="s">
        <v>2171</v>
      </c>
      <c r="G1861" s="832" t="s">
        <v>2492</v>
      </c>
      <c r="H1861" s="832" t="s">
        <v>562</v>
      </c>
      <c r="I1861" s="832" t="s">
        <v>2493</v>
      </c>
      <c r="J1861" s="832" t="s">
        <v>2494</v>
      </c>
      <c r="K1861" s="832" t="s">
        <v>2495</v>
      </c>
      <c r="L1861" s="835">
        <v>84.39</v>
      </c>
      <c r="M1861" s="835">
        <v>421.95</v>
      </c>
      <c r="N1861" s="832">
        <v>5</v>
      </c>
      <c r="O1861" s="836">
        <v>2</v>
      </c>
      <c r="P1861" s="835">
        <v>337.56</v>
      </c>
      <c r="Q1861" s="837">
        <v>0.8</v>
      </c>
      <c r="R1861" s="832">
        <v>4</v>
      </c>
      <c r="S1861" s="837">
        <v>0.8</v>
      </c>
      <c r="T1861" s="836">
        <v>1</v>
      </c>
      <c r="U1861" s="838">
        <v>0.5</v>
      </c>
    </row>
    <row r="1862" spans="1:21" ht="14.4" customHeight="1" x14ac:dyDescent="0.3">
      <c r="A1862" s="831">
        <v>2</v>
      </c>
      <c r="B1862" s="832" t="s">
        <v>2170</v>
      </c>
      <c r="C1862" s="832" t="s">
        <v>2177</v>
      </c>
      <c r="D1862" s="833" t="s">
        <v>4516</v>
      </c>
      <c r="E1862" s="834" t="s">
        <v>2187</v>
      </c>
      <c r="F1862" s="832" t="s">
        <v>2171</v>
      </c>
      <c r="G1862" s="832" t="s">
        <v>2492</v>
      </c>
      <c r="H1862" s="832" t="s">
        <v>562</v>
      </c>
      <c r="I1862" s="832" t="s">
        <v>2496</v>
      </c>
      <c r="J1862" s="832" t="s">
        <v>2497</v>
      </c>
      <c r="K1862" s="832" t="s">
        <v>2498</v>
      </c>
      <c r="L1862" s="835">
        <v>50.64</v>
      </c>
      <c r="M1862" s="835">
        <v>50.64</v>
      </c>
      <c r="N1862" s="832">
        <v>1</v>
      </c>
      <c r="O1862" s="836">
        <v>0.5</v>
      </c>
      <c r="P1862" s="835">
        <v>50.64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2</v>
      </c>
      <c r="B1863" s="832" t="s">
        <v>2170</v>
      </c>
      <c r="C1863" s="832" t="s">
        <v>2177</v>
      </c>
      <c r="D1863" s="833" t="s">
        <v>4516</v>
      </c>
      <c r="E1863" s="834" t="s">
        <v>2187</v>
      </c>
      <c r="F1863" s="832" t="s">
        <v>2171</v>
      </c>
      <c r="G1863" s="832" t="s">
        <v>4241</v>
      </c>
      <c r="H1863" s="832" t="s">
        <v>562</v>
      </c>
      <c r="I1863" s="832" t="s">
        <v>4242</v>
      </c>
      <c r="J1863" s="832" t="s">
        <v>4243</v>
      </c>
      <c r="K1863" s="832" t="s">
        <v>4244</v>
      </c>
      <c r="L1863" s="835">
        <v>0</v>
      </c>
      <c r="M1863" s="835">
        <v>0</v>
      </c>
      <c r="N1863" s="832">
        <v>2</v>
      </c>
      <c r="O1863" s="836">
        <v>0.5</v>
      </c>
      <c r="P1863" s="835"/>
      <c r="Q1863" s="837"/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2</v>
      </c>
      <c r="B1864" s="832" t="s">
        <v>2170</v>
      </c>
      <c r="C1864" s="832" t="s">
        <v>2177</v>
      </c>
      <c r="D1864" s="833" t="s">
        <v>4516</v>
      </c>
      <c r="E1864" s="834" t="s">
        <v>2187</v>
      </c>
      <c r="F1864" s="832" t="s">
        <v>2171</v>
      </c>
      <c r="G1864" s="832" t="s">
        <v>2499</v>
      </c>
      <c r="H1864" s="832" t="s">
        <v>562</v>
      </c>
      <c r="I1864" s="832" t="s">
        <v>2500</v>
      </c>
      <c r="J1864" s="832" t="s">
        <v>867</v>
      </c>
      <c r="K1864" s="832" t="s">
        <v>2501</v>
      </c>
      <c r="L1864" s="835">
        <v>75.05</v>
      </c>
      <c r="M1864" s="835">
        <v>225.14999999999998</v>
      </c>
      <c r="N1864" s="832">
        <v>3</v>
      </c>
      <c r="O1864" s="836">
        <v>1.5</v>
      </c>
      <c r="P1864" s="835">
        <v>75.05</v>
      </c>
      <c r="Q1864" s="837">
        <v>0.33333333333333337</v>
      </c>
      <c r="R1864" s="832">
        <v>1</v>
      </c>
      <c r="S1864" s="837">
        <v>0.33333333333333331</v>
      </c>
      <c r="T1864" s="836">
        <v>0.5</v>
      </c>
      <c r="U1864" s="838">
        <v>0.33333333333333331</v>
      </c>
    </row>
    <row r="1865" spans="1:21" ht="14.4" customHeight="1" x14ac:dyDescent="0.3">
      <c r="A1865" s="831">
        <v>2</v>
      </c>
      <c r="B1865" s="832" t="s">
        <v>2170</v>
      </c>
      <c r="C1865" s="832" t="s">
        <v>2177</v>
      </c>
      <c r="D1865" s="833" t="s">
        <v>4516</v>
      </c>
      <c r="E1865" s="834" t="s">
        <v>2187</v>
      </c>
      <c r="F1865" s="832" t="s">
        <v>2171</v>
      </c>
      <c r="G1865" s="832" t="s">
        <v>2499</v>
      </c>
      <c r="H1865" s="832" t="s">
        <v>562</v>
      </c>
      <c r="I1865" s="832" t="s">
        <v>2502</v>
      </c>
      <c r="J1865" s="832" t="s">
        <v>871</v>
      </c>
      <c r="K1865" s="832" t="s">
        <v>2503</v>
      </c>
      <c r="L1865" s="835">
        <v>45.03</v>
      </c>
      <c r="M1865" s="835">
        <v>540.36</v>
      </c>
      <c r="N1865" s="832">
        <v>12</v>
      </c>
      <c r="O1865" s="836">
        <v>2.5</v>
      </c>
      <c r="P1865" s="835">
        <v>135.09</v>
      </c>
      <c r="Q1865" s="837">
        <v>0.25</v>
      </c>
      <c r="R1865" s="832">
        <v>3</v>
      </c>
      <c r="S1865" s="837">
        <v>0.25</v>
      </c>
      <c r="T1865" s="836">
        <v>0.5</v>
      </c>
      <c r="U1865" s="838">
        <v>0.2</v>
      </c>
    </row>
    <row r="1866" spans="1:21" ht="14.4" customHeight="1" x14ac:dyDescent="0.3">
      <c r="A1866" s="831">
        <v>2</v>
      </c>
      <c r="B1866" s="832" t="s">
        <v>2170</v>
      </c>
      <c r="C1866" s="832" t="s">
        <v>2177</v>
      </c>
      <c r="D1866" s="833" t="s">
        <v>4516</v>
      </c>
      <c r="E1866" s="834" t="s">
        <v>2187</v>
      </c>
      <c r="F1866" s="832" t="s">
        <v>2171</v>
      </c>
      <c r="G1866" s="832" t="s">
        <v>2523</v>
      </c>
      <c r="H1866" s="832" t="s">
        <v>562</v>
      </c>
      <c r="I1866" s="832" t="s">
        <v>2524</v>
      </c>
      <c r="J1866" s="832" t="s">
        <v>726</v>
      </c>
      <c r="K1866" s="832" t="s">
        <v>2525</v>
      </c>
      <c r="L1866" s="835">
        <v>27.28</v>
      </c>
      <c r="M1866" s="835">
        <v>27.28</v>
      </c>
      <c r="N1866" s="832">
        <v>1</v>
      </c>
      <c r="O1866" s="836">
        <v>0.5</v>
      </c>
      <c r="P1866" s="835">
        <v>27.28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2</v>
      </c>
      <c r="B1867" s="832" t="s">
        <v>2170</v>
      </c>
      <c r="C1867" s="832" t="s">
        <v>2177</v>
      </c>
      <c r="D1867" s="833" t="s">
        <v>4516</v>
      </c>
      <c r="E1867" s="834" t="s">
        <v>2187</v>
      </c>
      <c r="F1867" s="832" t="s">
        <v>2171</v>
      </c>
      <c r="G1867" s="832" t="s">
        <v>2994</v>
      </c>
      <c r="H1867" s="832" t="s">
        <v>562</v>
      </c>
      <c r="I1867" s="832" t="s">
        <v>4245</v>
      </c>
      <c r="J1867" s="832" t="s">
        <v>2996</v>
      </c>
      <c r="K1867" s="832" t="s">
        <v>4246</v>
      </c>
      <c r="L1867" s="835">
        <v>95.57</v>
      </c>
      <c r="M1867" s="835">
        <v>191.14</v>
      </c>
      <c r="N1867" s="832">
        <v>2</v>
      </c>
      <c r="O1867" s="836">
        <v>0.5</v>
      </c>
      <c r="P1867" s="835">
        <v>191.14</v>
      </c>
      <c r="Q1867" s="837">
        <v>1</v>
      </c>
      <c r="R1867" s="832">
        <v>2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2</v>
      </c>
      <c r="B1868" s="832" t="s">
        <v>2170</v>
      </c>
      <c r="C1868" s="832" t="s">
        <v>2177</v>
      </c>
      <c r="D1868" s="833" t="s">
        <v>4516</v>
      </c>
      <c r="E1868" s="834" t="s">
        <v>2187</v>
      </c>
      <c r="F1868" s="832" t="s">
        <v>2171</v>
      </c>
      <c r="G1868" s="832" t="s">
        <v>2534</v>
      </c>
      <c r="H1868" s="832" t="s">
        <v>604</v>
      </c>
      <c r="I1868" s="832" t="s">
        <v>1753</v>
      </c>
      <c r="J1868" s="832" t="s">
        <v>681</v>
      </c>
      <c r="K1868" s="832" t="s">
        <v>1754</v>
      </c>
      <c r="L1868" s="835">
        <v>8.7899999999999991</v>
      </c>
      <c r="M1868" s="835">
        <v>17.579999999999998</v>
      </c>
      <c r="N1868" s="832">
        <v>2</v>
      </c>
      <c r="O1868" s="836">
        <v>1.5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2</v>
      </c>
      <c r="B1869" s="832" t="s">
        <v>2170</v>
      </c>
      <c r="C1869" s="832" t="s">
        <v>2177</v>
      </c>
      <c r="D1869" s="833" t="s">
        <v>4516</v>
      </c>
      <c r="E1869" s="834" t="s">
        <v>2187</v>
      </c>
      <c r="F1869" s="832" t="s">
        <v>2171</v>
      </c>
      <c r="G1869" s="832" t="s">
        <v>2534</v>
      </c>
      <c r="H1869" s="832" t="s">
        <v>604</v>
      </c>
      <c r="I1869" s="832" t="s">
        <v>1755</v>
      </c>
      <c r="J1869" s="832" t="s">
        <v>681</v>
      </c>
      <c r="K1869" s="832" t="s">
        <v>1756</v>
      </c>
      <c r="L1869" s="835">
        <v>29.27</v>
      </c>
      <c r="M1869" s="835">
        <v>643.93999999999994</v>
      </c>
      <c r="N1869" s="832">
        <v>22</v>
      </c>
      <c r="O1869" s="836">
        <v>11.5</v>
      </c>
      <c r="P1869" s="835">
        <v>234.16</v>
      </c>
      <c r="Q1869" s="837">
        <v>0.36363636363636365</v>
      </c>
      <c r="R1869" s="832">
        <v>8</v>
      </c>
      <c r="S1869" s="837">
        <v>0.36363636363636365</v>
      </c>
      <c r="T1869" s="836">
        <v>3.5</v>
      </c>
      <c r="U1869" s="838">
        <v>0.30434782608695654</v>
      </c>
    </row>
    <row r="1870" spans="1:21" ht="14.4" customHeight="1" x14ac:dyDescent="0.3">
      <c r="A1870" s="831">
        <v>2</v>
      </c>
      <c r="B1870" s="832" t="s">
        <v>2170</v>
      </c>
      <c r="C1870" s="832" t="s">
        <v>2177</v>
      </c>
      <c r="D1870" s="833" t="s">
        <v>4516</v>
      </c>
      <c r="E1870" s="834" t="s">
        <v>2187</v>
      </c>
      <c r="F1870" s="832" t="s">
        <v>2171</v>
      </c>
      <c r="G1870" s="832" t="s">
        <v>2534</v>
      </c>
      <c r="H1870" s="832" t="s">
        <v>604</v>
      </c>
      <c r="I1870" s="832" t="s">
        <v>1757</v>
      </c>
      <c r="J1870" s="832" t="s">
        <v>679</v>
      </c>
      <c r="K1870" s="832" t="s">
        <v>1758</v>
      </c>
      <c r="L1870" s="835">
        <v>117.03</v>
      </c>
      <c r="M1870" s="835">
        <v>117.03</v>
      </c>
      <c r="N1870" s="832">
        <v>1</v>
      </c>
      <c r="O1870" s="836">
        <v>0.5</v>
      </c>
      <c r="P1870" s="835">
        <v>117.03</v>
      </c>
      <c r="Q1870" s="837">
        <v>1</v>
      </c>
      <c r="R1870" s="832">
        <v>1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2</v>
      </c>
      <c r="B1871" s="832" t="s">
        <v>2170</v>
      </c>
      <c r="C1871" s="832" t="s">
        <v>2177</v>
      </c>
      <c r="D1871" s="833" t="s">
        <v>4516</v>
      </c>
      <c r="E1871" s="834" t="s">
        <v>2187</v>
      </c>
      <c r="F1871" s="832" t="s">
        <v>2171</v>
      </c>
      <c r="G1871" s="832" t="s">
        <v>2540</v>
      </c>
      <c r="H1871" s="832" t="s">
        <v>562</v>
      </c>
      <c r="I1871" s="832" t="s">
        <v>4247</v>
      </c>
      <c r="J1871" s="832" t="s">
        <v>4248</v>
      </c>
      <c r="K1871" s="832" t="s">
        <v>4249</v>
      </c>
      <c r="L1871" s="835">
        <v>98.75</v>
      </c>
      <c r="M1871" s="835">
        <v>493.75</v>
      </c>
      <c r="N1871" s="832">
        <v>5</v>
      </c>
      <c r="O1871" s="836">
        <v>1.5</v>
      </c>
      <c r="P1871" s="835">
        <v>493.75</v>
      </c>
      <c r="Q1871" s="837">
        <v>1</v>
      </c>
      <c r="R1871" s="832">
        <v>5</v>
      </c>
      <c r="S1871" s="837">
        <v>1</v>
      </c>
      <c r="T1871" s="836">
        <v>1.5</v>
      </c>
      <c r="U1871" s="838">
        <v>1</v>
      </c>
    </row>
    <row r="1872" spans="1:21" ht="14.4" customHeight="1" x14ac:dyDescent="0.3">
      <c r="A1872" s="831">
        <v>2</v>
      </c>
      <c r="B1872" s="832" t="s">
        <v>2170</v>
      </c>
      <c r="C1872" s="832" t="s">
        <v>2177</v>
      </c>
      <c r="D1872" s="833" t="s">
        <v>4516</v>
      </c>
      <c r="E1872" s="834" t="s">
        <v>2187</v>
      </c>
      <c r="F1872" s="832" t="s">
        <v>2171</v>
      </c>
      <c r="G1872" s="832" t="s">
        <v>2540</v>
      </c>
      <c r="H1872" s="832" t="s">
        <v>562</v>
      </c>
      <c r="I1872" s="832" t="s">
        <v>4250</v>
      </c>
      <c r="J1872" s="832" t="s">
        <v>4248</v>
      </c>
      <c r="K1872" s="832" t="s">
        <v>4251</v>
      </c>
      <c r="L1872" s="835">
        <v>98.75</v>
      </c>
      <c r="M1872" s="835">
        <v>197.5</v>
      </c>
      <c r="N1872" s="832">
        <v>2</v>
      </c>
      <c r="O1872" s="836">
        <v>1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2</v>
      </c>
      <c r="B1873" s="832" t="s">
        <v>2170</v>
      </c>
      <c r="C1873" s="832" t="s">
        <v>2177</v>
      </c>
      <c r="D1873" s="833" t="s">
        <v>4516</v>
      </c>
      <c r="E1873" s="834" t="s">
        <v>2187</v>
      </c>
      <c r="F1873" s="832" t="s">
        <v>2171</v>
      </c>
      <c r="G1873" s="832" t="s">
        <v>2552</v>
      </c>
      <c r="H1873" s="832" t="s">
        <v>562</v>
      </c>
      <c r="I1873" s="832" t="s">
        <v>3133</v>
      </c>
      <c r="J1873" s="832" t="s">
        <v>3002</v>
      </c>
      <c r="K1873" s="832" t="s">
        <v>3134</v>
      </c>
      <c r="L1873" s="835">
        <v>29.31</v>
      </c>
      <c r="M1873" s="835">
        <v>29.31</v>
      </c>
      <c r="N1873" s="832">
        <v>1</v>
      </c>
      <c r="O1873" s="836">
        <v>1</v>
      </c>
      <c r="P1873" s="835">
        <v>29.31</v>
      </c>
      <c r="Q1873" s="837">
        <v>1</v>
      </c>
      <c r="R1873" s="832">
        <v>1</v>
      </c>
      <c r="S1873" s="837">
        <v>1</v>
      </c>
      <c r="T1873" s="836">
        <v>1</v>
      </c>
      <c r="U1873" s="838">
        <v>1</v>
      </c>
    </row>
    <row r="1874" spans="1:21" ht="14.4" customHeight="1" x14ac:dyDescent="0.3">
      <c r="A1874" s="831">
        <v>2</v>
      </c>
      <c r="B1874" s="832" t="s">
        <v>2170</v>
      </c>
      <c r="C1874" s="832" t="s">
        <v>2177</v>
      </c>
      <c r="D1874" s="833" t="s">
        <v>4516</v>
      </c>
      <c r="E1874" s="834" t="s">
        <v>2187</v>
      </c>
      <c r="F1874" s="832" t="s">
        <v>2171</v>
      </c>
      <c r="G1874" s="832" t="s">
        <v>2552</v>
      </c>
      <c r="H1874" s="832" t="s">
        <v>562</v>
      </c>
      <c r="I1874" s="832" t="s">
        <v>4252</v>
      </c>
      <c r="J1874" s="832" t="s">
        <v>4043</v>
      </c>
      <c r="K1874" s="832" t="s">
        <v>4253</v>
      </c>
      <c r="L1874" s="835">
        <v>0</v>
      </c>
      <c r="M1874" s="835">
        <v>0</v>
      </c>
      <c r="N1874" s="832">
        <v>1</v>
      </c>
      <c r="O1874" s="836">
        <v>0.5</v>
      </c>
      <c r="P1874" s="835">
        <v>0</v>
      </c>
      <c r="Q1874" s="837"/>
      <c r="R1874" s="832">
        <v>1</v>
      </c>
      <c r="S1874" s="837">
        <v>1</v>
      </c>
      <c r="T1874" s="836">
        <v>0.5</v>
      </c>
      <c r="U1874" s="838">
        <v>1</v>
      </c>
    </row>
    <row r="1875" spans="1:21" ht="14.4" customHeight="1" x14ac:dyDescent="0.3">
      <c r="A1875" s="831">
        <v>2</v>
      </c>
      <c r="B1875" s="832" t="s">
        <v>2170</v>
      </c>
      <c r="C1875" s="832" t="s">
        <v>2177</v>
      </c>
      <c r="D1875" s="833" t="s">
        <v>4516</v>
      </c>
      <c r="E1875" s="834" t="s">
        <v>2187</v>
      </c>
      <c r="F1875" s="832" t="s">
        <v>2171</v>
      </c>
      <c r="G1875" s="832" t="s">
        <v>2552</v>
      </c>
      <c r="H1875" s="832" t="s">
        <v>562</v>
      </c>
      <c r="I1875" s="832" t="s">
        <v>3004</v>
      </c>
      <c r="J1875" s="832" t="s">
        <v>3005</v>
      </c>
      <c r="K1875" s="832" t="s">
        <v>622</v>
      </c>
      <c r="L1875" s="835">
        <v>58.62</v>
      </c>
      <c r="M1875" s="835">
        <v>117.24</v>
      </c>
      <c r="N1875" s="832">
        <v>2</v>
      </c>
      <c r="O1875" s="836">
        <v>1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2</v>
      </c>
      <c r="B1876" s="832" t="s">
        <v>2170</v>
      </c>
      <c r="C1876" s="832" t="s">
        <v>2177</v>
      </c>
      <c r="D1876" s="833" t="s">
        <v>4516</v>
      </c>
      <c r="E1876" s="834" t="s">
        <v>2187</v>
      </c>
      <c r="F1876" s="832" t="s">
        <v>2171</v>
      </c>
      <c r="G1876" s="832" t="s">
        <v>2560</v>
      </c>
      <c r="H1876" s="832" t="s">
        <v>562</v>
      </c>
      <c r="I1876" s="832" t="s">
        <v>2561</v>
      </c>
      <c r="J1876" s="832" t="s">
        <v>2562</v>
      </c>
      <c r="K1876" s="832" t="s">
        <v>2563</v>
      </c>
      <c r="L1876" s="835">
        <v>1776.68</v>
      </c>
      <c r="M1876" s="835">
        <v>1776.68</v>
      </c>
      <c r="N1876" s="832">
        <v>1</v>
      </c>
      <c r="O1876" s="836">
        <v>1</v>
      </c>
      <c r="P1876" s="835">
        <v>1776.68</v>
      </c>
      <c r="Q1876" s="837">
        <v>1</v>
      </c>
      <c r="R1876" s="832">
        <v>1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2</v>
      </c>
      <c r="B1877" s="832" t="s">
        <v>2170</v>
      </c>
      <c r="C1877" s="832" t="s">
        <v>2177</v>
      </c>
      <c r="D1877" s="833" t="s">
        <v>4516</v>
      </c>
      <c r="E1877" s="834" t="s">
        <v>2187</v>
      </c>
      <c r="F1877" s="832" t="s">
        <v>2171</v>
      </c>
      <c r="G1877" s="832" t="s">
        <v>2564</v>
      </c>
      <c r="H1877" s="832" t="s">
        <v>562</v>
      </c>
      <c r="I1877" s="832" t="s">
        <v>2565</v>
      </c>
      <c r="J1877" s="832" t="s">
        <v>2566</v>
      </c>
      <c r="K1877" s="832" t="s">
        <v>2567</v>
      </c>
      <c r="L1877" s="835">
        <v>88.76</v>
      </c>
      <c r="M1877" s="835">
        <v>177.52</v>
      </c>
      <c r="N1877" s="832">
        <v>2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2</v>
      </c>
      <c r="B1878" s="832" t="s">
        <v>2170</v>
      </c>
      <c r="C1878" s="832" t="s">
        <v>2177</v>
      </c>
      <c r="D1878" s="833" t="s">
        <v>4516</v>
      </c>
      <c r="E1878" s="834" t="s">
        <v>2187</v>
      </c>
      <c r="F1878" s="832" t="s">
        <v>2171</v>
      </c>
      <c r="G1878" s="832" t="s">
        <v>2572</v>
      </c>
      <c r="H1878" s="832" t="s">
        <v>562</v>
      </c>
      <c r="I1878" s="832" t="s">
        <v>2573</v>
      </c>
      <c r="J1878" s="832" t="s">
        <v>1070</v>
      </c>
      <c r="K1878" s="832" t="s">
        <v>2574</v>
      </c>
      <c r="L1878" s="835">
        <v>760.22</v>
      </c>
      <c r="M1878" s="835">
        <v>114793.22000000003</v>
      </c>
      <c r="N1878" s="832">
        <v>151</v>
      </c>
      <c r="O1878" s="836">
        <v>51.5</v>
      </c>
      <c r="P1878" s="835">
        <v>62338.040000000008</v>
      </c>
      <c r="Q1878" s="837">
        <v>0.54304635761589393</v>
      </c>
      <c r="R1878" s="832">
        <v>82</v>
      </c>
      <c r="S1878" s="837">
        <v>0.54304635761589404</v>
      </c>
      <c r="T1878" s="836">
        <v>30</v>
      </c>
      <c r="U1878" s="838">
        <v>0.58252427184466016</v>
      </c>
    </row>
    <row r="1879" spans="1:21" ht="14.4" customHeight="1" x14ac:dyDescent="0.3">
      <c r="A1879" s="831">
        <v>2</v>
      </c>
      <c r="B1879" s="832" t="s">
        <v>2170</v>
      </c>
      <c r="C1879" s="832" t="s">
        <v>2177</v>
      </c>
      <c r="D1879" s="833" t="s">
        <v>4516</v>
      </c>
      <c r="E1879" s="834" t="s">
        <v>2187</v>
      </c>
      <c r="F1879" s="832" t="s">
        <v>2171</v>
      </c>
      <c r="G1879" s="832" t="s">
        <v>2572</v>
      </c>
      <c r="H1879" s="832" t="s">
        <v>562</v>
      </c>
      <c r="I1879" s="832" t="s">
        <v>2575</v>
      </c>
      <c r="J1879" s="832" t="s">
        <v>2576</v>
      </c>
      <c r="K1879" s="832" t="s">
        <v>2574</v>
      </c>
      <c r="L1879" s="835">
        <v>760.22</v>
      </c>
      <c r="M1879" s="835">
        <v>13683.96</v>
      </c>
      <c r="N1879" s="832">
        <v>18</v>
      </c>
      <c r="O1879" s="836">
        <v>4</v>
      </c>
      <c r="P1879" s="835">
        <v>6841.98</v>
      </c>
      <c r="Q1879" s="837">
        <v>0.5</v>
      </c>
      <c r="R1879" s="832">
        <v>9</v>
      </c>
      <c r="S1879" s="837">
        <v>0.5</v>
      </c>
      <c r="T1879" s="836">
        <v>2</v>
      </c>
      <c r="U1879" s="838">
        <v>0.5</v>
      </c>
    </row>
    <row r="1880" spans="1:21" ht="14.4" customHeight="1" x14ac:dyDescent="0.3">
      <c r="A1880" s="831">
        <v>2</v>
      </c>
      <c r="B1880" s="832" t="s">
        <v>2170</v>
      </c>
      <c r="C1880" s="832" t="s">
        <v>2177</v>
      </c>
      <c r="D1880" s="833" t="s">
        <v>4516</v>
      </c>
      <c r="E1880" s="834" t="s">
        <v>2187</v>
      </c>
      <c r="F1880" s="832" t="s">
        <v>2171</v>
      </c>
      <c r="G1880" s="832" t="s">
        <v>2572</v>
      </c>
      <c r="H1880" s="832" t="s">
        <v>562</v>
      </c>
      <c r="I1880" s="832" t="s">
        <v>4254</v>
      </c>
      <c r="J1880" s="832" t="s">
        <v>1070</v>
      </c>
      <c r="K1880" s="832" t="s">
        <v>3741</v>
      </c>
      <c r="L1880" s="835">
        <v>0</v>
      </c>
      <c r="M1880" s="835">
        <v>0</v>
      </c>
      <c r="N1880" s="832">
        <v>3</v>
      </c>
      <c r="O1880" s="836">
        <v>3</v>
      </c>
      <c r="P1880" s="835">
        <v>0</v>
      </c>
      <c r="Q1880" s="837"/>
      <c r="R1880" s="832">
        <v>1</v>
      </c>
      <c r="S1880" s="837">
        <v>0.33333333333333331</v>
      </c>
      <c r="T1880" s="836">
        <v>1</v>
      </c>
      <c r="U1880" s="838">
        <v>0.33333333333333331</v>
      </c>
    </row>
    <row r="1881" spans="1:21" ht="14.4" customHeight="1" x14ac:dyDescent="0.3">
      <c r="A1881" s="831">
        <v>2</v>
      </c>
      <c r="B1881" s="832" t="s">
        <v>2170</v>
      </c>
      <c r="C1881" s="832" t="s">
        <v>2177</v>
      </c>
      <c r="D1881" s="833" t="s">
        <v>4516</v>
      </c>
      <c r="E1881" s="834" t="s">
        <v>2187</v>
      </c>
      <c r="F1881" s="832" t="s">
        <v>2171</v>
      </c>
      <c r="G1881" s="832" t="s">
        <v>2578</v>
      </c>
      <c r="H1881" s="832" t="s">
        <v>562</v>
      </c>
      <c r="I1881" s="832" t="s">
        <v>2579</v>
      </c>
      <c r="J1881" s="832" t="s">
        <v>2580</v>
      </c>
      <c r="K1881" s="832" t="s">
        <v>2581</v>
      </c>
      <c r="L1881" s="835">
        <v>3191.25</v>
      </c>
      <c r="M1881" s="835">
        <v>3191.25</v>
      </c>
      <c r="N1881" s="832">
        <v>1</v>
      </c>
      <c r="O1881" s="836">
        <v>1</v>
      </c>
      <c r="P1881" s="835">
        <v>3191.25</v>
      </c>
      <c r="Q1881" s="837">
        <v>1</v>
      </c>
      <c r="R1881" s="832">
        <v>1</v>
      </c>
      <c r="S1881" s="837">
        <v>1</v>
      </c>
      <c r="T1881" s="836">
        <v>1</v>
      </c>
      <c r="U1881" s="838">
        <v>1</v>
      </c>
    </row>
    <row r="1882" spans="1:21" ht="14.4" customHeight="1" x14ac:dyDescent="0.3">
      <c r="A1882" s="831">
        <v>2</v>
      </c>
      <c r="B1882" s="832" t="s">
        <v>2170</v>
      </c>
      <c r="C1882" s="832" t="s">
        <v>2177</v>
      </c>
      <c r="D1882" s="833" t="s">
        <v>4516</v>
      </c>
      <c r="E1882" s="834" t="s">
        <v>2187</v>
      </c>
      <c r="F1882" s="832" t="s">
        <v>2171</v>
      </c>
      <c r="G1882" s="832" t="s">
        <v>2582</v>
      </c>
      <c r="H1882" s="832" t="s">
        <v>604</v>
      </c>
      <c r="I1882" s="832" t="s">
        <v>4255</v>
      </c>
      <c r="J1882" s="832" t="s">
        <v>1340</v>
      </c>
      <c r="K1882" s="832" t="s">
        <v>4256</v>
      </c>
      <c r="L1882" s="835">
        <v>16.12</v>
      </c>
      <c r="M1882" s="835">
        <v>64.48</v>
      </c>
      <c r="N1882" s="832">
        <v>4</v>
      </c>
      <c r="O1882" s="836">
        <v>1.5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2</v>
      </c>
      <c r="B1883" s="832" t="s">
        <v>2170</v>
      </c>
      <c r="C1883" s="832" t="s">
        <v>2177</v>
      </c>
      <c r="D1883" s="833" t="s">
        <v>4516</v>
      </c>
      <c r="E1883" s="834" t="s">
        <v>2187</v>
      </c>
      <c r="F1883" s="832" t="s">
        <v>2171</v>
      </c>
      <c r="G1883" s="832" t="s">
        <v>2582</v>
      </c>
      <c r="H1883" s="832" t="s">
        <v>604</v>
      </c>
      <c r="I1883" s="832" t="s">
        <v>2004</v>
      </c>
      <c r="J1883" s="832" t="s">
        <v>1340</v>
      </c>
      <c r="K1883" s="832" t="s">
        <v>2005</v>
      </c>
      <c r="L1883" s="835">
        <v>64.5</v>
      </c>
      <c r="M1883" s="835">
        <v>645</v>
      </c>
      <c r="N1883" s="832">
        <v>10</v>
      </c>
      <c r="O1883" s="836">
        <v>4.5</v>
      </c>
      <c r="P1883" s="835">
        <v>258</v>
      </c>
      <c r="Q1883" s="837">
        <v>0.4</v>
      </c>
      <c r="R1883" s="832">
        <v>4</v>
      </c>
      <c r="S1883" s="837">
        <v>0.4</v>
      </c>
      <c r="T1883" s="836">
        <v>2.5</v>
      </c>
      <c r="U1883" s="838">
        <v>0.55555555555555558</v>
      </c>
    </row>
    <row r="1884" spans="1:21" ht="14.4" customHeight="1" x14ac:dyDescent="0.3">
      <c r="A1884" s="831">
        <v>2</v>
      </c>
      <c r="B1884" s="832" t="s">
        <v>2170</v>
      </c>
      <c r="C1884" s="832" t="s">
        <v>2177</v>
      </c>
      <c r="D1884" s="833" t="s">
        <v>4516</v>
      </c>
      <c r="E1884" s="834" t="s">
        <v>2187</v>
      </c>
      <c r="F1884" s="832" t="s">
        <v>2171</v>
      </c>
      <c r="G1884" s="832" t="s">
        <v>2585</v>
      </c>
      <c r="H1884" s="832" t="s">
        <v>562</v>
      </c>
      <c r="I1884" s="832" t="s">
        <v>4257</v>
      </c>
      <c r="J1884" s="832" t="s">
        <v>768</v>
      </c>
      <c r="K1884" s="832" t="s">
        <v>4258</v>
      </c>
      <c r="L1884" s="835">
        <v>0</v>
      </c>
      <c r="M1884" s="835">
        <v>0</v>
      </c>
      <c r="N1884" s="832">
        <v>1</v>
      </c>
      <c r="O1884" s="836">
        <v>0.5</v>
      </c>
      <c r="P1884" s="835"/>
      <c r="Q1884" s="837"/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2</v>
      </c>
      <c r="B1885" s="832" t="s">
        <v>2170</v>
      </c>
      <c r="C1885" s="832" t="s">
        <v>2177</v>
      </c>
      <c r="D1885" s="833" t="s">
        <v>4516</v>
      </c>
      <c r="E1885" s="834" t="s">
        <v>2187</v>
      </c>
      <c r="F1885" s="832" t="s">
        <v>2171</v>
      </c>
      <c r="G1885" s="832" t="s">
        <v>2585</v>
      </c>
      <c r="H1885" s="832" t="s">
        <v>562</v>
      </c>
      <c r="I1885" s="832" t="s">
        <v>2586</v>
      </c>
      <c r="J1885" s="832" t="s">
        <v>768</v>
      </c>
      <c r="K1885" s="832" t="s">
        <v>2587</v>
      </c>
      <c r="L1885" s="835">
        <v>0</v>
      </c>
      <c r="M1885" s="835">
        <v>0</v>
      </c>
      <c r="N1885" s="832">
        <v>9</v>
      </c>
      <c r="O1885" s="836">
        <v>2.5</v>
      </c>
      <c r="P1885" s="835">
        <v>0</v>
      </c>
      <c r="Q1885" s="837"/>
      <c r="R1885" s="832">
        <v>3</v>
      </c>
      <c r="S1885" s="837">
        <v>0.33333333333333331</v>
      </c>
      <c r="T1885" s="836">
        <v>1</v>
      </c>
      <c r="U1885" s="838">
        <v>0.4</v>
      </c>
    </row>
    <row r="1886" spans="1:21" ht="14.4" customHeight="1" x14ac:dyDescent="0.3">
      <c r="A1886" s="831">
        <v>2</v>
      </c>
      <c r="B1886" s="832" t="s">
        <v>2170</v>
      </c>
      <c r="C1886" s="832" t="s">
        <v>2177</v>
      </c>
      <c r="D1886" s="833" t="s">
        <v>4516</v>
      </c>
      <c r="E1886" s="834" t="s">
        <v>2187</v>
      </c>
      <c r="F1886" s="832" t="s">
        <v>2171</v>
      </c>
      <c r="G1886" s="832" t="s">
        <v>2592</v>
      </c>
      <c r="H1886" s="832" t="s">
        <v>604</v>
      </c>
      <c r="I1886" s="832" t="s">
        <v>1798</v>
      </c>
      <c r="J1886" s="832" t="s">
        <v>917</v>
      </c>
      <c r="K1886" s="832" t="s">
        <v>1799</v>
      </c>
      <c r="L1886" s="835">
        <v>118.65</v>
      </c>
      <c r="M1886" s="835">
        <v>118.65</v>
      </c>
      <c r="N1886" s="832">
        <v>1</v>
      </c>
      <c r="O1886" s="836">
        <v>0.5</v>
      </c>
      <c r="P1886" s="835">
        <v>118.65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2</v>
      </c>
      <c r="B1887" s="832" t="s">
        <v>2170</v>
      </c>
      <c r="C1887" s="832" t="s">
        <v>2177</v>
      </c>
      <c r="D1887" s="833" t="s">
        <v>4516</v>
      </c>
      <c r="E1887" s="834" t="s">
        <v>2187</v>
      </c>
      <c r="F1887" s="832" t="s">
        <v>2171</v>
      </c>
      <c r="G1887" s="832" t="s">
        <v>2592</v>
      </c>
      <c r="H1887" s="832" t="s">
        <v>562</v>
      </c>
      <c r="I1887" s="832" t="s">
        <v>2593</v>
      </c>
      <c r="J1887" s="832" t="s">
        <v>2594</v>
      </c>
      <c r="K1887" s="832" t="s">
        <v>2595</v>
      </c>
      <c r="L1887" s="835">
        <v>110.74</v>
      </c>
      <c r="M1887" s="835">
        <v>110.74</v>
      </c>
      <c r="N1887" s="832">
        <v>1</v>
      </c>
      <c r="O1887" s="836">
        <v>0.5</v>
      </c>
      <c r="P1887" s="835">
        <v>110.74</v>
      </c>
      <c r="Q1887" s="837">
        <v>1</v>
      </c>
      <c r="R1887" s="832">
        <v>1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2</v>
      </c>
      <c r="B1888" s="832" t="s">
        <v>2170</v>
      </c>
      <c r="C1888" s="832" t="s">
        <v>2177</v>
      </c>
      <c r="D1888" s="833" t="s">
        <v>4516</v>
      </c>
      <c r="E1888" s="834" t="s">
        <v>2187</v>
      </c>
      <c r="F1888" s="832" t="s">
        <v>2171</v>
      </c>
      <c r="G1888" s="832" t="s">
        <v>2600</v>
      </c>
      <c r="H1888" s="832" t="s">
        <v>562</v>
      </c>
      <c r="I1888" s="832" t="s">
        <v>4166</v>
      </c>
      <c r="J1888" s="832" t="s">
        <v>4167</v>
      </c>
      <c r="K1888" s="832" t="s">
        <v>2603</v>
      </c>
      <c r="L1888" s="835">
        <v>0</v>
      </c>
      <c r="M1888" s="835">
        <v>0</v>
      </c>
      <c r="N1888" s="832">
        <v>3</v>
      </c>
      <c r="O1888" s="836">
        <v>0.5</v>
      </c>
      <c r="P1888" s="835">
        <v>0</v>
      </c>
      <c r="Q1888" s="837"/>
      <c r="R1888" s="832">
        <v>3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2</v>
      </c>
      <c r="B1889" s="832" t="s">
        <v>2170</v>
      </c>
      <c r="C1889" s="832" t="s">
        <v>2177</v>
      </c>
      <c r="D1889" s="833" t="s">
        <v>4516</v>
      </c>
      <c r="E1889" s="834" t="s">
        <v>2187</v>
      </c>
      <c r="F1889" s="832" t="s">
        <v>2171</v>
      </c>
      <c r="G1889" s="832" t="s">
        <v>2604</v>
      </c>
      <c r="H1889" s="832" t="s">
        <v>562</v>
      </c>
      <c r="I1889" s="832" t="s">
        <v>4259</v>
      </c>
      <c r="J1889" s="832" t="s">
        <v>4260</v>
      </c>
      <c r="K1889" s="832" t="s">
        <v>4261</v>
      </c>
      <c r="L1889" s="835">
        <v>0</v>
      </c>
      <c r="M1889" s="835">
        <v>0</v>
      </c>
      <c r="N1889" s="832">
        <v>1</v>
      </c>
      <c r="O1889" s="836">
        <v>0.5</v>
      </c>
      <c r="P1889" s="835">
        <v>0</v>
      </c>
      <c r="Q1889" s="837"/>
      <c r="R1889" s="832">
        <v>1</v>
      </c>
      <c r="S1889" s="837">
        <v>1</v>
      </c>
      <c r="T1889" s="836">
        <v>0.5</v>
      </c>
      <c r="U1889" s="838">
        <v>1</v>
      </c>
    </row>
    <row r="1890" spans="1:21" ht="14.4" customHeight="1" x14ac:dyDescent="0.3">
      <c r="A1890" s="831">
        <v>2</v>
      </c>
      <c r="B1890" s="832" t="s">
        <v>2170</v>
      </c>
      <c r="C1890" s="832" t="s">
        <v>2177</v>
      </c>
      <c r="D1890" s="833" t="s">
        <v>4516</v>
      </c>
      <c r="E1890" s="834" t="s">
        <v>2187</v>
      </c>
      <c r="F1890" s="832" t="s">
        <v>2171</v>
      </c>
      <c r="G1890" s="832" t="s">
        <v>2604</v>
      </c>
      <c r="H1890" s="832" t="s">
        <v>562</v>
      </c>
      <c r="I1890" s="832" t="s">
        <v>2605</v>
      </c>
      <c r="J1890" s="832" t="s">
        <v>785</v>
      </c>
      <c r="K1890" s="832" t="s">
        <v>2606</v>
      </c>
      <c r="L1890" s="835">
        <v>248.55</v>
      </c>
      <c r="M1890" s="835">
        <v>12924.6</v>
      </c>
      <c r="N1890" s="832">
        <v>52</v>
      </c>
      <c r="O1890" s="836">
        <v>50.5</v>
      </c>
      <c r="P1890" s="835">
        <v>9444.9</v>
      </c>
      <c r="Q1890" s="837">
        <v>0.73076923076923073</v>
      </c>
      <c r="R1890" s="832">
        <v>38</v>
      </c>
      <c r="S1890" s="837">
        <v>0.73076923076923073</v>
      </c>
      <c r="T1890" s="836">
        <v>37</v>
      </c>
      <c r="U1890" s="838">
        <v>0.73267326732673266</v>
      </c>
    </row>
    <row r="1891" spans="1:21" ht="14.4" customHeight="1" x14ac:dyDescent="0.3">
      <c r="A1891" s="831">
        <v>2</v>
      </c>
      <c r="B1891" s="832" t="s">
        <v>2170</v>
      </c>
      <c r="C1891" s="832" t="s">
        <v>2177</v>
      </c>
      <c r="D1891" s="833" t="s">
        <v>4516</v>
      </c>
      <c r="E1891" s="834" t="s">
        <v>2187</v>
      </c>
      <c r="F1891" s="832" t="s">
        <v>2171</v>
      </c>
      <c r="G1891" s="832" t="s">
        <v>2607</v>
      </c>
      <c r="H1891" s="832" t="s">
        <v>562</v>
      </c>
      <c r="I1891" s="832" t="s">
        <v>2608</v>
      </c>
      <c r="J1891" s="832" t="s">
        <v>2609</v>
      </c>
      <c r="K1891" s="832" t="s">
        <v>2610</v>
      </c>
      <c r="L1891" s="835">
        <v>248.55</v>
      </c>
      <c r="M1891" s="835">
        <v>248.55</v>
      </c>
      <c r="N1891" s="832">
        <v>1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2</v>
      </c>
      <c r="B1892" s="832" t="s">
        <v>2170</v>
      </c>
      <c r="C1892" s="832" t="s">
        <v>2177</v>
      </c>
      <c r="D1892" s="833" t="s">
        <v>4516</v>
      </c>
      <c r="E1892" s="834" t="s">
        <v>2187</v>
      </c>
      <c r="F1892" s="832" t="s">
        <v>2171</v>
      </c>
      <c r="G1892" s="832" t="s">
        <v>2611</v>
      </c>
      <c r="H1892" s="832" t="s">
        <v>562</v>
      </c>
      <c r="I1892" s="832" t="s">
        <v>3708</v>
      </c>
      <c r="J1892" s="832" t="s">
        <v>2613</v>
      </c>
      <c r="K1892" s="832" t="s">
        <v>2614</v>
      </c>
      <c r="L1892" s="835">
        <v>140.72</v>
      </c>
      <c r="M1892" s="835">
        <v>1125.76</v>
      </c>
      <c r="N1892" s="832">
        <v>8</v>
      </c>
      <c r="O1892" s="836">
        <v>1.5</v>
      </c>
      <c r="P1892" s="835">
        <v>1125.76</v>
      </c>
      <c r="Q1892" s="837">
        <v>1</v>
      </c>
      <c r="R1892" s="832">
        <v>8</v>
      </c>
      <c r="S1892" s="837">
        <v>1</v>
      </c>
      <c r="T1892" s="836">
        <v>1.5</v>
      </c>
      <c r="U1892" s="838">
        <v>1</v>
      </c>
    </row>
    <row r="1893" spans="1:21" ht="14.4" customHeight="1" x14ac:dyDescent="0.3">
      <c r="A1893" s="831">
        <v>2</v>
      </c>
      <c r="B1893" s="832" t="s">
        <v>2170</v>
      </c>
      <c r="C1893" s="832" t="s">
        <v>2177</v>
      </c>
      <c r="D1893" s="833" t="s">
        <v>4516</v>
      </c>
      <c r="E1893" s="834" t="s">
        <v>2187</v>
      </c>
      <c r="F1893" s="832" t="s">
        <v>2171</v>
      </c>
      <c r="G1893" s="832" t="s">
        <v>3231</v>
      </c>
      <c r="H1893" s="832" t="s">
        <v>562</v>
      </c>
      <c r="I1893" s="832" t="s">
        <v>3232</v>
      </c>
      <c r="J1893" s="832" t="s">
        <v>1268</v>
      </c>
      <c r="K1893" s="832" t="s">
        <v>2019</v>
      </c>
      <c r="L1893" s="835">
        <v>38.56</v>
      </c>
      <c r="M1893" s="835">
        <v>38.56</v>
      </c>
      <c r="N1893" s="832">
        <v>1</v>
      </c>
      <c r="O1893" s="836">
        <v>0.5</v>
      </c>
      <c r="P1893" s="835">
        <v>38.56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2</v>
      </c>
      <c r="B1894" s="832" t="s">
        <v>2170</v>
      </c>
      <c r="C1894" s="832" t="s">
        <v>2177</v>
      </c>
      <c r="D1894" s="833" t="s">
        <v>4516</v>
      </c>
      <c r="E1894" s="834" t="s">
        <v>2187</v>
      </c>
      <c r="F1894" s="832" t="s">
        <v>2171</v>
      </c>
      <c r="G1894" s="832" t="s">
        <v>2615</v>
      </c>
      <c r="H1894" s="832" t="s">
        <v>562</v>
      </c>
      <c r="I1894" s="832" t="s">
        <v>3432</v>
      </c>
      <c r="J1894" s="832" t="s">
        <v>3020</v>
      </c>
      <c r="K1894" s="832" t="s">
        <v>3433</v>
      </c>
      <c r="L1894" s="835">
        <v>1353.85</v>
      </c>
      <c r="M1894" s="835">
        <v>4061.5499999999997</v>
      </c>
      <c r="N1894" s="832">
        <v>3</v>
      </c>
      <c r="O1894" s="836">
        <v>1</v>
      </c>
      <c r="P1894" s="835">
        <v>1353.85</v>
      </c>
      <c r="Q1894" s="837">
        <v>0.33333333333333331</v>
      </c>
      <c r="R1894" s="832">
        <v>1</v>
      </c>
      <c r="S1894" s="837">
        <v>0.33333333333333331</v>
      </c>
      <c r="T1894" s="836">
        <v>0.5</v>
      </c>
      <c r="U1894" s="838">
        <v>0.5</v>
      </c>
    </row>
    <row r="1895" spans="1:21" ht="14.4" customHeight="1" x14ac:dyDescent="0.3">
      <c r="A1895" s="831">
        <v>2</v>
      </c>
      <c r="B1895" s="832" t="s">
        <v>2170</v>
      </c>
      <c r="C1895" s="832" t="s">
        <v>2177</v>
      </c>
      <c r="D1895" s="833" t="s">
        <v>4516</v>
      </c>
      <c r="E1895" s="834" t="s">
        <v>2187</v>
      </c>
      <c r="F1895" s="832" t="s">
        <v>2171</v>
      </c>
      <c r="G1895" s="832" t="s">
        <v>2615</v>
      </c>
      <c r="H1895" s="832" t="s">
        <v>562</v>
      </c>
      <c r="I1895" s="832" t="s">
        <v>2616</v>
      </c>
      <c r="J1895" s="832" t="s">
        <v>1224</v>
      </c>
      <c r="K1895" s="832" t="s">
        <v>2617</v>
      </c>
      <c r="L1895" s="835">
        <v>634</v>
      </c>
      <c r="M1895" s="835">
        <v>3170</v>
      </c>
      <c r="N1895" s="832">
        <v>5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2</v>
      </c>
      <c r="B1896" s="832" t="s">
        <v>2170</v>
      </c>
      <c r="C1896" s="832" t="s">
        <v>2177</v>
      </c>
      <c r="D1896" s="833" t="s">
        <v>4516</v>
      </c>
      <c r="E1896" s="834" t="s">
        <v>2187</v>
      </c>
      <c r="F1896" s="832" t="s">
        <v>2171</v>
      </c>
      <c r="G1896" s="832" t="s">
        <v>2615</v>
      </c>
      <c r="H1896" s="832" t="s">
        <v>562</v>
      </c>
      <c r="I1896" s="832" t="s">
        <v>2621</v>
      </c>
      <c r="J1896" s="832" t="s">
        <v>2622</v>
      </c>
      <c r="K1896" s="832" t="s">
        <v>2501</v>
      </c>
      <c r="L1896" s="835">
        <v>729.38</v>
      </c>
      <c r="M1896" s="835">
        <v>2188.14</v>
      </c>
      <c r="N1896" s="832">
        <v>3</v>
      </c>
      <c r="O1896" s="836">
        <v>0.5</v>
      </c>
      <c r="P1896" s="835">
        <v>2188.14</v>
      </c>
      <c r="Q1896" s="837">
        <v>1</v>
      </c>
      <c r="R1896" s="832">
        <v>3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2</v>
      </c>
      <c r="B1897" s="832" t="s">
        <v>2170</v>
      </c>
      <c r="C1897" s="832" t="s">
        <v>2177</v>
      </c>
      <c r="D1897" s="833" t="s">
        <v>4516</v>
      </c>
      <c r="E1897" s="834" t="s">
        <v>2187</v>
      </c>
      <c r="F1897" s="832" t="s">
        <v>2171</v>
      </c>
      <c r="G1897" s="832" t="s">
        <v>2615</v>
      </c>
      <c r="H1897" s="832" t="s">
        <v>562</v>
      </c>
      <c r="I1897" s="832" t="s">
        <v>2623</v>
      </c>
      <c r="J1897" s="832" t="s">
        <v>2622</v>
      </c>
      <c r="K1897" s="832" t="s">
        <v>2624</v>
      </c>
      <c r="L1897" s="835">
        <v>544.47</v>
      </c>
      <c r="M1897" s="835">
        <v>544.47</v>
      </c>
      <c r="N1897" s="832">
        <v>1</v>
      </c>
      <c r="O1897" s="836">
        <v>0.5</v>
      </c>
      <c r="P1897" s="835">
        <v>544.47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2</v>
      </c>
      <c r="B1898" s="832" t="s">
        <v>2170</v>
      </c>
      <c r="C1898" s="832" t="s">
        <v>2177</v>
      </c>
      <c r="D1898" s="833" t="s">
        <v>4516</v>
      </c>
      <c r="E1898" s="834" t="s">
        <v>2187</v>
      </c>
      <c r="F1898" s="832" t="s">
        <v>2171</v>
      </c>
      <c r="G1898" s="832" t="s">
        <v>2615</v>
      </c>
      <c r="H1898" s="832" t="s">
        <v>562</v>
      </c>
      <c r="I1898" s="832" t="s">
        <v>3841</v>
      </c>
      <c r="J1898" s="832" t="s">
        <v>3842</v>
      </c>
      <c r="K1898" s="832" t="s">
        <v>3843</v>
      </c>
      <c r="L1898" s="835">
        <v>1016.32</v>
      </c>
      <c r="M1898" s="835">
        <v>1016.32</v>
      </c>
      <c r="N1898" s="832">
        <v>1</v>
      </c>
      <c r="O1898" s="836">
        <v>1</v>
      </c>
      <c r="P1898" s="835">
        <v>1016.32</v>
      </c>
      <c r="Q1898" s="837">
        <v>1</v>
      </c>
      <c r="R1898" s="832">
        <v>1</v>
      </c>
      <c r="S1898" s="837">
        <v>1</v>
      </c>
      <c r="T1898" s="836">
        <v>1</v>
      </c>
      <c r="U1898" s="838">
        <v>1</v>
      </c>
    </row>
    <row r="1899" spans="1:21" ht="14.4" customHeight="1" x14ac:dyDescent="0.3">
      <c r="A1899" s="831">
        <v>2</v>
      </c>
      <c r="B1899" s="832" t="s">
        <v>2170</v>
      </c>
      <c r="C1899" s="832" t="s">
        <v>2177</v>
      </c>
      <c r="D1899" s="833" t="s">
        <v>4516</v>
      </c>
      <c r="E1899" s="834" t="s">
        <v>2187</v>
      </c>
      <c r="F1899" s="832" t="s">
        <v>2171</v>
      </c>
      <c r="G1899" s="832" t="s">
        <v>2615</v>
      </c>
      <c r="H1899" s="832" t="s">
        <v>562</v>
      </c>
      <c r="I1899" s="832" t="s">
        <v>2625</v>
      </c>
      <c r="J1899" s="832" t="s">
        <v>2626</v>
      </c>
      <c r="K1899" s="832" t="s">
        <v>2627</v>
      </c>
      <c r="L1899" s="835">
        <v>729.38</v>
      </c>
      <c r="M1899" s="835">
        <v>1458.76</v>
      </c>
      <c r="N1899" s="832">
        <v>2</v>
      </c>
      <c r="O1899" s="836">
        <v>0.5</v>
      </c>
      <c r="P1899" s="835">
        <v>1458.76</v>
      </c>
      <c r="Q1899" s="837">
        <v>1</v>
      </c>
      <c r="R1899" s="832">
        <v>2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2</v>
      </c>
      <c r="B1900" s="832" t="s">
        <v>2170</v>
      </c>
      <c r="C1900" s="832" t="s">
        <v>2177</v>
      </c>
      <c r="D1900" s="833" t="s">
        <v>4516</v>
      </c>
      <c r="E1900" s="834" t="s">
        <v>2187</v>
      </c>
      <c r="F1900" s="832" t="s">
        <v>2171</v>
      </c>
      <c r="G1900" s="832" t="s">
        <v>2615</v>
      </c>
      <c r="H1900" s="832" t="s">
        <v>562</v>
      </c>
      <c r="I1900" s="832" t="s">
        <v>3017</v>
      </c>
      <c r="J1900" s="832" t="s">
        <v>2629</v>
      </c>
      <c r="K1900" s="832" t="s">
        <v>3018</v>
      </c>
      <c r="L1900" s="835">
        <v>362.97</v>
      </c>
      <c r="M1900" s="835">
        <v>362.97</v>
      </c>
      <c r="N1900" s="832">
        <v>1</v>
      </c>
      <c r="O1900" s="836">
        <v>1</v>
      </c>
      <c r="P1900" s="835">
        <v>362.97</v>
      </c>
      <c r="Q1900" s="837">
        <v>1</v>
      </c>
      <c r="R1900" s="832">
        <v>1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2</v>
      </c>
      <c r="B1901" s="832" t="s">
        <v>2170</v>
      </c>
      <c r="C1901" s="832" t="s">
        <v>2177</v>
      </c>
      <c r="D1901" s="833" t="s">
        <v>4516</v>
      </c>
      <c r="E1901" s="834" t="s">
        <v>2187</v>
      </c>
      <c r="F1901" s="832" t="s">
        <v>2171</v>
      </c>
      <c r="G1901" s="832" t="s">
        <v>2615</v>
      </c>
      <c r="H1901" s="832" t="s">
        <v>562</v>
      </c>
      <c r="I1901" s="832" t="s">
        <v>2628</v>
      </c>
      <c r="J1901" s="832" t="s">
        <v>2629</v>
      </c>
      <c r="K1901" s="832" t="s">
        <v>2620</v>
      </c>
      <c r="L1901" s="835">
        <v>882.24</v>
      </c>
      <c r="M1901" s="835">
        <v>4411.2000000000007</v>
      </c>
      <c r="N1901" s="832">
        <v>5</v>
      </c>
      <c r="O1901" s="836">
        <v>1.5</v>
      </c>
      <c r="P1901" s="835">
        <v>4411.2000000000007</v>
      </c>
      <c r="Q1901" s="837">
        <v>1</v>
      </c>
      <c r="R1901" s="832">
        <v>5</v>
      </c>
      <c r="S1901" s="837">
        <v>1</v>
      </c>
      <c r="T1901" s="836">
        <v>1.5</v>
      </c>
      <c r="U1901" s="838">
        <v>1</v>
      </c>
    </row>
    <row r="1902" spans="1:21" ht="14.4" customHeight="1" x14ac:dyDescent="0.3">
      <c r="A1902" s="831">
        <v>2</v>
      </c>
      <c r="B1902" s="832" t="s">
        <v>2170</v>
      </c>
      <c r="C1902" s="832" t="s">
        <v>2177</v>
      </c>
      <c r="D1902" s="833" t="s">
        <v>4516</v>
      </c>
      <c r="E1902" s="834" t="s">
        <v>2187</v>
      </c>
      <c r="F1902" s="832" t="s">
        <v>2171</v>
      </c>
      <c r="G1902" s="832" t="s">
        <v>2631</v>
      </c>
      <c r="H1902" s="832" t="s">
        <v>562</v>
      </c>
      <c r="I1902" s="832" t="s">
        <v>4262</v>
      </c>
      <c r="J1902" s="832" t="s">
        <v>4263</v>
      </c>
      <c r="K1902" s="832" t="s">
        <v>4264</v>
      </c>
      <c r="L1902" s="835">
        <v>36.020000000000003</v>
      </c>
      <c r="M1902" s="835">
        <v>36.020000000000003</v>
      </c>
      <c r="N1902" s="832">
        <v>1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2</v>
      </c>
      <c r="B1903" s="832" t="s">
        <v>2170</v>
      </c>
      <c r="C1903" s="832" t="s">
        <v>2177</v>
      </c>
      <c r="D1903" s="833" t="s">
        <v>4516</v>
      </c>
      <c r="E1903" s="834" t="s">
        <v>2187</v>
      </c>
      <c r="F1903" s="832" t="s">
        <v>2171</v>
      </c>
      <c r="G1903" s="832" t="s">
        <v>2631</v>
      </c>
      <c r="H1903" s="832" t="s">
        <v>562</v>
      </c>
      <c r="I1903" s="832" t="s">
        <v>3282</v>
      </c>
      <c r="J1903" s="832" t="s">
        <v>3283</v>
      </c>
      <c r="K1903" s="832" t="s">
        <v>3284</v>
      </c>
      <c r="L1903" s="835">
        <v>43.21</v>
      </c>
      <c r="M1903" s="835">
        <v>43.21</v>
      </c>
      <c r="N1903" s="832">
        <v>1</v>
      </c>
      <c r="O1903" s="836">
        <v>1</v>
      </c>
      <c r="P1903" s="835">
        <v>43.21</v>
      </c>
      <c r="Q1903" s="837">
        <v>1</v>
      </c>
      <c r="R1903" s="832">
        <v>1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2</v>
      </c>
      <c r="B1904" s="832" t="s">
        <v>2170</v>
      </c>
      <c r="C1904" s="832" t="s">
        <v>2177</v>
      </c>
      <c r="D1904" s="833" t="s">
        <v>4516</v>
      </c>
      <c r="E1904" s="834" t="s">
        <v>2187</v>
      </c>
      <c r="F1904" s="832" t="s">
        <v>2171</v>
      </c>
      <c r="G1904" s="832" t="s">
        <v>2639</v>
      </c>
      <c r="H1904" s="832" t="s">
        <v>604</v>
      </c>
      <c r="I1904" s="832" t="s">
        <v>2640</v>
      </c>
      <c r="J1904" s="832" t="s">
        <v>2641</v>
      </c>
      <c r="K1904" s="832" t="s">
        <v>2642</v>
      </c>
      <c r="L1904" s="835">
        <v>32.869999999999997</v>
      </c>
      <c r="M1904" s="835">
        <v>493.04999999999995</v>
      </c>
      <c r="N1904" s="832">
        <v>15</v>
      </c>
      <c r="O1904" s="836">
        <v>3.5</v>
      </c>
      <c r="P1904" s="835">
        <v>197.21999999999997</v>
      </c>
      <c r="Q1904" s="837">
        <v>0.39999999999999997</v>
      </c>
      <c r="R1904" s="832">
        <v>6</v>
      </c>
      <c r="S1904" s="837">
        <v>0.4</v>
      </c>
      <c r="T1904" s="836">
        <v>2.5</v>
      </c>
      <c r="U1904" s="838">
        <v>0.7142857142857143</v>
      </c>
    </row>
    <row r="1905" spans="1:21" ht="14.4" customHeight="1" x14ac:dyDescent="0.3">
      <c r="A1905" s="831">
        <v>2</v>
      </c>
      <c r="B1905" s="832" t="s">
        <v>2170</v>
      </c>
      <c r="C1905" s="832" t="s">
        <v>2177</v>
      </c>
      <c r="D1905" s="833" t="s">
        <v>4516</v>
      </c>
      <c r="E1905" s="834" t="s">
        <v>2187</v>
      </c>
      <c r="F1905" s="832" t="s">
        <v>2171</v>
      </c>
      <c r="G1905" s="832" t="s">
        <v>2645</v>
      </c>
      <c r="H1905" s="832" t="s">
        <v>562</v>
      </c>
      <c r="I1905" s="832" t="s">
        <v>2646</v>
      </c>
      <c r="J1905" s="832" t="s">
        <v>706</v>
      </c>
      <c r="K1905" s="832" t="s">
        <v>2647</v>
      </c>
      <c r="L1905" s="835">
        <v>53.57</v>
      </c>
      <c r="M1905" s="835">
        <v>107.14</v>
      </c>
      <c r="N1905" s="832">
        <v>2</v>
      </c>
      <c r="O1905" s="836">
        <v>0.5</v>
      </c>
      <c r="P1905" s="835">
        <v>107.14</v>
      </c>
      <c r="Q1905" s="837">
        <v>1</v>
      </c>
      <c r="R1905" s="832">
        <v>2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2</v>
      </c>
      <c r="B1906" s="832" t="s">
        <v>2170</v>
      </c>
      <c r="C1906" s="832" t="s">
        <v>2177</v>
      </c>
      <c r="D1906" s="833" t="s">
        <v>4516</v>
      </c>
      <c r="E1906" s="834" t="s">
        <v>2187</v>
      </c>
      <c r="F1906" s="832" t="s">
        <v>2171</v>
      </c>
      <c r="G1906" s="832" t="s">
        <v>2648</v>
      </c>
      <c r="H1906" s="832" t="s">
        <v>562</v>
      </c>
      <c r="I1906" s="832" t="s">
        <v>4265</v>
      </c>
      <c r="J1906" s="832" t="s">
        <v>1420</v>
      </c>
      <c r="K1906" s="832" t="s">
        <v>2031</v>
      </c>
      <c r="L1906" s="835">
        <v>27.5</v>
      </c>
      <c r="M1906" s="835">
        <v>55</v>
      </c>
      <c r="N1906" s="832">
        <v>2</v>
      </c>
      <c r="O1906" s="836">
        <v>0.5</v>
      </c>
      <c r="P1906" s="835">
        <v>55</v>
      </c>
      <c r="Q1906" s="837">
        <v>1</v>
      </c>
      <c r="R1906" s="832">
        <v>2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2</v>
      </c>
      <c r="B1907" s="832" t="s">
        <v>2170</v>
      </c>
      <c r="C1907" s="832" t="s">
        <v>2177</v>
      </c>
      <c r="D1907" s="833" t="s">
        <v>4516</v>
      </c>
      <c r="E1907" s="834" t="s">
        <v>2187</v>
      </c>
      <c r="F1907" s="832" t="s">
        <v>2171</v>
      </c>
      <c r="G1907" s="832" t="s">
        <v>2648</v>
      </c>
      <c r="H1907" s="832" t="s">
        <v>604</v>
      </c>
      <c r="I1907" s="832" t="s">
        <v>1729</v>
      </c>
      <c r="J1907" s="832" t="s">
        <v>1730</v>
      </c>
      <c r="K1907" s="832" t="s">
        <v>1731</v>
      </c>
      <c r="L1907" s="835">
        <v>38.04</v>
      </c>
      <c r="M1907" s="835">
        <v>38.04</v>
      </c>
      <c r="N1907" s="832">
        <v>1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2</v>
      </c>
      <c r="B1908" s="832" t="s">
        <v>2170</v>
      </c>
      <c r="C1908" s="832" t="s">
        <v>2177</v>
      </c>
      <c r="D1908" s="833" t="s">
        <v>4516</v>
      </c>
      <c r="E1908" s="834" t="s">
        <v>2187</v>
      </c>
      <c r="F1908" s="832" t="s">
        <v>2171</v>
      </c>
      <c r="G1908" s="832" t="s">
        <v>2648</v>
      </c>
      <c r="H1908" s="832" t="s">
        <v>604</v>
      </c>
      <c r="I1908" s="832" t="s">
        <v>3022</v>
      </c>
      <c r="J1908" s="832" t="s">
        <v>1730</v>
      </c>
      <c r="K1908" s="832" t="s">
        <v>3023</v>
      </c>
      <c r="L1908" s="835">
        <v>10.65</v>
      </c>
      <c r="M1908" s="835">
        <v>10.65</v>
      </c>
      <c r="N1908" s="832">
        <v>1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2</v>
      </c>
      <c r="B1909" s="832" t="s">
        <v>2170</v>
      </c>
      <c r="C1909" s="832" t="s">
        <v>2177</v>
      </c>
      <c r="D1909" s="833" t="s">
        <v>4516</v>
      </c>
      <c r="E1909" s="834" t="s">
        <v>2187</v>
      </c>
      <c r="F1909" s="832" t="s">
        <v>2171</v>
      </c>
      <c r="G1909" s="832" t="s">
        <v>2648</v>
      </c>
      <c r="H1909" s="832" t="s">
        <v>604</v>
      </c>
      <c r="I1909" s="832" t="s">
        <v>4266</v>
      </c>
      <c r="J1909" s="832" t="s">
        <v>2651</v>
      </c>
      <c r="K1909" s="832" t="s">
        <v>2842</v>
      </c>
      <c r="L1909" s="835">
        <v>70.23</v>
      </c>
      <c r="M1909" s="835">
        <v>140.46</v>
      </c>
      <c r="N1909" s="832">
        <v>2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2</v>
      </c>
      <c r="B1910" s="832" t="s">
        <v>2170</v>
      </c>
      <c r="C1910" s="832" t="s">
        <v>2177</v>
      </c>
      <c r="D1910" s="833" t="s">
        <v>4516</v>
      </c>
      <c r="E1910" s="834" t="s">
        <v>2187</v>
      </c>
      <c r="F1910" s="832" t="s">
        <v>2171</v>
      </c>
      <c r="G1910" s="832" t="s">
        <v>2648</v>
      </c>
      <c r="H1910" s="832" t="s">
        <v>562</v>
      </c>
      <c r="I1910" s="832" t="s">
        <v>4267</v>
      </c>
      <c r="J1910" s="832" t="s">
        <v>4268</v>
      </c>
      <c r="K1910" s="832" t="s">
        <v>4269</v>
      </c>
      <c r="L1910" s="835">
        <v>16.5</v>
      </c>
      <c r="M1910" s="835">
        <v>33</v>
      </c>
      <c r="N1910" s="832">
        <v>2</v>
      </c>
      <c r="O1910" s="836">
        <v>1</v>
      </c>
      <c r="P1910" s="835">
        <v>16.5</v>
      </c>
      <c r="Q1910" s="837">
        <v>0.5</v>
      </c>
      <c r="R1910" s="832">
        <v>1</v>
      </c>
      <c r="S1910" s="837">
        <v>0.5</v>
      </c>
      <c r="T1910" s="836">
        <v>0.5</v>
      </c>
      <c r="U1910" s="838">
        <v>0.5</v>
      </c>
    </row>
    <row r="1911" spans="1:21" ht="14.4" customHeight="1" x14ac:dyDescent="0.3">
      <c r="A1911" s="831">
        <v>2</v>
      </c>
      <c r="B1911" s="832" t="s">
        <v>2170</v>
      </c>
      <c r="C1911" s="832" t="s">
        <v>2177</v>
      </c>
      <c r="D1911" s="833" t="s">
        <v>4516</v>
      </c>
      <c r="E1911" s="834" t="s">
        <v>2187</v>
      </c>
      <c r="F1911" s="832" t="s">
        <v>2171</v>
      </c>
      <c r="G1911" s="832" t="s">
        <v>2656</v>
      </c>
      <c r="H1911" s="832" t="s">
        <v>562</v>
      </c>
      <c r="I1911" s="832" t="s">
        <v>2657</v>
      </c>
      <c r="J1911" s="832" t="s">
        <v>1137</v>
      </c>
      <c r="K1911" s="832" t="s">
        <v>2027</v>
      </c>
      <c r="L1911" s="835">
        <v>34.19</v>
      </c>
      <c r="M1911" s="835">
        <v>376.09</v>
      </c>
      <c r="N1911" s="832">
        <v>11</v>
      </c>
      <c r="O1911" s="836">
        <v>3.5</v>
      </c>
      <c r="P1911" s="835">
        <v>273.52</v>
      </c>
      <c r="Q1911" s="837">
        <v>0.72727272727272729</v>
      </c>
      <c r="R1911" s="832">
        <v>8</v>
      </c>
      <c r="S1911" s="837">
        <v>0.72727272727272729</v>
      </c>
      <c r="T1911" s="836">
        <v>2.5</v>
      </c>
      <c r="U1911" s="838">
        <v>0.7142857142857143</v>
      </c>
    </row>
    <row r="1912" spans="1:21" ht="14.4" customHeight="1" x14ac:dyDescent="0.3">
      <c r="A1912" s="831">
        <v>2</v>
      </c>
      <c r="B1912" s="832" t="s">
        <v>2170</v>
      </c>
      <c r="C1912" s="832" t="s">
        <v>2177</v>
      </c>
      <c r="D1912" s="833" t="s">
        <v>4516</v>
      </c>
      <c r="E1912" s="834" t="s">
        <v>2187</v>
      </c>
      <c r="F1912" s="832" t="s">
        <v>2171</v>
      </c>
      <c r="G1912" s="832" t="s">
        <v>2667</v>
      </c>
      <c r="H1912" s="832" t="s">
        <v>604</v>
      </c>
      <c r="I1912" s="832" t="s">
        <v>3024</v>
      </c>
      <c r="J1912" s="832" t="s">
        <v>787</v>
      </c>
      <c r="K1912" s="832" t="s">
        <v>1682</v>
      </c>
      <c r="L1912" s="835">
        <v>368.16</v>
      </c>
      <c r="M1912" s="835">
        <v>4417.92</v>
      </c>
      <c r="N1912" s="832">
        <v>12</v>
      </c>
      <c r="O1912" s="836">
        <v>2</v>
      </c>
      <c r="P1912" s="835">
        <v>3313.44</v>
      </c>
      <c r="Q1912" s="837">
        <v>0.75</v>
      </c>
      <c r="R1912" s="832">
        <v>9</v>
      </c>
      <c r="S1912" s="837">
        <v>0.75</v>
      </c>
      <c r="T1912" s="836">
        <v>1</v>
      </c>
      <c r="U1912" s="838">
        <v>0.5</v>
      </c>
    </row>
    <row r="1913" spans="1:21" ht="14.4" customHeight="1" x14ac:dyDescent="0.3">
      <c r="A1913" s="831">
        <v>2</v>
      </c>
      <c r="B1913" s="832" t="s">
        <v>2170</v>
      </c>
      <c r="C1913" s="832" t="s">
        <v>2177</v>
      </c>
      <c r="D1913" s="833" t="s">
        <v>4516</v>
      </c>
      <c r="E1913" s="834" t="s">
        <v>2187</v>
      </c>
      <c r="F1913" s="832" t="s">
        <v>2171</v>
      </c>
      <c r="G1913" s="832" t="s">
        <v>2667</v>
      </c>
      <c r="H1913" s="832" t="s">
        <v>604</v>
      </c>
      <c r="I1913" s="832" t="s">
        <v>2668</v>
      </c>
      <c r="J1913" s="832" t="s">
        <v>787</v>
      </c>
      <c r="K1913" s="832" t="s">
        <v>1688</v>
      </c>
      <c r="L1913" s="835">
        <v>490.89</v>
      </c>
      <c r="M1913" s="835">
        <v>5399.79</v>
      </c>
      <c r="N1913" s="832">
        <v>11</v>
      </c>
      <c r="O1913" s="836">
        <v>2.5</v>
      </c>
      <c r="P1913" s="835">
        <v>3927.12</v>
      </c>
      <c r="Q1913" s="837">
        <v>0.72727272727272729</v>
      </c>
      <c r="R1913" s="832">
        <v>8</v>
      </c>
      <c r="S1913" s="837">
        <v>0.72727272727272729</v>
      </c>
      <c r="T1913" s="836">
        <v>1</v>
      </c>
      <c r="U1913" s="838">
        <v>0.4</v>
      </c>
    </row>
    <row r="1914" spans="1:21" ht="14.4" customHeight="1" x14ac:dyDescent="0.3">
      <c r="A1914" s="831">
        <v>2</v>
      </c>
      <c r="B1914" s="832" t="s">
        <v>2170</v>
      </c>
      <c r="C1914" s="832" t="s">
        <v>2177</v>
      </c>
      <c r="D1914" s="833" t="s">
        <v>4516</v>
      </c>
      <c r="E1914" s="834" t="s">
        <v>2187</v>
      </c>
      <c r="F1914" s="832" t="s">
        <v>2171</v>
      </c>
      <c r="G1914" s="832" t="s">
        <v>2667</v>
      </c>
      <c r="H1914" s="832" t="s">
        <v>604</v>
      </c>
      <c r="I1914" s="832" t="s">
        <v>4270</v>
      </c>
      <c r="J1914" s="832" t="s">
        <v>787</v>
      </c>
      <c r="K1914" s="832" t="s">
        <v>4271</v>
      </c>
      <c r="L1914" s="835">
        <v>147.26</v>
      </c>
      <c r="M1914" s="835">
        <v>441.78</v>
      </c>
      <c r="N1914" s="832">
        <v>3</v>
      </c>
      <c r="O1914" s="836">
        <v>0.5</v>
      </c>
      <c r="P1914" s="835">
        <v>441.78</v>
      </c>
      <c r="Q1914" s="837">
        <v>1</v>
      </c>
      <c r="R1914" s="832">
        <v>3</v>
      </c>
      <c r="S1914" s="837">
        <v>1</v>
      </c>
      <c r="T1914" s="836">
        <v>0.5</v>
      </c>
      <c r="U1914" s="838">
        <v>1</v>
      </c>
    </row>
    <row r="1915" spans="1:21" ht="14.4" customHeight="1" x14ac:dyDescent="0.3">
      <c r="A1915" s="831">
        <v>2</v>
      </c>
      <c r="B1915" s="832" t="s">
        <v>2170</v>
      </c>
      <c r="C1915" s="832" t="s">
        <v>2177</v>
      </c>
      <c r="D1915" s="833" t="s">
        <v>4516</v>
      </c>
      <c r="E1915" s="834" t="s">
        <v>2187</v>
      </c>
      <c r="F1915" s="832" t="s">
        <v>2171</v>
      </c>
      <c r="G1915" s="832" t="s">
        <v>2667</v>
      </c>
      <c r="H1915" s="832" t="s">
        <v>604</v>
      </c>
      <c r="I1915" s="832" t="s">
        <v>2669</v>
      </c>
      <c r="J1915" s="832" t="s">
        <v>787</v>
      </c>
      <c r="K1915" s="832" t="s">
        <v>1684</v>
      </c>
      <c r="L1915" s="835">
        <v>736.33</v>
      </c>
      <c r="M1915" s="835">
        <v>2208.9900000000002</v>
      </c>
      <c r="N1915" s="832">
        <v>3</v>
      </c>
      <c r="O1915" s="836">
        <v>1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2</v>
      </c>
      <c r="B1916" s="832" t="s">
        <v>2170</v>
      </c>
      <c r="C1916" s="832" t="s">
        <v>2177</v>
      </c>
      <c r="D1916" s="833" t="s">
        <v>4516</v>
      </c>
      <c r="E1916" s="834" t="s">
        <v>2187</v>
      </c>
      <c r="F1916" s="832" t="s">
        <v>2171</v>
      </c>
      <c r="G1916" s="832" t="s">
        <v>2667</v>
      </c>
      <c r="H1916" s="832" t="s">
        <v>604</v>
      </c>
      <c r="I1916" s="832" t="s">
        <v>3025</v>
      </c>
      <c r="J1916" s="832" t="s">
        <v>793</v>
      </c>
      <c r="K1916" s="832" t="s">
        <v>3026</v>
      </c>
      <c r="L1916" s="835">
        <v>277.12</v>
      </c>
      <c r="M1916" s="835">
        <v>277.12</v>
      </c>
      <c r="N1916" s="832">
        <v>1</v>
      </c>
      <c r="O1916" s="836">
        <v>1</v>
      </c>
      <c r="P1916" s="835">
        <v>277.12</v>
      </c>
      <c r="Q1916" s="837">
        <v>1</v>
      </c>
      <c r="R1916" s="832">
        <v>1</v>
      </c>
      <c r="S1916" s="837">
        <v>1</v>
      </c>
      <c r="T1916" s="836">
        <v>1</v>
      </c>
      <c r="U1916" s="838">
        <v>1</v>
      </c>
    </row>
    <row r="1917" spans="1:21" ht="14.4" customHeight="1" x14ac:dyDescent="0.3">
      <c r="A1917" s="831">
        <v>2</v>
      </c>
      <c r="B1917" s="832" t="s">
        <v>2170</v>
      </c>
      <c r="C1917" s="832" t="s">
        <v>2177</v>
      </c>
      <c r="D1917" s="833" t="s">
        <v>4516</v>
      </c>
      <c r="E1917" s="834" t="s">
        <v>2187</v>
      </c>
      <c r="F1917" s="832" t="s">
        <v>2171</v>
      </c>
      <c r="G1917" s="832" t="s">
        <v>2667</v>
      </c>
      <c r="H1917" s="832" t="s">
        <v>604</v>
      </c>
      <c r="I1917" s="832" t="s">
        <v>2671</v>
      </c>
      <c r="J1917" s="832" t="s">
        <v>793</v>
      </c>
      <c r="K1917" s="832" t="s">
        <v>2672</v>
      </c>
      <c r="L1917" s="835">
        <v>1385.62</v>
      </c>
      <c r="M1917" s="835">
        <v>23555.54</v>
      </c>
      <c r="N1917" s="832">
        <v>17</v>
      </c>
      <c r="O1917" s="836">
        <v>3.5</v>
      </c>
      <c r="P1917" s="835">
        <v>9699.34</v>
      </c>
      <c r="Q1917" s="837">
        <v>0.41176470588235292</v>
      </c>
      <c r="R1917" s="832">
        <v>7</v>
      </c>
      <c r="S1917" s="837">
        <v>0.41176470588235292</v>
      </c>
      <c r="T1917" s="836">
        <v>2</v>
      </c>
      <c r="U1917" s="838">
        <v>0.5714285714285714</v>
      </c>
    </row>
    <row r="1918" spans="1:21" ht="14.4" customHeight="1" x14ac:dyDescent="0.3">
      <c r="A1918" s="831">
        <v>2</v>
      </c>
      <c r="B1918" s="832" t="s">
        <v>2170</v>
      </c>
      <c r="C1918" s="832" t="s">
        <v>2177</v>
      </c>
      <c r="D1918" s="833" t="s">
        <v>4516</v>
      </c>
      <c r="E1918" s="834" t="s">
        <v>2187</v>
      </c>
      <c r="F1918" s="832" t="s">
        <v>2171</v>
      </c>
      <c r="G1918" s="832" t="s">
        <v>2667</v>
      </c>
      <c r="H1918" s="832" t="s">
        <v>604</v>
      </c>
      <c r="I1918" s="832" t="s">
        <v>3027</v>
      </c>
      <c r="J1918" s="832" t="s">
        <v>793</v>
      </c>
      <c r="K1918" s="832" t="s">
        <v>1678</v>
      </c>
      <c r="L1918" s="835">
        <v>1847.49</v>
      </c>
      <c r="M1918" s="835">
        <v>3694.98</v>
      </c>
      <c r="N1918" s="832">
        <v>2</v>
      </c>
      <c r="O1918" s="836">
        <v>2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2</v>
      </c>
      <c r="B1919" s="832" t="s">
        <v>2170</v>
      </c>
      <c r="C1919" s="832" t="s">
        <v>2177</v>
      </c>
      <c r="D1919" s="833" t="s">
        <v>4516</v>
      </c>
      <c r="E1919" s="834" t="s">
        <v>2187</v>
      </c>
      <c r="F1919" s="832" t="s">
        <v>2171</v>
      </c>
      <c r="G1919" s="832" t="s">
        <v>2667</v>
      </c>
      <c r="H1919" s="832" t="s">
        <v>604</v>
      </c>
      <c r="I1919" s="832" t="s">
        <v>2673</v>
      </c>
      <c r="J1919" s="832" t="s">
        <v>793</v>
      </c>
      <c r="K1919" s="832" t="s">
        <v>2015</v>
      </c>
      <c r="L1919" s="835">
        <v>2309.36</v>
      </c>
      <c r="M1919" s="835">
        <v>2309.36</v>
      </c>
      <c r="N1919" s="832">
        <v>1</v>
      </c>
      <c r="O1919" s="836">
        <v>1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2</v>
      </c>
      <c r="B1920" s="832" t="s">
        <v>2170</v>
      </c>
      <c r="C1920" s="832" t="s">
        <v>2177</v>
      </c>
      <c r="D1920" s="833" t="s">
        <v>4516</v>
      </c>
      <c r="E1920" s="834" t="s">
        <v>2187</v>
      </c>
      <c r="F1920" s="832" t="s">
        <v>2171</v>
      </c>
      <c r="G1920" s="832" t="s">
        <v>2688</v>
      </c>
      <c r="H1920" s="832" t="s">
        <v>562</v>
      </c>
      <c r="I1920" s="832" t="s">
        <v>2689</v>
      </c>
      <c r="J1920" s="832" t="s">
        <v>1310</v>
      </c>
      <c r="K1920" s="832" t="s">
        <v>2690</v>
      </c>
      <c r="L1920" s="835">
        <v>103.67</v>
      </c>
      <c r="M1920" s="835">
        <v>207.34</v>
      </c>
      <c r="N1920" s="832">
        <v>2</v>
      </c>
      <c r="O1920" s="836">
        <v>1.5</v>
      </c>
      <c r="P1920" s="835">
        <v>103.67</v>
      </c>
      <c r="Q1920" s="837">
        <v>0.5</v>
      </c>
      <c r="R1920" s="832">
        <v>1</v>
      </c>
      <c r="S1920" s="837">
        <v>0.5</v>
      </c>
      <c r="T1920" s="836">
        <v>1</v>
      </c>
      <c r="U1920" s="838">
        <v>0.66666666666666663</v>
      </c>
    </row>
    <row r="1921" spans="1:21" ht="14.4" customHeight="1" x14ac:dyDescent="0.3">
      <c r="A1921" s="831">
        <v>2</v>
      </c>
      <c r="B1921" s="832" t="s">
        <v>2170</v>
      </c>
      <c r="C1921" s="832" t="s">
        <v>2177</v>
      </c>
      <c r="D1921" s="833" t="s">
        <v>4516</v>
      </c>
      <c r="E1921" s="834" t="s">
        <v>2187</v>
      </c>
      <c r="F1921" s="832" t="s">
        <v>2171</v>
      </c>
      <c r="G1921" s="832" t="s">
        <v>2688</v>
      </c>
      <c r="H1921" s="832" t="s">
        <v>562</v>
      </c>
      <c r="I1921" s="832" t="s">
        <v>2694</v>
      </c>
      <c r="J1921" s="832" t="s">
        <v>2695</v>
      </c>
      <c r="K1921" s="832" t="s">
        <v>2696</v>
      </c>
      <c r="L1921" s="835">
        <v>115.18</v>
      </c>
      <c r="M1921" s="835">
        <v>115.18</v>
      </c>
      <c r="N1921" s="832">
        <v>1</v>
      </c>
      <c r="O1921" s="836">
        <v>0.5</v>
      </c>
      <c r="P1921" s="835">
        <v>115.18</v>
      </c>
      <c r="Q1921" s="837">
        <v>1</v>
      </c>
      <c r="R1921" s="832">
        <v>1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2</v>
      </c>
      <c r="B1922" s="832" t="s">
        <v>2170</v>
      </c>
      <c r="C1922" s="832" t="s">
        <v>2177</v>
      </c>
      <c r="D1922" s="833" t="s">
        <v>4516</v>
      </c>
      <c r="E1922" s="834" t="s">
        <v>2187</v>
      </c>
      <c r="F1922" s="832" t="s">
        <v>2171</v>
      </c>
      <c r="G1922" s="832" t="s">
        <v>2688</v>
      </c>
      <c r="H1922" s="832" t="s">
        <v>562</v>
      </c>
      <c r="I1922" s="832" t="s">
        <v>3029</v>
      </c>
      <c r="J1922" s="832" t="s">
        <v>1310</v>
      </c>
      <c r="K1922" s="832" t="s">
        <v>2460</v>
      </c>
      <c r="L1922" s="835">
        <v>32.25</v>
      </c>
      <c r="M1922" s="835">
        <v>387</v>
      </c>
      <c r="N1922" s="832">
        <v>12</v>
      </c>
      <c r="O1922" s="836">
        <v>8</v>
      </c>
      <c r="P1922" s="835">
        <v>161.25</v>
      </c>
      <c r="Q1922" s="837">
        <v>0.41666666666666669</v>
      </c>
      <c r="R1922" s="832">
        <v>5</v>
      </c>
      <c r="S1922" s="837">
        <v>0.41666666666666669</v>
      </c>
      <c r="T1922" s="836">
        <v>3</v>
      </c>
      <c r="U1922" s="838">
        <v>0.375</v>
      </c>
    </row>
    <row r="1923" spans="1:21" ht="14.4" customHeight="1" x14ac:dyDescent="0.3">
      <c r="A1923" s="831">
        <v>2</v>
      </c>
      <c r="B1923" s="832" t="s">
        <v>2170</v>
      </c>
      <c r="C1923" s="832" t="s">
        <v>2177</v>
      </c>
      <c r="D1923" s="833" t="s">
        <v>4516</v>
      </c>
      <c r="E1923" s="834" t="s">
        <v>2187</v>
      </c>
      <c r="F1923" s="832" t="s">
        <v>2171</v>
      </c>
      <c r="G1923" s="832" t="s">
        <v>2688</v>
      </c>
      <c r="H1923" s="832" t="s">
        <v>562</v>
      </c>
      <c r="I1923" s="832" t="s">
        <v>2697</v>
      </c>
      <c r="J1923" s="832" t="s">
        <v>1310</v>
      </c>
      <c r="K1923" s="832" t="s">
        <v>2690</v>
      </c>
      <c r="L1923" s="835">
        <v>103.67</v>
      </c>
      <c r="M1923" s="835">
        <v>1140.3699999999999</v>
      </c>
      <c r="N1923" s="832">
        <v>11</v>
      </c>
      <c r="O1923" s="836">
        <v>7</v>
      </c>
      <c r="P1923" s="835">
        <v>414.68</v>
      </c>
      <c r="Q1923" s="837">
        <v>0.3636363636363637</v>
      </c>
      <c r="R1923" s="832">
        <v>4</v>
      </c>
      <c r="S1923" s="837">
        <v>0.36363636363636365</v>
      </c>
      <c r="T1923" s="836">
        <v>3.5</v>
      </c>
      <c r="U1923" s="838">
        <v>0.5</v>
      </c>
    </row>
    <row r="1924" spans="1:21" ht="14.4" customHeight="1" x14ac:dyDescent="0.3">
      <c r="A1924" s="831">
        <v>2</v>
      </c>
      <c r="B1924" s="832" t="s">
        <v>2170</v>
      </c>
      <c r="C1924" s="832" t="s">
        <v>2177</v>
      </c>
      <c r="D1924" s="833" t="s">
        <v>4516</v>
      </c>
      <c r="E1924" s="834" t="s">
        <v>2187</v>
      </c>
      <c r="F1924" s="832" t="s">
        <v>2171</v>
      </c>
      <c r="G1924" s="832" t="s">
        <v>2688</v>
      </c>
      <c r="H1924" s="832" t="s">
        <v>562</v>
      </c>
      <c r="I1924" s="832" t="s">
        <v>3033</v>
      </c>
      <c r="J1924" s="832" t="s">
        <v>1310</v>
      </c>
      <c r="K1924" s="832" t="s">
        <v>2690</v>
      </c>
      <c r="L1924" s="835">
        <v>103.67</v>
      </c>
      <c r="M1924" s="835">
        <v>725.68999999999994</v>
      </c>
      <c r="N1924" s="832">
        <v>7</v>
      </c>
      <c r="O1924" s="836">
        <v>3</v>
      </c>
      <c r="P1924" s="835">
        <v>622.02</v>
      </c>
      <c r="Q1924" s="837">
        <v>0.85714285714285721</v>
      </c>
      <c r="R1924" s="832">
        <v>6</v>
      </c>
      <c r="S1924" s="837">
        <v>0.8571428571428571</v>
      </c>
      <c r="T1924" s="836">
        <v>2.5</v>
      </c>
      <c r="U1924" s="838">
        <v>0.83333333333333337</v>
      </c>
    </row>
    <row r="1925" spans="1:21" ht="14.4" customHeight="1" x14ac:dyDescent="0.3">
      <c r="A1925" s="831">
        <v>2</v>
      </c>
      <c r="B1925" s="832" t="s">
        <v>2170</v>
      </c>
      <c r="C1925" s="832" t="s">
        <v>2177</v>
      </c>
      <c r="D1925" s="833" t="s">
        <v>4516</v>
      </c>
      <c r="E1925" s="834" t="s">
        <v>2187</v>
      </c>
      <c r="F1925" s="832" t="s">
        <v>2171</v>
      </c>
      <c r="G1925" s="832" t="s">
        <v>2688</v>
      </c>
      <c r="H1925" s="832" t="s">
        <v>562</v>
      </c>
      <c r="I1925" s="832" t="s">
        <v>3034</v>
      </c>
      <c r="J1925" s="832" t="s">
        <v>1310</v>
      </c>
      <c r="K1925" s="832" t="s">
        <v>2460</v>
      </c>
      <c r="L1925" s="835">
        <v>32.25</v>
      </c>
      <c r="M1925" s="835">
        <v>32.25</v>
      </c>
      <c r="N1925" s="832">
        <v>1</v>
      </c>
      <c r="O1925" s="836">
        <v>0.5</v>
      </c>
      <c r="P1925" s="835">
        <v>32.25</v>
      </c>
      <c r="Q1925" s="837">
        <v>1</v>
      </c>
      <c r="R1925" s="832">
        <v>1</v>
      </c>
      <c r="S1925" s="837">
        <v>1</v>
      </c>
      <c r="T1925" s="836">
        <v>0.5</v>
      </c>
      <c r="U1925" s="838">
        <v>1</v>
      </c>
    </row>
    <row r="1926" spans="1:21" ht="14.4" customHeight="1" x14ac:dyDescent="0.3">
      <c r="A1926" s="831">
        <v>2</v>
      </c>
      <c r="B1926" s="832" t="s">
        <v>2170</v>
      </c>
      <c r="C1926" s="832" t="s">
        <v>2177</v>
      </c>
      <c r="D1926" s="833" t="s">
        <v>4516</v>
      </c>
      <c r="E1926" s="834" t="s">
        <v>2187</v>
      </c>
      <c r="F1926" s="832" t="s">
        <v>2171</v>
      </c>
      <c r="G1926" s="832" t="s">
        <v>2688</v>
      </c>
      <c r="H1926" s="832" t="s">
        <v>562</v>
      </c>
      <c r="I1926" s="832" t="s">
        <v>3530</v>
      </c>
      <c r="J1926" s="832" t="s">
        <v>3531</v>
      </c>
      <c r="K1926" s="832" t="s">
        <v>2696</v>
      </c>
      <c r="L1926" s="835">
        <v>115.18</v>
      </c>
      <c r="M1926" s="835">
        <v>115.18</v>
      </c>
      <c r="N1926" s="832">
        <v>1</v>
      </c>
      <c r="O1926" s="836">
        <v>0.5</v>
      </c>
      <c r="P1926" s="835">
        <v>115.18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2</v>
      </c>
      <c r="B1927" s="832" t="s">
        <v>2170</v>
      </c>
      <c r="C1927" s="832" t="s">
        <v>2177</v>
      </c>
      <c r="D1927" s="833" t="s">
        <v>4516</v>
      </c>
      <c r="E1927" s="834" t="s">
        <v>2187</v>
      </c>
      <c r="F1927" s="832" t="s">
        <v>2171</v>
      </c>
      <c r="G1927" s="832" t="s">
        <v>2709</v>
      </c>
      <c r="H1927" s="832" t="s">
        <v>604</v>
      </c>
      <c r="I1927" s="832" t="s">
        <v>2712</v>
      </c>
      <c r="J1927" s="832" t="s">
        <v>1648</v>
      </c>
      <c r="K1927" s="832" t="s">
        <v>2713</v>
      </c>
      <c r="L1927" s="835">
        <v>16.12</v>
      </c>
      <c r="M1927" s="835">
        <v>177.32</v>
      </c>
      <c r="N1927" s="832">
        <v>11</v>
      </c>
      <c r="O1927" s="836">
        <v>8</v>
      </c>
      <c r="P1927" s="835">
        <v>112.84</v>
      </c>
      <c r="Q1927" s="837">
        <v>0.63636363636363635</v>
      </c>
      <c r="R1927" s="832">
        <v>7</v>
      </c>
      <c r="S1927" s="837">
        <v>0.63636363636363635</v>
      </c>
      <c r="T1927" s="836">
        <v>4.5</v>
      </c>
      <c r="U1927" s="838">
        <v>0.5625</v>
      </c>
    </row>
    <row r="1928" spans="1:21" ht="14.4" customHeight="1" x14ac:dyDescent="0.3">
      <c r="A1928" s="831">
        <v>2</v>
      </c>
      <c r="B1928" s="832" t="s">
        <v>2170</v>
      </c>
      <c r="C1928" s="832" t="s">
        <v>2177</v>
      </c>
      <c r="D1928" s="833" t="s">
        <v>4516</v>
      </c>
      <c r="E1928" s="834" t="s">
        <v>2187</v>
      </c>
      <c r="F1928" s="832" t="s">
        <v>2171</v>
      </c>
      <c r="G1928" s="832" t="s">
        <v>2709</v>
      </c>
      <c r="H1928" s="832" t="s">
        <v>604</v>
      </c>
      <c r="I1928" s="832" t="s">
        <v>2714</v>
      </c>
      <c r="J1928" s="832" t="s">
        <v>1648</v>
      </c>
      <c r="K1928" s="832" t="s">
        <v>1649</v>
      </c>
      <c r="L1928" s="835">
        <v>57.6</v>
      </c>
      <c r="M1928" s="835">
        <v>2937.5999999999995</v>
      </c>
      <c r="N1928" s="832">
        <v>51</v>
      </c>
      <c r="O1928" s="836">
        <v>31.5</v>
      </c>
      <c r="P1928" s="835">
        <v>1324.7999999999997</v>
      </c>
      <c r="Q1928" s="837">
        <v>0.45098039215686275</v>
      </c>
      <c r="R1928" s="832">
        <v>23</v>
      </c>
      <c r="S1928" s="837">
        <v>0.45098039215686275</v>
      </c>
      <c r="T1928" s="836">
        <v>15</v>
      </c>
      <c r="U1928" s="838">
        <v>0.47619047619047616</v>
      </c>
    </row>
    <row r="1929" spans="1:21" ht="14.4" customHeight="1" x14ac:dyDescent="0.3">
      <c r="A1929" s="831">
        <v>2</v>
      </c>
      <c r="B1929" s="832" t="s">
        <v>2170</v>
      </c>
      <c r="C1929" s="832" t="s">
        <v>2177</v>
      </c>
      <c r="D1929" s="833" t="s">
        <v>4516</v>
      </c>
      <c r="E1929" s="834" t="s">
        <v>2187</v>
      </c>
      <c r="F1929" s="832" t="s">
        <v>2171</v>
      </c>
      <c r="G1929" s="832" t="s">
        <v>2709</v>
      </c>
      <c r="H1929" s="832" t="s">
        <v>604</v>
      </c>
      <c r="I1929" s="832" t="s">
        <v>3040</v>
      </c>
      <c r="J1929" s="832" t="s">
        <v>1648</v>
      </c>
      <c r="K1929" s="832" t="s">
        <v>3041</v>
      </c>
      <c r="L1929" s="835">
        <v>32.25</v>
      </c>
      <c r="M1929" s="835">
        <v>64.5</v>
      </c>
      <c r="N1929" s="832">
        <v>2</v>
      </c>
      <c r="O1929" s="836">
        <v>2</v>
      </c>
      <c r="P1929" s="835">
        <v>32.25</v>
      </c>
      <c r="Q1929" s="837">
        <v>0.5</v>
      </c>
      <c r="R1929" s="832">
        <v>1</v>
      </c>
      <c r="S1929" s="837">
        <v>0.5</v>
      </c>
      <c r="T1929" s="836">
        <v>1</v>
      </c>
      <c r="U1929" s="838">
        <v>0.5</v>
      </c>
    </row>
    <row r="1930" spans="1:21" ht="14.4" customHeight="1" x14ac:dyDescent="0.3">
      <c r="A1930" s="831">
        <v>2</v>
      </c>
      <c r="B1930" s="832" t="s">
        <v>2170</v>
      </c>
      <c r="C1930" s="832" t="s">
        <v>2177</v>
      </c>
      <c r="D1930" s="833" t="s">
        <v>4516</v>
      </c>
      <c r="E1930" s="834" t="s">
        <v>2187</v>
      </c>
      <c r="F1930" s="832" t="s">
        <v>2171</v>
      </c>
      <c r="G1930" s="832" t="s">
        <v>3095</v>
      </c>
      <c r="H1930" s="832" t="s">
        <v>562</v>
      </c>
      <c r="I1930" s="832" t="s">
        <v>3237</v>
      </c>
      <c r="J1930" s="832" t="s">
        <v>978</v>
      </c>
      <c r="K1930" s="832" t="s">
        <v>3238</v>
      </c>
      <c r="L1930" s="835">
        <v>0</v>
      </c>
      <c r="M1930" s="835">
        <v>0</v>
      </c>
      <c r="N1930" s="832">
        <v>1</v>
      </c>
      <c r="O1930" s="836">
        <v>0.5</v>
      </c>
      <c r="P1930" s="835">
        <v>0</v>
      </c>
      <c r="Q1930" s="837"/>
      <c r="R1930" s="832">
        <v>1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2</v>
      </c>
      <c r="B1931" s="832" t="s">
        <v>2170</v>
      </c>
      <c r="C1931" s="832" t="s">
        <v>2177</v>
      </c>
      <c r="D1931" s="833" t="s">
        <v>4516</v>
      </c>
      <c r="E1931" s="834" t="s">
        <v>2187</v>
      </c>
      <c r="F1931" s="832" t="s">
        <v>2171</v>
      </c>
      <c r="G1931" s="832" t="s">
        <v>2721</v>
      </c>
      <c r="H1931" s="832" t="s">
        <v>562</v>
      </c>
      <c r="I1931" s="832" t="s">
        <v>2722</v>
      </c>
      <c r="J1931" s="832" t="s">
        <v>2723</v>
      </c>
      <c r="K1931" s="832" t="s">
        <v>2724</v>
      </c>
      <c r="L1931" s="835">
        <v>609.66</v>
      </c>
      <c r="M1931" s="835">
        <v>6096.6</v>
      </c>
      <c r="N1931" s="832">
        <v>10</v>
      </c>
      <c r="O1931" s="836">
        <v>1.5</v>
      </c>
      <c r="P1931" s="835">
        <v>2438.64</v>
      </c>
      <c r="Q1931" s="837">
        <v>0.39999999999999997</v>
      </c>
      <c r="R1931" s="832">
        <v>4</v>
      </c>
      <c r="S1931" s="837">
        <v>0.4</v>
      </c>
      <c r="T1931" s="836">
        <v>1</v>
      </c>
      <c r="U1931" s="838">
        <v>0.66666666666666663</v>
      </c>
    </row>
    <row r="1932" spans="1:21" ht="14.4" customHeight="1" x14ac:dyDescent="0.3">
      <c r="A1932" s="831">
        <v>2</v>
      </c>
      <c r="B1932" s="832" t="s">
        <v>2170</v>
      </c>
      <c r="C1932" s="832" t="s">
        <v>2177</v>
      </c>
      <c r="D1932" s="833" t="s">
        <v>4516</v>
      </c>
      <c r="E1932" s="834" t="s">
        <v>2187</v>
      </c>
      <c r="F1932" s="832" t="s">
        <v>2171</v>
      </c>
      <c r="G1932" s="832" t="s">
        <v>2735</v>
      </c>
      <c r="H1932" s="832" t="s">
        <v>604</v>
      </c>
      <c r="I1932" s="832" t="s">
        <v>2043</v>
      </c>
      <c r="J1932" s="832" t="s">
        <v>987</v>
      </c>
      <c r="K1932" s="832" t="s">
        <v>1747</v>
      </c>
      <c r="L1932" s="835">
        <v>47.7</v>
      </c>
      <c r="M1932" s="835">
        <v>47.7</v>
      </c>
      <c r="N1932" s="832">
        <v>1</v>
      </c>
      <c r="O1932" s="836">
        <v>0.5</v>
      </c>
      <c r="P1932" s="835">
        <v>47.7</v>
      </c>
      <c r="Q1932" s="837">
        <v>1</v>
      </c>
      <c r="R1932" s="832">
        <v>1</v>
      </c>
      <c r="S1932" s="837">
        <v>1</v>
      </c>
      <c r="T1932" s="836">
        <v>0.5</v>
      </c>
      <c r="U1932" s="838">
        <v>1</v>
      </c>
    </row>
    <row r="1933" spans="1:21" ht="14.4" customHeight="1" x14ac:dyDescent="0.3">
      <c r="A1933" s="831">
        <v>2</v>
      </c>
      <c r="B1933" s="832" t="s">
        <v>2170</v>
      </c>
      <c r="C1933" s="832" t="s">
        <v>2177</v>
      </c>
      <c r="D1933" s="833" t="s">
        <v>4516</v>
      </c>
      <c r="E1933" s="834" t="s">
        <v>2187</v>
      </c>
      <c r="F1933" s="832" t="s">
        <v>2171</v>
      </c>
      <c r="G1933" s="832" t="s">
        <v>2735</v>
      </c>
      <c r="H1933" s="832" t="s">
        <v>604</v>
      </c>
      <c r="I1933" s="832" t="s">
        <v>1770</v>
      </c>
      <c r="J1933" s="832" t="s">
        <v>987</v>
      </c>
      <c r="K1933" s="832" t="s">
        <v>1771</v>
      </c>
      <c r="L1933" s="835">
        <v>143.09</v>
      </c>
      <c r="M1933" s="835">
        <v>429.27</v>
      </c>
      <c r="N1933" s="832">
        <v>3</v>
      </c>
      <c r="O1933" s="836">
        <v>2</v>
      </c>
      <c r="P1933" s="835">
        <v>429.27</v>
      </c>
      <c r="Q1933" s="837">
        <v>1</v>
      </c>
      <c r="R1933" s="832">
        <v>3</v>
      </c>
      <c r="S1933" s="837">
        <v>1</v>
      </c>
      <c r="T1933" s="836">
        <v>2</v>
      </c>
      <c r="U1933" s="838">
        <v>1</v>
      </c>
    </row>
    <row r="1934" spans="1:21" ht="14.4" customHeight="1" x14ac:dyDescent="0.3">
      <c r="A1934" s="831">
        <v>2</v>
      </c>
      <c r="B1934" s="832" t="s">
        <v>2170</v>
      </c>
      <c r="C1934" s="832" t="s">
        <v>2177</v>
      </c>
      <c r="D1934" s="833" t="s">
        <v>4516</v>
      </c>
      <c r="E1934" s="834" t="s">
        <v>2187</v>
      </c>
      <c r="F1934" s="832" t="s">
        <v>2171</v>
      </c>
      <c r="G1934" s="832" t="s">
        <v>2735</v>
      </c>
      <c r="H1934" s="832" t="s">
        <v>604</v>
      </c>
      <c r="I1934" s="832" t="s">
        <v>4272</v>
      </c>
      <c r="J1934" s="832" t="s">
        <v>989</v>
      </c>
      <c r="K1934" s="832" t="s">
        <v>1955</v>
      </c>
      <c r="L1934" s="835">
        <v>95.39</v>
      </c>
      <c r="M1934" s="835">
        <v>95.39</v>
      </c>
      <c r="N1934" s="832">
        <v>1</v>
      </c>
      <c r="O1934" s="836">
        <v>0.5</v>
      </c>
      <c r="P1934" s="835">
        <v>95.39</v>
      </c>
      <c r="Q1934" s="837">
        <v>1</v>
      </c>
      <c r="R1934" s="832">
        <v>1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2</v>
      </c>
      <c r="B1935" s="832" t="s">
        <v>2170</v>
      </c>
      <c r="C1935" s="832" t="s">
        <v>2177</v>
      </c>
      <c r="D1935" s="833" t="s">
        <v>4516</v>
      </c>
      <c r="E1935" s="834" t="s">
        <v>2187</v>
      </c>
      <c r="F1935" s="832" t="s">
        <v>2171</v>
      </c>
      <c r="G1935" s="832" t="s">
        <v>2735</v>
      </c>
      <c r="H1935" s="832" t="s">
        <v>562</v>
      </c>
      <c r="I1935" s="832" t="s">
        <v>3732</v>
      </c>
      <c r="J1935" s="832" t="s">
        <v>3733</v>
      </c>
      <c r="K1935" s="832" t="s">
        <v>2737</v>
      </c>
      <c r="L1935" s="835">
        <v>143.09</v>
      </c>
      <c r="M1935" s="835">
        <v>286.18</v>
      </c>
      <c r="N1935" s="832">
        <v>2</v>
      </c>
      <c r="O1935" s="836">
        <v>0.5</v>
      </c>
      <c r="P1935" s="835">
        <v>286.18</v>
      </c>
      <c r="Q1935" s="837">
        <v>1</v>
      </c>
      <c r="R1935" s="832">
        <v>2</v>
      </c>
      <c r="S1935" s="837">
        <v>1</v>
      </c>
      <c r="T1935" s="836">
        <v>0.5</v>
      </c>
      <c r="U1935" s="838">
        <v>1</v>
      </c>
    </row>
    <row r="1936" spans="1:21" ht="14.4" customHeight="1" x14ac:dyDescent="0.3">
      <c r="A1936" s="831">
        <v>2</v>
      </c>
      <c r="B1936" s="832" t="s">
        <v>2170</v>
      </c>
      <c r="C1936" s="832" t="s">
        <v>2177</v>
      </c>
      <c r="D1936" s="833" t="s">
        <v>4516</v>
      </c>
      <c r="E1936" s="834" t="s">
        <v>2187</v>
      </c>
      <c r="F1936" s="832" t="s">
        <v>2171</v>
      </c>
      <c r="G1936" s="832" t="s">
        <v>2735</v>
      </c>
      <c r="H1936" s="832" t="s">
        <v>562</v>
      </c>
      <c r="I1936" s="832" t="s">
        <v>4273</v>
      </c>
      <c r="J1936" s="832" t="s">
        <v>4274</v>
      </c>
      <c r="K1936" s="832" t="s">
        <v>4275</v>
      </c>
      <c r="L1936" s="835">
        <v>286.18</v>
      </c>
      <c r="M1936" s="835">
        <v>286.18</v>
      </c>
      <c r="N1936" s="832">
        <v>1</v>
      </c>
      <c r="O1936" s="836">
        <v>0.5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2</v>
      </c>
      <c r="B1937" s="832" t="s">
        <v>2170</v>
      </c>
      <c r="C1937" s="832" t="s">
        <v>2177</v>
      </c>
      <c r="D1937" s="833" t="s">
        <v>4516</v>
      </c>
      <c r="E1937" s="834" t="s">
        <v>2187</v>
      </c>
      <c r="F1937" s="832" t="s">
        <v>2171</v>
      </c>
      <c r="G1937" s="832" t="s">
        <v>2739</v>
      </c>
      <c r="H1937" s="832" t="s">
        <v>604</v>
      </c>
      <c r="I1937" s="832" t="s">
        <v>1784</v>
      </c>
      <c r="J1937" s="832" t="s">
        <v>1785</v>
      </c>
      <c r="K1937" s="832" t="s">
        <v>1786</v>
      </c>
      <c r="L1937" s="835">
        <v>72.88</v>
      </c>
      <c r="M1937" s="835">
        <v>72.88</v>
      </c>
      <c r="N1937" s="832">
        <v>1</v>
      </c>
      <c r="O1937" s="836">
        <v>0.5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2</v>
      </c>
      <c r="B1938" s="832" t="s">
        <v>2170</v>
      </c>
      <c r="C1938" s="832" t="s">
        <v>2177</v>
      </c>
      <c r="D1938" s="833" t="s">
        <v>4516</v>
      </c>
      <c r="E1938" s="834" t="s">
        <v>2187</v>
      </c>
      <c r="F1938" s="832" t="s">
        <v>2171</v>
      </c>
      <c r="G1938" s="832" t="s">
        <v>2739</v>
      </c>
      <c r="H1938" s="832" t="s">
        <v>604</v>
      </c>
      <c r="I1938" s="832" t="s">
        <v>1787</v>
      </c>
      <c r="J1938" s="832" t="s">
        <v>1785</v>
      </c>
      <c r="K1938" s="832" t="s">
        <v>1788</v>
      </c>
      <c r="L1938" s="835">
        <v>218.62</v>
      </c>
      <c r="M1938" s="835">
        <v>218.62</v>
      </c>
      <c r="N1938" s="832">
        <v>1</v>
      </c>
      <c r="O1938" s="836">
        <v>0.5</v>
      </c>
      <c r="P1938" s="835">
        <v>218.62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2</v>
      </c>
      <c r="B1939" s="832" t="s">
        <v>2170</v>
      </c>
      <c r="C1939" s="832" t="s">
        <v>2177</v>
      </c>
      <c r="D1939" s="833" t="s">
        <v>4516</v>
      </c>
      <c r="E1939" s="834" t="s">
        <v>2187</v>
      </c>
      <c r="F1939" s="832" t="s">
        <v>2171</v>
      </c>
      <c r="G1939" s="832" t="s">
        <v>2742</v>
      </c>
      <c r="H1939" s="832" t="s">
        <v>562</v>
      </c>
      <c r="I1939" s="832" t="s">
        <v>2743</v>
      </c>
      <c r="J1939" s="832" t="s">
        <v>618</v>
      </c>
      <c r="K1939" s="832" t="s">
        <v>2744</v>
      </c>
      <c r="L1939" s="835">
        <v>108.44</v>
      </c>
      <c r="M1939" s="835">
        <v>325.32</v>
      </c>
      <c r="N1939" s="832">
        <v>3</v>
      </c>
      <c r="O1939" s="836">
        <v>1.5</v>
      </c>
      <c r="P1939" s="835">
        <v>216.88</v>
      </c>
      <c r="Q1939" s="837">
        <v>0.66666666666666663</v>
      </c>
      <c r="R1939" s="832">
        <v>2</v>
      </c>
      <c r="S1939" s="837">
        <v>0.66666666666666663</v>
      </c>
      <c r="T1939" s="836">
        <v>0.5</v>
      </c>
      <c r="U1939" s="838">
        <v>0.33333333333333331</v>
      </c>
    </row>
    <row r="1940" spans="1:21" ht="14.4" customHeight="1" x14ac:dyDescent="0.3">
      <c r="A1940" s="831">
        <v>2</v>
      </c>
      <c r="B1940" s="832" t="s">
        <v>2170</v>
      </c>
      <c r="C1940" s="832" t="s">
        <v>2177</v>
      </c>
      <c r="D1940" s="833" t="s">
        <v>4516</v>
      </c>
      <c r="E1940" s="834" t="s">
        <v>2187</v>
      </c>
      <c r="F1940" s="832" t="s">
        <v>2171</v>
      </c>
      <c r="G1940" s="832" t="s">
        <v>2742</v>
      </c>
      <c r="H1940" s="832" t="s">
        <v>562</v>
      </c>
      <c r="I1940" s="832" t="s">
        <v>3052</v>
      </c>
      <c r="J1940" s="832" t="s">
        <v>618</v>
      </c>
      <c r="K1940" s="832" t="s">
        <v>3053</v>
      </c>
      <c r="L1940" s="835">
        <v>52.61</v>
      </c>
      <c r="M1940" s="835">
        <v>420.87999999999994</v>
      </c>
      <c r="N1940" s="832">
        <v>8</v>
      </c>
      <c r="O1940" s="836">
        <v>4</v>
      </c>
      <c r="P1940" s="835">
        <v>157.82999999999998</v>
      </c>
      <c r="Q1940" s="837">
        <v>0.375</v>
      </c>
      <c r="R1940" s="832">
        <v>3</v>
      </c>
      <c r="S1940" s="837">
        <v>0.375</v>
      </c>
      <c r="T1940" s="836">
        <v>2</v>
      </c>
      <c r="U1940" s="838">
        <v>0.5</v>
      </c>
    </row>
    <row r="1941" spans="1:21" ht="14.4" customHeight="1" x14ac:dyDescent="0.3">
      <c r="A1941" s="831">
        <v>2</v>
      </c>
      <c r="B1941" s="832" t="s">
        <v>2170</v>
      </c>
      <c r="C1941" s="832" t="s">
        <v>2177</v>
      </c>
      <c r="D1941" s="833" t="s">
        <v>4516</v>
      </c>
      <c r="E1941" s="834" t="s">
        <v>2187</v>
      </c>
      <c r="F1941" s="832" t="s">
        <v>2171</v>
      </c>
      <c r="G1941" s="832" t="s">
        <v>2742</v>
      </c>
      <c r="H1941" s="832" t="s">
        <v>562</v>
      </c>
      <c r="I1941" s="832" t="s">
        <v>2745</v>
      </c>
      <c r="J1941" s="832" t="s">
        <v>616</v>
      </c>
      <c r="K1941" s="832" t="s">
        <v>2746</v>
      </c>
      <c r="L1941" s="835">
        <v>42.09</v>
      </c>
      <c r="M1941" s="835">
        <v>42.09</v>
      </c>
      <c r="N1941" s="832">
        <v>1</v>
      </c>
      <c r="O1941" s="836">
        <v>0.5</v>
      </c>
      <c r="P1941" s="835">
        <v>42.09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2</v>
      </c>
      <c r="B1942" s="832" t="s">
        <v>2170</v>
      </c>
      <c r="C1942" s="832" t="s">
        <v>2177</v>
      </c>
      <c r="D1942" s="833" t="s">
        <v>4516</v>
      </c>
      <c r="E1942" s="834" t="s">
        <v>2187</v>
      </c>
      <c r="F1942" s="832" t="s">
        <v>2171</v>
      </c>
      <c r="G1942" s="832" t="s">
        <v>2747</v>
      </c>
      <c r="H1942" s="832" t="s">
        <v>562</v>
      </c>
      <c r="I1942" s="832" t="s">
        <v>2748</v>
      </c>
      <c r="J1942" s="832" t="s">
        <v>2749</v>
      </c>
      <c r="K1942" s="832" t="s">
        <v>2750</v>
      </c>
      <c r="L1942" s="835">
        <v>21.92</v>
      </c>
      <c r="M1942" s="835">
        <v>219.20000000000002</v>
      </c>
      <c r="N1942" s="832">
        <v>10</v>
      </c>
      <c r="O1942" s="836">
        <v>1.5</v>
      </c>
      <c r="P1942" s="835">
        <v>43.84</v>
      </c>
      <c r="Q1942" s="837">
        <v>0.2</v>
      </c>
      <c r="R1942" s="832">
        <v>2</v>
      </c>
      <c r="S1942" s="837">
        <v>0.2</v>
      </c>
      <c r="T1942" s="836">
        <v>0.5</v>
      </c>
      <c r="U1942" s="838">
        <v>0.33333333333333331</v>
      </c>
    </row>
    <row r="1943" spans="1:21" ht="14.4" customHeight="1" x14ac:dyDescent="0.3">
      <c r="A1943" s="831">
        <v>2</v>
      </c>
      <c r="B1943" s="832" t="s">
        <v>2170</v>
      </c>
      <c r="C1943" s="832" t="s">
        <v>2177</v>
      </c>
      <c r="D1943" s="833" t="s">
        <v>4516</v>
      </c>
      <c r="E1943" s="834" t="s">
        <v>2187</v>
      </c>
      <c r="F1943" s="832" t="s">
        <v>2171</v>
      </c>
      <c r="G1943" s="832" t="s">
        <v>2747</v>
      </c>
      <c r="H1943" s="832" t="s">
        <v>562</v>
      </c>
      <c r="I1943" s="832" t="s">
        <v>2751</v>
      </c>
      <c r="J1943" s="832" t="s">
        <v>2752</v>
      </c>
      <c r="K1943" s="832" t="s">
        <v>2753</v>
      </c>
      <c r="L1943" s="835">
        <v>87.67</v>
      </c>
      <c r="M1943" s="835">
        <v>613.68999999999994</v>
      </c>
      <c r="N1943" s="832">
        <v>7</v>
      </c>
      <c r="O1943" s="836">
        <v>2</v>
      </c>
      <c r="P1943" s="835">
        <v>526.02</v>
      </c>
      <c r="Q1943" s="837">
        <v>0.85714285714285721</v>
      </c>
      <c r="R1943" s="832">
        <v>6</v>
      </c>
      <c r="S1943" s="837">
        <v>0.8571428571428571</v>
      </c>
      <c r="T1943" s="836">
        <v>1</v>
      </c>
      <c r="U1943" s="838">
        <v>0.5</v>
      </c>
    </row>
    <row r="1944" spans="1:21" ht="14.4" customHeight="1" x14ac:dyDescent="0.3">
      <c r="A1944" s="831">
        <v>2</v>
      </c>
      <c r="B1944" s="832" t="s">
        <v>2170</v>
      </c>
      <c r="C1944" s="832" t="s">
        <v>2177</v>
      </c>
      <c r="D1944" s="833" t="s">
        <v>4516</v>
      </c>
      <c r="E1944" s="834" t="s">
        <v>2187</v>
      </c>
      <c r="F1944" s="832" t="s">
        <v>2171</v>
      </c>
      <c r="G1944" s="832" t="s">
        <v>2754</v>
      </c>
      <c r="H1944" s="832" t="s">
        <v>562</v>
      </c>
      <c r="I1944" s="832" t="s">
        <v>2755</v>
      </c>
      <c r="J1944" s="832" t="s">
        <v>2756</v>
      </c>
      <c r="K1944" s="832" t="s">
        <v>2757</v>
      </c>
      <c r="L1944" s="835">
        <v>64.5</v>
      </c>
      <c r="M1944" s="835">
        <v>258</v>
      </c>
      <c r="N1944" s="832">
        <v>4</v>
      </c>
      <c r="O1944" s="836">
        <v>1.5</v>
      </c>
      <c r="P1944" s="835">
        <v>129</v>
      </c>
      <c r="Q1944" s="837">
        <v>0.5</v>
      </c>
      <c r="R1944" s="832">
        <v>2</v>
      </c>
      <c r="S1944" s="837">
        <v>0.5</v>
      </c>
      <c r="T1944" s="836">
        <v>1</v>
      </c>
      <c r="U1944" s="838">
        <v>0.66666666666666663</v>
      </c>
    </row>
    <row r="1945" spans="1:21" ht="14.4" customHeight="1" x14ac:dyDescent="0.3">
      <c r="A1945" s="831">
        <v>2</v>
      </c>
      <c r="B1945" s="832" t="s">
        <v>2170</v>
      </c>
      <c r="C1945" s="832" t="s">
        <v>2177</v>
      </c>
      <c r="D1945" s="833" t="s">
        <v>4516</v>
      </c>
      <c r="E1945" s="834" t="s">
        <v>2187</v>
      </c>
      <c r="F1945" s="832" t="s">
        <v>2171</v>
      </c>
      <c r="G1945" s="832" t="s">
        <v>2760</v>
      </c>
      <c r="H1945" s="832" t="s">
        <v>562</v>
      </c>
      <c r="I1945" s="832" t="s">
        <v>4276</v>
      </c>
      <c r="J1945" s="832" t="s">
        <v>4277</v>
      </c>
      <c r="K1945" s="832" t="s">
        <v>1764</v>
      </c>
      <c r="L1945" s="835">
        <v>47.7</v>
      </c>
      <c r="M1945" s="835">
        <v>47.7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2</v>
      </c>
      <c r="B1946" s="832" t="s">
        <v>2170</v>
      </c>
      <c r="C1946" s="832" t="s">
        <v>2177</v>
      </c>
      <c r="D1946" s="833" t="s">
        <v>4516</v>
      </c>
      <c r="E1946" s="834" t="s">
        <v>2187</v>
      </c>
      <c r="F1946" s="832" t="s">
        <v>2171</v>
      </c>
      <c r="G1946" s="832" t="s">
        <v>2769</v>
      </c>
      <c r="H1946" s="832" t="s">
        <v>562</v>
      </c>
      <c r="I1946" s="832" t="s">
        <v>2770</v>
      </c>
      <c r="J1946" s="832" t="s">
        <v>1159</v>
      </c>
      <c r="K1946" s="832" t="s">
        <v>2771</v>
      </c>
      <c r="L1946" s="835">
        <v>453.79</v>
      </c>
      <c r="M1946" s="835">
        <v>1815.16</v>
      </c>
      <c r="N1946" s="832">
        <v>4</v>
      </c>
      <c r="O1946" s="836">
        <v>2</v>
      </c>
      <c r="P1946" s="835">
        <v>907.58</v>
      </c>
      <c r="Q1946" s="837">
        <v>0.5</v>
      </c>
      <c r="R1946" s="832">
        <v>2</v>
      </c>
      <c r="S1946" s="837">
        <v>0.5</v>
      </c>
      <c r="T1946" s="836">
        <v>1.5</v>
      </c>
      <c r="U1946" s="838">
        <v>0.75</v>
      </c>
    </row>
    <row r="1947" spans="1:21" ht="14.4" customHeight="1" x14ac:dyDescent="0.3">
      <c r="A1947" s="831">
        <v>2</v>
      </c>
      <c r="B1947" s="832" t="s">
        <v>2170</v>
      </c>
      <c r="C1947" s="832" t="s">
        <v>2177</v>
      </c>
      <c r="D1947" s="833" t="s">
        <v>4516</v>
      </c>
      <c r="E1947" s="834" t="s">
        <v>2187</v>
      </c>
      <c r="F1947" s="832" t="s">
        <v>2171</v>
      </c>
      <c r="G1947" s="832" t="s">
        <v>2769</v>
      </c>
      <c r="H1947" s="832" t="s">
        <v>562</v>
      </c>
      <c r="I1947" s="832" t="s">
        <v>2772</v>
      </c>
      <c r="J1947" s="832" t="s">
        <v>1159</v>
      </c>
      <c r="K1947" s="832" t="s">
        <v>2771</v>
      </c>
      <c r="L1947" s="835">
        <v>453.79</v>
      </c>
      <c r="M1947" s="835">
        <v>5445.4800000000005</v>
      </c>
      <c r="N1947" s="832">
        <v>12</v>
      </c>
      <c r="O1947" s="836">
        <v>6</v>
      </c>
      <c r="P1947" s="835">
        <v>2722.7400000000002</v>
      </c>
      <c r="Q1947" s="837">
        <v>0.5</v>
      </c>
      <c r="R1947" s="832">
        <v>6</v>
      </c>
      <c r="S1947" s="837">
        <v>0.5</v>
      </c>
      <c r="T1947" s="836">
        <v>2.5</v>
      </c>
      <c r="U1947" s="838">
        <v>0.41666666666666669</v>
      </c>
    </row>
    <row r="1948" spans="1:21" ht="14.4" customHeight="1" x14ac:dyDescent="0.3">
      <c r="A1948" s="831">
        <v>2</v>
      </c>
      <c r="B1948" s="832" t="s">
        <v>2170</v>
      </c>
      <c r="C1948" s="832" t="s">
        <v>2177</v>
      </c>
      <c r="D1948" s="833" t="s">
        <v>4516</v>
      </c>
      <c r="E1948" s="834" t="s">
        <v>2187</v>
      </c>
      <c r="F1948" s="832" t="s">
        <v>2171</v>
      </c>
      <c r="G1948" s="832" t="s">
        <v>2777</v>
      </c>
      <c r="H1948" s="832" t="s">
        <v>562</v>
      </c>
      <c r="I1948" s="832" t="s">
        <v>3403</v>
      </c>
      <c r="J1948" s="832" t="s">
        <v>2779</v>
      </c>
      <c r="K1948" s="832" t="s">
        <v>3404</v>
      </c>
      <c r="L1948" s="835">
        <v>1982.3</v>
      </c>
      <c r="M1948" s="835">
        <v>3964.6</v>
      </c>
      <c r="N1948" s="832">
        <v>2</v>
      </c>
      <c r="O1948" s="836">
        <v>1</v>
      </c>
      <c r="P1948" s="835">
        <v>1982.3</v>
      </c>
      <c r="Q1948" s="837">
        <v>0.5</v>
      </c>
      <c r="R1948" s="832">
        <v>1</v>
      </c>
      <c r="S1948" s="837">
        <v>0.5</v>
      </c>
      <c r="T1948" s="836">
        <v>0.5</v>
      </c>
      <c r="U1948" s="838">
        <v>0.5</v>
      </c>
    </row>
    <row r="1949" spans="1:21" ht="14.4" customHeight="1" x14ac:dyDescent="0.3">
      <c r="A1949" s="831">
        <v>2</v>
      </c>
      <c r="B1949" s="832" t="s">
        <v>2170</v>
      </c>
      <c r="C1949" s="832" t="s">
        <v>2177</v>
      </c>
      <c r="D1949" s="833" t="s">
        <v>4516</v>
      </c>
      <c r="E1949" s="834" t="s">
        <v>2187</v>
      </c>
      <c r="F1949" s="832" t="s">
        <v>2171</v>
      </c>
      <c r="G1949" s="832" t="s">
        <v>2777</v>
      </c>
      <c r="H1949" s="832" t="s">
        <v>562</v>
      </c>
      <c r="I1949" s="832" t="s">
        <v>3609</v>
      </c>
      <c r="J1949" s="832" t="s">
        <v>2779</v>
      </c>
      <c r="K1949" s="832" t="s">
        <v>3610</v>
      </c>
      <c r="L1949" s="835">
        <v>6167.15</v>
      </c>
      <c r="M1949" s="835">
        <v>37002.899999999994</v>
      </c>
      <c r="N1949" s="832">
        <v>6</v>
      </c>
      <c r="O1949" s="836">
        <v>5.5</v>
      </c>
      <c r="P1949" s="835">
        <v>12334.3</v>
      </c>
      <c r="Q1949" s="837">
        <v>0.33333333333333337</v>
      </c>
      <c r="R1949" s="832">
        <v>2</v>
      </c>
      <c r="S1949" s="837">
        <v>0.33333333333333331</v>
      </c>
      <c r="T1949" s="836">
        <v>2</v>
      </c>
      <c r="U1949" s="838">
        <v>0.36363636363636365</v>
      </c>
    </row>
    <row r="1950" spans="1:21" ht="14.4" customHeight="1" x14ac:dyDescent="0.3">
      <c r="A1950" s="831">
        <v>2</v>
      </c>
      <c r="B1950" s="832" t="s">
        <v>2170</v>
      </c>
      <c r="C1950" s="832" t="s">
        <v>2177</v>
      </c>
      <c r="D1950" s="833" t="s">
        <v>4516</v>
      </c>
      <c r="E1950" s="834" t="s">
        <v>2187</v>
      </c>
      <c r="F1950" s="832" t="s">
        <v>2171</v>
      </c>
      <c r="G1950" s="832" t="s">
        <v>2781</v>
      </c>
      <c r="H1950" s="832" t="s">
        <v>562</v>
      </c>
      <c r="I1950" s="832" t="s">
        <v>3613</v>
      </c>
      <c r="J1950" s="832" t="s">
        <v>3614</v>
      </c>
      <c r="K1950" s="832" t="s">
        <v>2114</v>
      </c>
      <c r="L1950" s="835">
        <v>279.52999999999997</v>
      </c>
      <c r="M1950" s="835">
        <v>559.05999999999995</v>
      </c>
      <c r="N1950" s="832">
        <v>2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2</v>
      </c>
      <c r="B1951" s="832" t="s">
        <v>2170</v>
      </c>
      <c r="C1951" s="832" t="s">
        <v>2177</v>
      </c>
      <c r="D1951" s="833" t="s">
        <v>4516</v>
      </c>
      <c r="E1951" s="834" t="s">
        <v>2187</v>
      </c>
      <c r="F1951" s="832" t="s">
        <v>2171</v>
      </c>
      <c r="G1951" s="832" t="s">
        <v>2797</v>
      </c>
      <c r="H1951" s="832" t="s">
        <v>562</v>
      </c>
      <c r="I1951" s="832" t="s">
        <v>2801</v>
      </c>
      <c r="J1951" s="832" t="s">
        <v>2799</v>
      </c>
      <c r="K1951" s="832" t="s">
        <v>2802</v>
      </c>
      <c r="L1951" s="835">
        <v>181.04</v>
      </c>
      <c r="M1951" s="835">
        <v>724.16</v>
      </c>
      <c r="N1951" s="832">
        <v>4</v>
      </c>
      <c r="O1951" s="836">
        <v>2.5</v>
      </c>
      <c r="P1951" s="835">
        <v>362.08</v>
      </c>
      <c r="Q1951" s="837">
        <v>0.5</v>
      </c>
      <c r="R1951" s="832">
        <v>2</v>
      </c>
      <c r="S1951" s="837">
        <v>0.5</v>
      </c>
      <c r="T1951" s="836">
        <v>2</v>
      </c>
      <c r="U1951" s="838">
        <v>0.8</v>
      </c>
    </row>
    <row r="1952" spans="1:21" ht="14.4" customHeight="1" x14ac:dyDescent="0.3">
      <c r="A1952" s="831">
        <v>2</v>
      </c>
      <c r="B1952" s="832" t="s">
        <v>2170</v>
      </c>
      <c r="C1952" s="832" t="s">
        <v>2177</v>
      </c>
      <c r="D1952" s="833" t="s">
        <v>4516</v>
      </c>
      <c r="E1952" s="834" t="s">
        <v>2187</v>
      </c>
      <c r="F1952" s="832" t="s">
        <v>2171</v>
      </c>
      <c r="G1952" s="832" t="s">
        <v>2803</v>
      </c>
      <c r="H1952" s="832" t="s">
        <v>562</v>
      </c>
      <c r="I1952" s="832" t="s">
        <v>2804</v>
      </c>
      <c r="J1952" s="832" t="s">
        <v>758</v>
      </c>
      <c r="K1952" s="832" t="s">
        <v>2805</v>
      </c>
      <c r="L1952" s="835">
        <v>0</v>
      </c>
      <c r="M1952" s="835">
        <v>0</v>
      </c>
      <c r="N1952" s="832">
        <v>1</v>
      </c>
      <c r="O1952" s="836">
        <v>0.5</v>
      </c>
      <c r="P1952" s="835">
        <v>0</v>
      </c>
      <c r="Q1952" s="837"/>
      <c r="R1952" s="832">
        <v>1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2</v>
      </c>
      <c r="B1953" s="832" t="s">
        <v>2170</v>
      </c>
      <c r="C1953" s="832" t="s">
        <v>2177</v>
      </c>
      <c r="D1953" s="833" t="s">
        <v>4516</v>
      </c>
      <c r="E1953" s="834" t="s">
        <v>2187</v>
      </c>
      <c r="F1953" s="832" t="s">
        <v>2171</v>
      </c>
      <c r="G1953" s="832" t="s">
        <v>2803</v>
      </c>
      <c r="H1953" s="832" t="s">
        <v>562</v>
      </c>
      <c r="I1953" s="832" t="s">
        <v>3740</v>
      </c>
      <c r="J1953" s="832" t="s">
        <v>758</v>
      </c>
      <c r="K1953" s="832" t="s">
        <v>3741</v>
      </c>
      <c r="L1953" s="835">
        <v>0</v>
      </c>
      <c r="M1953" s="835">
        <v>0</v>
      </c>
      <c r="N1953" s="832">
        <v>18</v>
      </c>
      <c r="O1953" s="836">
        <v>10</v>
      </c>
      <c r="P1953" s="835">
        <v>0</v>
      </c>
      <c r="Q1953" s="837"/>
      <c r="R1953" s="832">
        <v>9</v>
      </c>
      <c r="S1953" s="837">
        <v>0.5</v>
      </c>
      <c r="T1953" s="836">
        <v>4.5</v>
      </c>
      <c r="U1953" s="838">
        <v>0.45</v>
      </c>
    </row>
    <row r="1954" spans="1:21" ht="14.4" customHeight="1" x14ac:dyDescent="0.3">
      <c r="A1954" s="831">
        <v>2</v>
      </c>
      <c r="B1954" s="832" t="s">
        <v>2170</v>
      </c>
      <c r="C1954" s="832" t="s">
        <v>2177</v>
      </c>
      <c r="D1954" s="833" t="s">
        <v>4516</v>
      </c>
      <c r="E1954" s="834" t="s">
        <v>2187</v>
      </c>
      <c r="F1954" s="832" t="s">
        <v>2171</v>
      </c>
      <c r="G1954" s="832" t="s">
        <v>2803</v>
      </c>
      <c r="H1954" s="832" t="s">
        <v>562</v>
      </c>
      <c r="I1954" s="832" t="s">
        <v>3742</v>
      </c>
      <c r="J1954" s="832" t="s">
        <v>758</v>
      </c>
      <c r="K1954" s="832" t="s">
        <v>3743</v>
      </c>
      <c r="L1954" s="835">
        <v>0</v>
      </c>
      <c r="M1954" s="835">
        <v>0</v>
      </c>
      <c r="N1954" s="832">
        <v>3</v>
      </c>
      <c r="O1954" s="836">
        <v>2</v>
      </c>
      <c r="P1954" s="835">
        <v>0</v>
      </c>
      <c r="Q1954" s="837"/>
      <c r="R1954" s="832">
        <v>2</v>
      </c>
      <c r="S1954" s="837">
        <v>0.66666666666666663</v>
      </c>
      <c r="T1954" s="836">
        <v>1.5</v>
      </c>
      <c r="U1954" s="838">
        <v>0.75</v>
      </c>
    </row>
    <row r="1955" spans="1:21" ht="14.4" customHeight="1" x14ac:dyDescent="0.3">
      <c r="A1955" s="831">
        <v>2</v>
      </c>
      <c r="B1955" s="832" t="s">
        <v>2170</v>
      </c>
      <c r="C1955" s="832" t="s">
        <v>2177</v>
      </c>
      <c r="D1955" s="833" t="s">
        <v>4516</v>
      </c>
      <c r="E1955" s="834" t="s">
        <v>2187</v>
      </c>
      <c r="F1955" s="832" t="s">
        <v>2171</v>
      </c>
      <c r="G1955" s="832" t="s">
        <v>4278</v>
      </c>
      <c r="H1955" s="832" t="s">
        <v>562</v>
      </c>
      <c r="I1955" s="832" t="s">
        <v>4279</v>
      </c>
      <c r="J1955" s="832" t="s">
        <v>764</v>
      </c>
      <c r="K1955" s="832" t="s">
        <v>4280</v>
      </c>
      <c r="L1955" s="835">
        <v>0</v>
      </c>
      <c r="M1955" s="835">
        <v>0</v>
      </c>
      <c r="N1955" s="832">
        <v>5</v>
      </c>
      <c r="O1955" s="836">
        <v>3</v>
      </c>
      <c r="P1955" s="835">
        <v>0</v>
      </c>
      <c r="Q1955" s="837"/>
      <c r="R1955" s="832">
        <v>1</v>
      </c>
      <c r="S1955" s="837">
        <v>0.2</v>
      </c>
      <c r="T1955" s="836">
        <v>1</v>
      </c>
      <c r="U1955" s="838">
        <v>0.33333333333333331</v>
      </c>
    </row>
    <row r="1956" spans="1:21" ht="14.4" customHeight="1" x14ac:dyDescent="0.3">
      <c r="A1956" s="831">
        <v>2</v>
      </c>
      <c r="B1956" s="832" t="s">
        <v>2170</v>
      </c>
      <c r="C1956" s="832" t="s">
        <v>2177</v>
      </c>
      <c r="D1956" s="833" t="s">
        <v>4516</v>
      </c>
      <c r="E1956" s="834" t="s">
        <v>2187</v>
      </c>
      <c r="F1956" s="832" t="s">
        <v>2171</v>
      </c>
      <c r="G1956" s="832" t="s">
        <v>2808</v>
      </c>
      <c r="H1956" s="832" t="s">
        <v>562</v>
      </c>
      <c r="I1956" s="832" t="s">
        <v>2809</v>
      </c>
      <c r="J1956" s="832" t="s">
        <v>2810</v>
      </c>
      <c r="K1956" s="832" t="s">
        <v>2811</v>
      </c>
      <c r="L1956" s="835">
        <v>0</v>
      </c>
      <c r="M1956" s="835">
        <v>0</v>
      </c>
      <c r="N1956" s="832">
        <v>7</v>
      </c>
      <c r="O1956" s="836">
        <v>1.5</v>
      </c>
      <c r="P1956" s="835"/>
      <c r="Q1956" s="837"/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2</v>
      </c>
      <c r="B1957" s="832" t="s">
        <v>2170</v>
      </c>
      <c r="C1957" s="832" t="s">
        <v>2177</v>
      </c>
      <c r="D1957" s="833" t="s">
        <v>4516</v>
      </c>
      <c r="E1957" s="834" t="s">
        <v>2187</v>
      </c>
      <c r="F1957" s="832" t="s">
        <v>2171</v>
      </c>
      <c r="G1957" s="832" t="s">
        <v>2808</v>
      </c>
      <c r="H1957" s="832" t="s">
        <v>562</v>
      </c>
      <c r="I1957" s="832" t="s">
        <v>2812</v>
      </c>
      <c r="J1957" s="832" t="s">
        <v>888</v>
      </c>
      <c r="K1957" s="832" t="s">
        <v>2813</v>
      </c>
      <c r="L1957" s="835">
        <v>0</v>
      </c>
      <c r="M1957" s="835">
        <v>0</v>
      </c>
      <c r="N1957" s="832">
        <v>79</v>
      </c>
      <c r="O1957" s="836">
        <v>33.5</v>
      </c>
      <c r="P1957" s="835">
        <v>0</v>
      </c>
      <c r="Q1957" s="837"/>
      <c r="R1957" s="832">
        <v>39</v>
      </c>
      <c r="S1957" s="837">
        <v>0.49367088607594939</v>
      </c>
      <c r="T1957" s="836">
        <v>17.5</v>
      </c>
      <c r="U1957" s="838">
        <v>0.52238805970149249</v>
      </c>
    </row>
    <row r="1958" spans="1:21" ht="14.4" customHeight="1" x14ac:dyDescent="0.3">
      <c r="A1958" s="831">
        <v>2</v>
      </c>
      <c r="B1958" s="832" t="s">
        <v>2170</v>
      </c>
      <c r="C1958" s="832" t="s">
        <v>2177</v>
      </c>
      <c r="D1958" s="833" t="s">
        <v>4516</v>
      </c>
      <c r="E1958" s="834" t="s">
        <v>2187</v>
      </c>
      <c r="F1958" s="832" t="s">
        <v>2171</v>
      </c>
      <c r="G1958" s="832" t="s">
        <v>2821</v>
      </c>
      <c r="H1958" s="832" t="s">
        <v>604</v>
      </c>
      <c r="I1958" s="832" t="s">
        <v>1914</v>
      </c>
      <c r="J1958" s="832" t="s">
        <v>1915</v>
      </c>
      <c r="K1958" s="832" t="s">
        <v>1916</v>
      </c>
      <c r="L1958" s="835">
        <v>0</v>
      </c>
      <c r="M1958" s="835">
        <v>0</v>
      </c>
      <c r="N1958" s="832">
        <v>12</v>
      </c>
      <c r="O1958" s="836">
        <v>7</v>
      </c>
      <c r="P1958" s="835">
        <v>0</v>
      </c>
      <c r="Q1958" s="837"/>
      <c r="R1958" s="832">
        <v>5</v>
      </c>
      <c r="S1958" s="837">
        <v>0.41666666666666669</v>
      </c>
      <c r="T1958" s="836">
        <v>3.5</v>
      </c>
      <c r="U1958" s="838">
        <v>0.5</v>
      </c>
    </row>
    <row r="1959" spans="1:21" ht="14.4" customHeight="1" x14ac:dyDescent="0.3">
      <c r="A1959" s="831">
        <v>2</v>
      </c>
      <c r="B1959" s="832" t="s">
        <v>2170</v>
      </c>
      <c r="C1959" s="832" t="s">
        <v>2177</v>
      </c>
      <c r="D1959" s="833" t="s">
        <v>4516</v>
      </c>
      <c r="E1959" s="834" t="s">
        <v>2187</v>
      </c>
      <c r="F1959" s="832" t="s">
        <v>2171</v>
      </c>
      <c r="G1959" s="832" t="s">
        <v>2822</v>
      </c>
      <c r="H1959" s="832" t="s">
        <v>562</v>
      </c>
      <c r="I1959" s="832" t="s">
        <v>2823</v>
      </c>
      <c r="J1959" s="832" t="s">
        <v>2824</v>
      </c>
      <c r="K1959" s="832" t="s">
        <v>1809</v>
      </c>
      <c r="L1959" s="835">
        <v>120.14</v>
      </c>
      <c r="M1959" s="835">
        <v>240.28</v>
      </c>
      <c r="N1959" s="832">
        <v>2</v>
      </c>
      <c r="O1959" s="836">
        <v>0.5</v>
      </c>
      <c r="P1959" s="835">
        <v>240.28</v>
      </c>
      <c r="Q1959" s="837">
        <v>1</v>
      </c>
      <c r="R1959" s="832">
        <v>2</v>
      </c>
      <c r="S1959" s="837">
        <v>1</v>
      </c>
      <c r="T1959" s="836">
        <v>0.5</v>
      </c>
      <c r="U1959" s="838">
        <v>1</v>
      </c>
    </row>
    <row r="1960" spans="1:21" ht="14.4" customHeight="1" x14ac:dyDescent="0.3">
      <c r="A1960" s="831">
        <v>2</v>
      </c>
      <c r="B1960" s="832" t="s">
        <v>2170</v>
      </c>
      <c r="C1960" s="832" t="s">
        <v>2177</v>
      </c>
      <c r="D1960" s="833" t="s">
        <v>4516</v>
      </c>
      <c r="E1960" s="834" t="s">
        <v>2187</v>
      </c>
      <c r="F1960" s="832" t="s">
        <v>2171</v>
      </c>
      <c r="G1960" s="832" t="s">
        <v>2825</v>
      </c>
      <c r="H1960" s="832" t="s">
        <v>562</v>
      </c>
      <c r="I1960" s="832" t="s">
        <v>2826</v>
      </c>
      <c r="J1960" s="832" t="s">
        <v>1079</v>
      </c>
      <c r="K1960" s="832" t="s">
        <v>1758</v>
      </c>
      <c r="L1960" s="835">
        <v>210.38</v>
      </c>
      <c r="M1960" s="835">
        <v>4628.3600000000006</v>
      </c>
      <c r="N1960" s="832">
        <v>22</v>
      </c>
      <c r="O1960" s="836">
        <v>10</v>
      </c>
      <c r="P1960" s="835">
        <v>1893.4200000000005</v>
      </c>
      <c r="Q1960" s="837">
        <v>0.40909090909090917</v>
      </c>
      <c r="R1960" s="832">
        <v>9</v>
      </c>
      <c r="S1960" s="837">
        <v>0.40909090909090912</v>
      </c>
      <c r="T1960" s="836">
        <v>4.5</v>
      </c>
      <c r="U1960" s="838">
        <v>0.45</v>
      </c>
    </row>
    <row r="1961" spans="1:21" ht="14.4" customHeight="1" x14ac:dyDescent="0.3">
      <c r="A1961" s="831">
        <v>2</v>
      </c>
      <c r="B1961" s="832" t="s">
        <v>2170</v>
      </c>
      <c r="C1961" s="832" t="s">
        <v>2177</v>
      </c>
      <c r="D1961" s="833" t="s">
        <v>4516</v>
      </c>
      <c r="E1961" s="834" t="s">
        <v>2187</v>
      </c>
      <c r="F1961" s="832" t="s">
        <v>2171</v>
      </c>
      <c r="G1961" s="832" t="s">
        <v>2825</v>
      </c>
      <c r="H1961" s="832" t="s">
        <v>562</v>
      </c>
      <c r="I1961" s="832" t="s">
        <v>3062</v>
      </c>
      <c r="J1961" s="832" t="s">
        <v>1079</v>
      </c>
      <c r="K1961" s="832" t="s">
        <v>3063</v>
      </c>
      <c r="L1961" s="835">
        <v>42.08</v>
      </c>
      <c r="M1961" s="835">
        <v>84.16</v>
      </c>
      <c r="N1961" s="832">
        <v>2</v>
      </c>
      <c r="O1961" s="836">
        <v>1</v>
      </c>
      <c r="P1961" s="835">
        <v>42.08</v>
      </c>
      <c r="Q1961" s="837">
        <v>0.5</v>
      </c>
      <c r="R1961" s="832">
        <v>1</v>
      </c>
      <c r="S1961" s="837">
        <v>0.5</v>
      </c>
      <c r="T1961" s="836">
        <v>0.5</v>
      </c>
      <c r="U1961" s="838">
        <v>0.5</v>
      </c>
    </row>
    <row r="1962" spans="1:21" ht="14.4" customHeight="1" x14ac:dyDescent="0.3">
      <c r="A1962" s="831">
        <v>2</v>
      </c>
      <c r="B1962" s="832" t="s">
        <v>2170</v>
      </c>
      <c r="C1962" s="832" t="s">
        <v>2177</v>
      </c>
      <c r="D1962" s="833" t="s">
        <v>4516</v>
      </c>
      <c r="E1962" s="834" t="s">
        <v>2187</v>
      </c>
      <c r="F1962" s="832" t="s">
        <v>2171</v>
      </c>
      <c r="G1962" s="832" t="s">
        <v>2825</v>
      </c>
      <c r="H1962" s="832" t="s">
        <v>562</v>
      </c>
      <c r="I1962" s="832" t="s">
        <v>3064</v>
      </c>
      <c r="J1962" s="832" t="s">
        <v>1079</v>
      </c>
      <c r="K1962" s="832" t="s">
        <v>3065</v>
      </c>
      <c r="L1962" s="835">
        <v>126.23</v>
      </c>
      <c r="M1962" s="835">
        <v>378.69</v>
      </c>
      <c r="N1962" s="832">
        <v>3</v>
      </c>
      <c r="O1962" s="836">
        <v>1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2</v>
      </c>
      <c r="B1963" s="832" t="s">
        <v>2170</v>
      </c>
      <c r="C1963" s="832" t="s">
        <v>2177</v>
      </c>
      <c r="D1963" s="833" t="s">
        <v>4516</v>
      </c>
      <c r="E1963" s="834" t="s">
        <v>2187</v>
      </c>
      <c r="F1963" s="832" t="s">
        <v>2171</v>
      </c>
      <c r="G1963" s="832" t="s">
        <v>3200</v>
      </c>
      <c r="H1963" s="832" t="s">
        <v>562</v>
      </c>
      <c r="I1963" s="832" t="s">
        <v>3447</v>
      </c>
      <c r="J1963" s="832" t="s">
        <v>3202</v>
      </c>
      <c r="K1963" s="832" t="s">
        <v>3441</v>
      </c>
      <c r="L1963" s="835">
        <v>42.54</v>
      </c>
      <c r="M1963" s="835">
        <v>85.08</v>
      </c>
      <c r="N1963" s="832">
        <v>2</v>
      </c>
      <c r="O1963" s="836">
        <v>1.5</v>
      </c>
      <c r="P1963" s="835">
        <v>42.54</v>
      </c>
      <c r="Q1963" s="837">
        <v>0.5</v>
      </c>
      <c r="R1963" s="832">
        <v>1</v>
      </c>
      <c r="S1963" s="837">
        <v>0.5</v>
      </c>
      <c r="T1963" s="836">
        <v>1</v>
      </c>
      <c r="U1963" s="838">
        <v>0.66666666666666663</v>
      </c>
    </row>
    <row r="1964" spans="1:21" ht="14.4" customHeight="1" x14ac:dyDescent="0.3">
      <c r="A1964" s="831">
        <v>2</v>
      </c>
      <c r="B1964" s="832" t="s">
        <v>2170</v>
      </c>
      <c r="C1964" s="832" t="s">
        <v>2177</v>
      </c>
      <c r="D1964" s="833" t="s">
        <v>4516</v>
      </c>
      <c r="E1964" s="834" t="s">
        <v>2187</v>
      </c>
      <c r="F1964" s="832" t="s">
        <v>2171</v>
      </c>
      <c r="G1964" s="832" t="s">
        <v>2829</v>
      </c>
      <c r="H1964" s="832" t="s">
        <v>562</v>
      </c>
      <c r="I1964" s="832" t="s">
        <v>4281</v>
      </c>
      <c r="J1964" s="832" t="s">
        <v>2831</v>
      </c>
      <c r="K1964" s="832" t="s">
        <v>4282</v>
      </c>
      <c r="L1964" s="835">
        <v>657.67</v>
      </c>
      <c r="M1964" s="835">
        <v>1315.34</v>
      </c>
      <c r="N1964" s="832">
        <v>2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2</v>
      </c>
      <c r="B1965" s="832" t="s">
        <v>2170</v>
      </c>
      <c r="C1965" s="832" t="s">
        <v>2177</v>
      </c>
      <c r="D1965" s="833" t="s">
        <v>4516</v>
      </c>
      <c r="E1965" s="834" t="s">
        <v>2187</v>
      </c>
      <c r="F1965" s="832" t="s">
        <v>2171</v>
      </c>
      <c r="G1965" s="832" t="s">
        <v>3744</v>
      </c>
      <c r="H1965" s="832" t="s">
        <v>604</v>
      </c>
      <c r="I1965" s="832" t="s">
        <v>3745</v>
      </c>
      <c r="J1965" s="832" t="s">
        <v>3746</v>
      </c>
      <c r="K1965" s="832" t="s">
        <v>3747</v>
      </c>
      <c r="L1965" s="835">
        <v>145.15</v>
      </c>
      <c r="M1965" s="835">
        <v>435.45000000000005</v>
      </c>
      <c r="N1965" s="832">
        <v>3</v>
      </c>
      <c r="O1965" s="836">
        <v>1</v>
      </c>
      <c r="P1965" s="835">
        <v>435.45000000000005</v>
      </c>
      <c r="Q1965" s="837">
        <v>1</v>
      </c>
      <c r="R1965" s="832">
        <v>3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2</v>
      </c>
      <c r="B1966" s="832" t="s">
        <v>2170</v>
      </c>
      <c r="C1966" s="832" t="s">
        <v>2177</v>
      </c>
      <c r="D1966" s="833" t="s">
        <v>4516</v>
      </c>
      <c r="E1966" s="834" t="s">
        <v>2187</v>
      </c>
      <c r="F1966" s="832" t="s">
        <v>2171</v>
      </c>
      <c r="G1966" s="832" t="s">
        <v>2835</v>
      </c>
      <c r="H1966" s="832" t="s">
        <v>604</v>
      </c>
      <c r="I1966" s="832" t="s">
        <v>1808</v>
      </c>
      <c r="J1966" s="832" t="s">
        <v>1806</v>
      </c>
      <c r="K1966" s="832" t="s">
        <v>1809</v>
      </c>
      <c r="L1966" s="835">
        <v>263.68</v>
      </c>
      <c r="M1966" s="835">
        <v>263.68</v>
      </c>
      <c r="N1966" s="832">
        <v>1</v>
      </c>
      <c r="O1966" s="836">
        <v>1</v>
      </c>
      <c r="P1966" s="835">
        <v>263.68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2</v>
      </c>
      <c r="B1967" s="832" t="s">
        <v>2170</v>
      </c>
      <c r="C1967" s="832" t="s">
        <v>2177</v>
      </c>
      <c r="D1967" s="833" t="s">
        <v>4516</v>
      </c>
      <c r="E1967" s="834" t="s">
        <v>2187</v>
      </c>
      <c r="F1967" s="832" t="s">
        <v>2171</v>
      </c>
      <c r="G1967" s="832" t="s">
        <v>3066</v>
      </c>
      <c r="H1967" s="832" t="s">
        <v>562</v>
      </c>
      <c r="I1967" s="832" t="s">
        <v>4283</v>
      </c>
      <c r="J1967" s="832" t="s">
        <v>4284</v>
      </c>
      <c r="K1967" s="832" t="s">
        <v>4285</v>
      </c>
      <c r="L1967" s="835">
        <v>59.88</v>
      </c>
      <c r="M1967" s="835">
        <v>179.64000000000001</v>
      </c>
      <c r="N1967" s="832">
        <v>3</v>
      </c>
      <c r="O1967" s="836">
        <v>0.5</v>
      </c>
      <c r="P1967" s="835">
        <v>179.64000000000001</v>
      </c>
      <c r="Q1967" s="837">
        <v>1</v>
      </c>
      <c r="R1967" s="832">
        <v>3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2</v>
      </c>
      <c r="B1968" s="832" t="s">
        <v>2170</v>
      </c>
      <c r="C1968" s="832" t="s">
        <v>2177</v>
      </c>
      <c r="D1968" s="833" t="s">
        <v>4516</v>
      </c>
      <c r="E1968" s="834" t="s">
        <v>2187</v>
      </c>
      <c r="F1968" s="832" t="s">
        <v>2171</v>
      </c>
      <c r="G1968" s="832" t="s">
        <v>4118</v>
      </c>
      <c r="H1968" s="832" t="s">
        <v>562</v>
      </c>
      <c r="I1968" s="832" t="s">
        <v>4119</v>
      </c>
      <c r="J1968" s="832" t="s">
        <v>4120</v>
      </c>
      <c r="K1968" s="832" t="s">
        <v>4121</v>
      </c>
      <c r="L1968" s="835">
        <v>0</v>
      </c>
      <c r="M1968" s="835">
        <v>0</v>
      </c>
      <c r="N1968" s="832">
        <v>6</v>
      </c>
      <c r="O1968" s="836">
        <v>2</v>
      </c>
      <c r="P1968" s="835">
        <v>0</v>
      </c>
      <c r="Q1968" s="837"/>
      <c r="R1968" s="832">
        <v>3</v>
      </c>
      <c r="S1968" s="837">
        <v>0.5</v>
      </c>
      <c r="T1968" s="836">
        <v>1</v>
      </c>
      <c r="U1968" s="838">
        <v>0.5</v>
      </c>
    </row>
    <row r="1969" spans="1:21" ht="14.4" customHeight="1" x14ac:dyDescent="0.3">
      <c r="A1969" s="831">
        <v>2</v>
      </c>
      <c r="B1969" s="832" t="s">
        <v>2170</v>
      </c>
      <c r="C1969" s="832" t="s">
        <v>2177</v>
      </c>
      <c r="D1969" s="833" t="s">
        <v>4516</v>
      </c>
      <c r="E1969" s="834" t="s">
        <v>2187</v>
      </c>
      <c r="F1969" s="832" t="s">
        <v>2171</v>
      </c>
      <c r="G1969" s="832" t="s">
        <v>2839</v>
      </c>
      <c r="H1969" s="832" t="s">
        <v>562</v>
      </c>
      <c r="I1969" s="832" t="s">
        <v>4009</v>
      </c>
      <c r="J1969" s="832" t="s">
        <v>4010</v>
      </c>
      <c r="K1969" s="832" t="s">
        <v>4011</v>
      </c>
      <c r="L1969" s="835">
        <v>300.68</v>
      </c>
      <c r="M1969" s="835">
        <v>300.68</v>
      </c>
      <c r="N1969" s="832">
        <v>1</v>
      </c>
      <c r="O1969" s="836">
        <v>1</v>
      </c>
      <c r="P1969" s="835">
        <v>300.68</v>
      </c>
      <c r="Q1969" s="837">
        <v>1</v>
      </c>
      <c r="R1969" s="832">
        <v>1</v>
      </c>
      <c r="S1969" s="837">
        <v>1</v>
      </c>
      <c r="T1969" s="836">
        <v>1</v>
      </c>
      <c r="U1969" s="838">
        <v>1</v>
      </c>
    </row>
    <row r="1970" spans="1:21" ht="14.4" customHeight="1" x14ac:dyDescent="0.3">
      <c r="A1970" s="831">
        <v>2</v>
      </c>
      <c r="B1970" s="832" t="s">
        <v>2170</v>
      </c>
      <c r="C1970" s="832" t="s">
        <v>2177</v>
      </c>
      <c r="D1970" s="833" t="s">
        <v>4516</v>
      </c>
      <c r="E1970" s="834" t="s">
        <v>2187</v>
      </c>
      <c r="F1970" s="832" t="s">
        <v>2171</v>
      </c>
      <c r="G1970" s="832" t="s">
        <v>2839</v>
      </c>
      <c r="H1970" s="832" t="s">
        <v>562</v>
      </c>
      <c r="I1970" s="832" t="s">
        <v>4286</v>
      </c>
      <c r="J1970" s="832" t="s">
        <v>920</v>
      </c>
      <c r="K1970" s="832" t="s">
        <v>4287</v>
      </c>
      <c r="L1970" s="835">
        <v>31.32</v>
      </c>
      <c r="M1970" s="835">
        <v>62.64</v>
      </c>
      <c r="N1970" s="832">
        <v>2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2</v>
      </c>
      <c r="B1971" s="832" t="s">
        <v>2170</v>
      </c>
      <c r="C1971" s="832" t="s">
        <v>2177</v>
      </c>
      <c r="D1971" s="833" t="s">
        <v>4516</v>
      </c>
      <c r="E1971" s="834" t="s">
        <v>2187</v>
      </c>
      <c r="F1971" s="832" t="s">
        <v>2171</v>
      </c>
      <c r="G1971" s="832" t="s">
        <v>2839</v>
      </c>
      <c r="H1971" s="832" t="s">
        <v>562</v>
      </c>
      <c r="I1971" s="832" t="s">
        <v>3907</v>
      </c>
      <c r="J1971" s="832" t="s">
        <v>3908</v>
      </c>
      <c r="K1971" s="832" t="s">
        <v>3909</v>
      </c>
      <c r="L1971" s="835">
        <v>300.68</v>
      </c>
      <c r="M1971" s="835">
        <v>300.68</v>
      </c>
      <c r="N1971" s="832">
        <v>1</v>
      </c>
      <c r="O1971" s="836">
        <v>1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2</v>
      </c>
      <c r="B1972" s="832" t="s">
        <v>2170</v>
      </c>
      <c r="C1972" s="832" t="s">
        <v>2177</v>
      </c>
      <c r="D1972" s="833" t="s">
        <v>4516</v>
      </c>
      <c r="E1972" s="834" t="s">
        <v>2187</v>
      </c>
      <c r="F1972" s="832" t="s">
        <v>2171</v>
      </c>
      <c r="G1972" s="832" t="s">
        <v>2843</v>
      </c>
      <c r="H1972" s="832" t="s">
        <v>604</v>
      </c>
      <c r="I1972" s="832" t="s">
        <v>1702</v>
      </c>
      <c r="J1972" s="832" t="s">
        <v>1703</v>
      </c>
      <c r="K1972" s="832" t="s">
        <v>1704</v>
      </c>
      <c r="L1972" s="835">
        <v>131.32</v>
      </c>
      <c r="M1972" s="835">
        <v>262.64</v>
      </c>
      <c r="N1972" s="832">
        <v>2</v>
      </c>
      <c r="O1972" s="836">
        <v>0.5</v>
      </c>
      <c r="P1972" s="835">
        <v>262.64</v>
      </c>
      <c r="Q1972" s="837">
        <v>1</v>
      </c>
      <c r="R1972" s="832">
        <v>2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2</v>
      </c>
      <c r="B1973" s="832" t="s">
        <v>2170</v>
      </c>
      <c r="C1973" s="832" t="s">
        <v>2177</v>
      </c>
      <c r="D1973" s="833" t="s">
        <v>4516</v>
      </c>
      <c r="E1973" s="834" t="s">
        <v>2187</v>
      </c>
      <c r="F1973" s="832" t="s">
        <v>2171</v>
      </c>
      <c r="G1973" s="832" t="s">
        <v>2861</v>
      </c>
      <c r="H1973" s="832" t="s">
        <v>604</v>
      </c>
      <c r="I1973" s="832" t="s">
        <v>2862</v>
      </c>
      <c r="J1973" s="832" t="s">
        <v>2863</v>
      </c>
      <c r="K1973" s="832" t="s">
        <v>2864</v>
      </c>
      <c r="L1973" s="835">
        <v>120.61</v>
      </c>
      <c r="M1973" s="835">
        <v>120.61</v>
      </c>
      <c r="N1973" s="832">
        <v>1</v>
      </c>
      <c r="O1973" s="836">
        <v>1</v>
      </c>
      <c r="P1973" s="835">
        <v>120.61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2</v>
      </c>
      <c r="B1974" s="832" t="s">
        <v>2170</v>
      </c>
      <c r="C1974" s="832" t="s">
        <v>2177</v>
      </c>
      <c r="D1974" s="833" t="s">
        <v>4516</v>
      </c>
      <c r="E1974" s="834" t="s">
        <v>2187</v>
      </c>
      <c r="F1974" s="832" t="s">
        <v>2171</v>
      </c>
      <c r="G1974" s="832" t="s">
        <v>2866</v>
      </c>
      <c r="H1974" s="832" t="s">
        <v>562</v>
      </c>
      <c r="I1974" s="832" t="s">
        <v>2869</v>
      </c>
      <c r="J1974" s="832" t="s">
        <v>2870</v>
      </c>
      <c r="K1974" s="832" t="s">
        <v>1952</v>
      </c>
      <c r="L1974" s="835">
        <v>0</v>
      </c>
      <c r="M1974" s="835">
        <v>0</v>
      </c>
      <c r="N1974" s="832">
        <v>1</v>
      </c>
      <c r="O1974" s="836">
        <v>0.5</v>
      </c>
      <c r="P1974" s="835"/>
      <c r="Q1974" s="837"/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2</v>
      </c>
      <c r="B1975" s="832" t="s">
        <v>2170</v>
      </c>
      <c r="C1975" s="832" t="s">
        <v>2177</v>
      </c>
      <c r="D1975" s="833" t="s">
        <v>4516</v>
      </c>
      <c r="E1975" s="834" t="s">
        <v>2187</v>
      </c>
      <c r="F1975" s="832" t="s">
        <v>2171</v>
      </c>
      <c r="G1975" s="832" t="s">
        <v>2881</v>
      </c>
      <c r="H1975" s="832" t="s">
        <v>562</v>
      </c>
      <c r="I1975" s="832" t="s">
        <v>4288</v>
      </c>
      <c r="J1975" s="832" t="s">
        <v>2883</v>
      </c>
      <c r="K1975" s="832" t="s">
        <v>4289</v>
      </c>
      <c r="L1975" s="835">
        <v>32.130000000000003</v>
      </c>
      <c r="M1975" s="835">
        <v>32.130000000000003</v>
      </c>
      <c r="N1975" s="832">
        <v>1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2</v>
      </c>
      <c r="B1976" s="832" t="s">
        <v>2170</v>
      </c>
      <c r="C1976" s="832" t="s">
        <v>2177</v>
      </c>
      <c r="D1976" s="833" t="s">
        <v>4516</v>
      </c>
      <c r="E1976" s="834" t="s">
        <v>2187</v>
      </c>
      <c r="F1976" s="832" t="s">
        <v>2171</v>
      </c>
      <c r="G1976" s="832" t="s">
        <v>2885</v>
      </c>
      <c r="H1976" s="832" t="s">
        <v>604</v>
      </c>
      <c r="I1976" s="832" t="s">
        <v>3910</v>
      </c>
      <c r="J1976" s="832" t="s">
        <v>1795</v>
      </c>
      <c r="K1976" s="832" t="s">
        <v>3911</v>
      </c>
      <c r="L1976" s="835">
        <v>654.95000000000005</v>
      </c>
      <c r="M1976" s="835">
        <v>654.95000000000005</v>
      </c>
      <c r="N1976" s="832">
        <v>1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2</v>
      </c>
      <c r="B1977" s="832" t="s">
        <v>2170</v>
      </c>
      <c r="C1977" s="832" t="s">
        <v>2177</v>
      </c>
      <c r="D1977" s="833" t="s">
        <v>4516</v>
      </c>
      <c r="E1977" s="834" t="s">
        <v>2187</v>
      </c>
      <c r="F1977" s="832" t="s">
        <v>2171</v>
      </c>
      <c r="G1977" s="832" t="s">
        <v>2888</v>
      </c>
      <c r="H1977" s="832" t="s">
        <v>604</v>
      </c>
      <c r="I1977" s="832" t="s">
        <v>3088</v>
      </c>
      <c r="J1977" s="832" t="s">
        <v>1652</v>
      </c>
      <c r="K1977" s="832" t="s">
        <v>3089</v>
      </c>
      <c r="L1977" s="835">
        <v>165.63</v>
      </c>
      <c r="M1977" s="835">
        <v>165.63</v>
      </c>
      <c r="N1977" s="832">
        <v>1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2</v>
      </c>
      <c r="B1978" s="832" t="s">
        <v>2170</v>
      </c>
      <c r="C1978" s="832" t="s">
        <v>2177</v>
      </c>
      <c r="D1978" s="833" t="s">
        <v>4516</v>
      </c>
      <c r="E1978" s="834" t="s">
        <v>2187</v>
      </c>
      <c r="F1978" s="832" t="s">
        <v>2171</v>
      </c>
      <c r="G1978" s="832" t="s">
        <v>2888</v>
      </c>
      <c r="H1978" s="832" t="s">
        <v>604</v>
      </c>
      <c r="I1978" s="832" t="s">
        <v>1651</v>
      </c>
      <c r="J1978" s="832" t="s">
        <v>1652</v>
      </c>
      <c r="K1978" s="832" t="s">
        <v>1653</v>
      </c>
      <c r="L1978" s="835">
        <v>414.07</v>
      </c>
      <c r="M1978" s="835">
        <v>10351.75</v>
      </c>
      <c r="N1978" s="832">
        <v>25</v>
      </c>
      <c r="O1978" s="836">
        <v>12.5</v>
      </c>
      <c r="P1978" s="835">
        <v>5382.9100000000008</v>
      </c>
      <c r="Q1978" s="837">
        <v>0.52000000000000013</v>
      </c>
      <c r="R1978" s="832">
        <v>13</v>
      </c>
      <c r="S1978" s="837">
        <v>0.52</v>
      </c>
      <c r="T1978" s="836">
        <v>6.5</v>
      </c>
      <c r="U1978" s="838">
        <v>0.52</v>
      </c>
    </row>
    <row r="1979" spans="1:21" ht="14.4" customHeight="1" x14ac:dyDescent="0.3">
      <c r="A1979" s="831">
        <v>2</v>
      </c>
      <c r="B1979" s="832" t="s">
        <v>2170</v>
      </c>
      <c r="C1979" s="832" t="s">
        <v>2177</v>
      </c>
      <c r="D1979" s="833" t="s">
        <v>4516</v>
      </c>
      <c r="E1979" s="834" t="s">
        <v>2187</v>
      </c>
      <c r="F1979" s="832" t="s">
        <v>2171</v>
      </c>
      <c r="G1979" s="832" t="s">
        <v>2894</v>
      </c>
      <c r="H1979" s="832" t="s">
        <v>562</v>
      </c>
      <c r="I1979" s="832" t="s">
        <v>4290</v>
      </c>
      <c r="J1979" s="832" t="s">
        <v>3857</v>
      </c>
      <c r="K1979" s="832" t="s">
        <v>4291</v>
      </c>
      <c r="L1979" s="835">
        <v>33.549999999999997</v>
      </c>
      <c r="M1979" s="835">
        <v>33.549999999999997</v>
      </c>
      <c r="N1979" s="832">
        <v>1</v>
      </c>
      <c r="O1979" s="836">
        <v>1</v>
      </c>
      <c r="P1979" s="835">
        <v>33.549999999999997</v>
      </c>
      <c r="Q1979" s="837">
        <v>1</v>
      </c>
      <c r="R1979" s="832">
        <v>1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2</v>
      </c>
      <c r="B1980" s="832" t="s">
        <v>2170</v>
      </c>
      <c r="C1980" s="832" t="s">
        <v>2177</v>
      </c>
      <c r="D1980" s="833" t="s">
        <v>4516</v>
      </c>
      <c r="E1980" s="834" t="s">
        <v>2187</v>
      </c>
      <c r="F1980" s="832" t="s">
        <v>2171</v>
      </c>
      <c r="G1980" s="832" t="s">
        <v>2894</v>
      </c>
      <c r="H1980" s="832" t="s">
        <v>562</v>
      </c>
      <c r="I1980" s="832" t="s">
        <v>4292</v>
      </c>
      <c r="J1980" s="832" t="s">
        <v>3857</v>
      </c>
      <c r="K1980" s="832" t="s">
        <v>4293</v>
      </c>
      <c r="L1980" s="835">
        <v>99.94</v>
      </c>
      <c r="M1980" s="835">
        <v>99.94</v>
      </c>
      <c r="N1980" s="832">
        <v>1</v>
      </c>
      <c r="O1980" s="836">
        <v>1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2</v>
      </c>
      <c r="B1981" s="832" t="s">
        <v>2170</v>
      </c>
      <c r="C1981" s="832" t="s">
        <v>2177</v>
      </c>
      <c r="D1981" s="833" t="s">
        <v>4516</v>
      </c>
      <c r="E1981" s="834" t="s">
        <v>2187</v>
      </c>
      <c r="F1981" s="832" t="s">
        <v>2171</v>
      </c>
      <c r="G1981" s="832" t="s">
        <v>2894</v>
      </c>
      <c r="H1981" s="832" t="s">
        <v>562</v>
      </c>
      <c r="I1981" s="832" t="s">
        <v>3856</v>
      </c>
      <c r="J1981" s="832" t="s">
        <v>3857</v>
      </c>
      <c r="K1981" s="832" t="s">
        <v>3858</v>
      </c>
      <c r="L1981" s="835">
        <v>299.83999999999997</v>
      </c>
      <c r="M1981" s="835">
        <v>599.67999999999995</v>
      </c>
      <c r="N1981" s="832">
        <v>2</v>
      </c>
      <c r="O1981" s="836">
        <v>2</v>
      </c>
      <c r="P1981" s="835">
        <v>599.67999999999995</v>
      </c>
      <c r="Q1981" s="837">
        <v>1</v>
      </c>
      <c r="R1981" s="832">
        <v>2</v>
      </c>
      <c r="S1981" s="837">
        <v>1</v>
      </c>
      <c r="T1981" s="836">
        <v>2</v>
      </c>
      <c r="U1981" s="838">
        <v>1</v>
      </c>
    </row>
    <row r="1982" spans="1:21" ht="14.4" customHeight="1" x14ac:dyDescent="0.3">
      <c r="A1982" s="831">
        <v>2</v>
      </c>
      <c r="B1982" s="832" t="s">
        <v>2170</v>
      </c>
      <c r="C1982" s="832" t="s">
        <v>2177</v>
      </c>
      <c r="D1982" s="833" t="s">
        <v>4516</v>
      </c>
      <c r="E1982" s="834" t="s">
        <v>2187</v>
      </c>
      <c r="F1982" s="832" t="s">
        <v>2171</v>
      </c>
      <c r="G1982" s="832" t="s">
        <v>2894</v>
      </c>
      <c r="H1982" s="832" t="s">
        <v>562</v>
      </c>
      <c r="I1982" s="832" t="s">
        <v>4294</v>
      </c>
      <c r="J1982" s="832" t="s">
        <v>3857</v>
      </c>
      <c r="K1982" s="832" t="s">
        <v>4295</v>
      </c>
      <c r="L1982" s="835">
        <v>150.94</v>
      </c>
      <c r="M1982" s="835">
        <v>150.94</v>
      </c>
      <c r="N1982" s="832">
        <v>1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2</v>
      </c>
      <c r="B1983" s="832" t="s">
        <v>2170</v>
      </c>
      <c r="C1983" s="832" t="s">
        <v>2177</v>
      </c>
      <c r="D1983" s="833" t="s">
        <v>4516</v>
      </c>
      <c r="E1983" s="834" t="s">
        <v>2187</v>
      </c>
      <c r="F1983" s="832" t="s">
        <v>2171</v>
      </c>
      <c r="G1983" s="832" t="s">
        <v>2894</v>
      </c>
      <c r="H1983" s="832" t="s">
        <v>562</v>
      </c>
      <c r="I1983" s="832" t="s">
        <v>2895</v>
      </c>
      <c r="J1983" s="832" t="s">
        <v>2896</v>
      </c>
      <c r="K1983" s="832" t="s">
        <v>2897</v>
      </c>
      <c r="L1983" s="835">
        <v>50.32</v>
      </c>
      <c r="M1983" s="835">
        <v>150.96</v>
      </c>
      <c r="N1983" s="832">
        <v>3</v>
      </c>
      <c r="O1983" s="836">
        <v>0.5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2</v>
      </c>
      <c r="B1984" s="832" t="s">
        <v>2170</v>
      </c>
      <c r="C1984" s="832" t="s">
        <v>2177</v>
      </c>
      <c r="D1984" s="833" t="s">
        <v>4516</v>
      </c>
      <c r="E1984" s="834" t="s">
        <v>2187</v>
      </c>
      <c r="F1984" s="832" t="s">
        <v>2171</v>
      </c>
      <c r="G1984" s="832" t="s">
        <v>4296</v>
      </c>
      <c r="H1984" s="832" t="s">
        <v>562</v>
      </c>
      <c r="I1984" s="832" t="s">
        <v>4297</v>
      </c>
      <c r="J1984" s="832" t="s">
        <v>4298</v>
      </c>
      <c r="K1984" s="832" t="s">
        <v>4299</v>
      </c>
      <c r="L1984" s="835">
        <v>2048.64</v>
      </c>
      <c r="M1984" s="835">
        <v>2048.64</v>
      </c>
      <c r="N1984" s="832">
        <v>1</v>
      </c>
      <c r="O1984" s="836">
        <v>0.5</v>
      </c>
      <c r="P1984" s="835">
        <v>2048.64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2</v>
      </c>
      <c r="B1985" s="832" t="s">
        <v>2170</v>
      </c>
      <c r="C1985" s="832" t="s">
        <v>2177</v>
      </c>
      <c r="D1985" s="833" t="s">
        <v>4516</v>
      </c>
      <c r="E1985" s="834" t="s">
        <v>2187</v>
      </c>
      <c r="F1985" s="832" t="s">
        <v>2171</v>
      </c>
      <c r="G1985" s="832" t="s">
        <v>2898</v>
      </c>
      <c r="H1985" s="832" t="s">
        <v>604</v>
      </c>
      <c r="I1985" s="832" t="s">
        <v>1845</v>
      </c>
      <c r="J1985" s="832" t="s">
        <v>1115</v>
      </c>
      <c r="K1985" s="832" t="s">
        <v>1846</v>
      </c>
      <c r="L1985" s="835">
        <v>154.36000000000001</v>
      </c>
      <c r="M1985" s="835">
        <v>926.16000000000008</v>
      </c>
      <c r="N1985" s="832">
        <v>6</v>
      </c>
      <c r="O1985" s="836">
        <v>4</v>
      </c>
      <c r="P1985" s="835">
        <v>308.72000000000003</v>
      </c>
      <c r="Q1985" s="837">
        <v>0.33333333333333331</v>
      </c>
      <c r="R1985" s="832">
        <v>2</v>
      </c>
      <c r="S1985" s="837">
        <v>0.33333333333333331</v>
      </c>
      <c r="T1985" s="836">
        <v>1.5</v>
      </c>
      <c r="U1985" s="838">
        <v>0.375</v>
      </c>
    </row>
    <row r="1986" spans="1:21" ht="14.4" customHeight="1" x14ac:dyDescent="0.3">
      <c r="A1986" s="831">
        <v>2</v>
      </c>
      <c r="B1986" s="832" t="s">
        <v>2170</v>
      </c>
      <c r="C1986" s="832" t="s">
        <v>2177</v>
      </c>
      <c r="D1986" s="833" t="s">
        <v>4516</v>
      </c>
      <c r="E1986" s="834" t="s">
        <v>2187</v>
      </c>
      <c r="F1986" s="832" t="s">
        <v>2171</v>
      </c>
      <c r="G1986" s="832" t="s">
        <v>2898</v>
      </c>
      <c r="H1986" s="832" t="s">
        <v>562</v>
      </c>
      <c r="I1986" s="832" t="s">
        <v>3761</v>
      </c>
      <c r="J1986" s="832" t="s">
        <v>1115</v>
      </c>
      <c r="K1986" s="832" t="s">
        <v>1846</v>
      </c>
      <c r="L1986" s="835">
        <v>154.36000000000001</v>
      </c>
      <c r="M1986" s="835">
        <v>1234.8800000000001</v>
      </c>
      <c r="N1986" s="832">
        <v>8</v>
      </c>
      <c r="O1986" s="836">
        <v>4</v>
      </c>
      <c r="P1986" s="835">
        <v>771.80000000000007</v>
      </c>
      <c r="Q1986" s="837">
        <v>0.625</v>
      </c>
      <c r="R1986" s="832">
        <v>5</v>
      </c>
      <c r="S1986" s="837">
        <v>0.625</v>
      </c>
      <c r="T1986" s="836">
        <v>2</v>
      </c>
      <c r="U1986" s="838">
        <v>0.5</v>
      </c>
    </row>
    <row r="1987" spans="1:21" ht="14.4" customHeight="1" x14ac:dyDescent="0.3">
      <c r="A1987" s="831">
        <v>2</v>
      </c>
      <c r="B1987" s="832" t="s">
        <v>2170</v>
      </c>
      <c r="C1987" s="832" t="s">
        <v>2177</v>
      </c>
      <c r="D1987" s="833" t="s">
        <v>4516</v>
      </c>
      <c r="E1987" s="834" t="s">
        <v>2187</v>
      </c>
      <c r="F1987" s="832" t="s">
        <v>2171</v>
      </c>
      <c r="G1987" s="832" t="s">
        <v>2899</v>
      </c>
      <c r="H1987" s="832" t="s">
        <v>562</v>
      </c>
      <c r="I1987" s="832" t="s">
        <v>4300</v>
      </c>
      <c r="J1987" s="832" t="s">
        <v>1371</v>
      </c>
      <c r="K1987" s="832" t="s">
        <v>4301</v>
      </c>
      <c r="L1987" s="835">
        <v>0</v>
      </c>
      <c r="M1987" s="835">
        <v>0</v>
      </c>
      <c r="N1987" s="832">
        <v>3</v>
      </c>
      <c r="O1987" s="836">
        <v>0.5</v>
      </c>
      <c r="P1987" s="835">
        <v>0</v>
      </c>
      <c r="Q1987" s="837"/>
      <c r="R1987" s="832">
        <v>3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2</v>
      </c>
      <c r="B1988" s="832" t="s">
        <v>2170</v>
      </c>
      <c r="C1988" s="832" t="s">
        <v>2177</v>
      </c>
      <c r="D1988" s="833" t="s">
        <v>4516</v>
      </c>
      <c r="E1988" s="834" t="s">
        <v>2187</v>
      </c>
      <c r="F1988" s="832" t="s">
        <v>2171</v>
      </c>
      <c r="G1988" s="832" t="s">
        <v>2899</v>
      </c>
      <c r="H1988" s="832" t="s">
        <v>562</v>
      </c>
      <c r="I1988" s="832" t="s">
        <v>2905</v>
      </c>
      <c r="J1988" s="832" t="s">
        <v>886</v>
      </c>
      <c r="K1988" s="832" t="s">
        <v>2906</v>
      </c>
      <c r="L1988" s="835">
        <v>374.79</v>
      </c>
      <c r="M1988" s="835">
        <v>18739.5</v>
      </c>
      <c r="N1988" s="832">
        <v>50</v>
      </c>
      <c r="O1988" s="836">
        <v>10.5</v>
      </c>
      <c r="P1988" s="835">
        <v>11243.7</v>
      </c>
      <c r="Q1988" s="837">
        <v>0.60000000000000009</v>
      </c>
      <c r="R1988" s="832">
        <v>30</v>
      </c>
      <c r="S1988" s="837">
        <v>0.6</v>
      </c>
      <c r="T1988" s="836">
        <v>7</v>
      </c>
      <c r="U1988" s="838">
        <v>0.66666666666666663</v>
      </c>
    </row>
    <row r="1989" spans="1:21" ht="14.4" customHeight="1" x14ac:dyDescent="0.3">
      <c r="A1989" s="831">
        <v>2</v>
      </c>
      <c r="B1989" s="832" t="s">
        <v>2170</v>
      </c>
      <c r="C1989" s="832" t="s">
        <v>2177</v>
      </c>
      <c r="D1989" s="833" t="s">
        <v>4516</v>
      </c>
      <c r="E1989" s="834" t="s">
        <v>2187</v>
      </c>
      <c r="F1989" s="832" t="s">
        <v>2171</v>
      </c>
      <c r="G1989" s="832" t="s">
        <v>2899</v>
      </c>
      <c r="H1989" s="832" t="s">
        <v>562</v>
      </c>
      <c r="I1989" s="832" t="s">
        <v>2907</v>
      </c>
      <c r="J1989" s="832" t="s">
        <v>886</v>
      </c>
      <c r="K1989" s="832" t="s">
        <v>2906</v>
      </c>
      <c r="L1989" s="835">
        <v>374.79</v>
      </c>
      <c r="M1989" s="835">
        <v>21737.820000000003</v>
      </c>
      <c r="N1989" s="832">
        <v>58</v>
      </c>
      <c r="O1989" s="836">
        <v>8</v>
      </c>
      <c r="P1989" s="835">
        <v>12742.860000000002</v>
      </c>
      <c r="Q1989" s="837">
        <v>0.5862068965517242</v>
      </c>
      <c r="R1989" s="832">
        <v>34</v>
      </c>
      <c r="S1989" s="837">
        <v>0.58620689655172409</v>
      </c>
      <c r="T1989" s="836">
        <v>4.5</v>
      </c>
      <c r="U1989" s="838">
        <v>0.5625</v>
      </c>
    </row>
    <row r="1990" spans="1:21" ht="14.4" customHeight="1" x14ac:dyDescent="0.3">
      <c r="A1990" s="831">
        <v>2</v>
      </c>
      <c r="B1990" s="832" t="s">
        <v>2170</v>
      </c>
      <c r="C1990" s="832" t="s">
        <v>2177</v>
      </c>
      <c r="D1990" s="833" t="s">
        <v>4516</v>
      </c>
      <c r="E1990" s="834" t="s">
        <v>2187</v>
      </c>
      <c r="F1990" s="832" t="s">
        <v>2171</v>
      </c>
      <c r="G1990" s="832" t="s">
        <v>2899</v>
      </c>
      <c r="H1990" s="832" t="s">
        <v>562</v>
      </c>
      <c r="I1990" s="832" t="s">
        <v>4302</v>
      </c>
      <c r="J1990" s="832" t="s">
        <v>2909</v>
      </c>
      <c r="K1990" s="832" t="s">
        <v>2910</v>
      </c>
      <c r="L1990" s="835">
        <v>374.79</v>
      </c>
      <c r="M1990" s="835">
        <v>749.58</v>
      </c>
      <c r="N1990" s="832">
        <v>2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2</v>
      </c>
      <c r="B1991" s="832" t="s">
        <v>2170</v>
      </c>
      <c r="C1991" s="832" t="s">
        <v>2177</v>
      </c>
      <c r="D1991" s="833" t="s">
        <v>4516</v>
      </c>
      <c r="E1991" s="834" t="s">
        <v>2187</v>
      </c>
      <c r="F1991" s="832" t="s">
        <v>2171</v>
      </c>
      <c r="G1991" s="832" t="s">
        <v>2899</v>
      </c>
      <c r="H1991" s="832" t="s">
        <v>562</v>
      </c>
      <c r="I1991" s="832" t="s">
        <v>2911</v>
      </c>
      <c r="J1991" s="832" t="s">
        <v>2912</v>
      </c>
      <c r="K1991" s="832" t="s">
        <v>2913</v>
      </c>
      <c r="L1991" s="835">
        <v>144.41999999999999</v>
      </c>
      <c r="M1991" s="835">
        <v>1155.3599999999999</v>
      </c>
      <c r="N1991" s="832">
        <v>8</v>
      </c>
      <c r="O1991" s="836">
        <v>0.5</v>
      </c>
      <c r="P1991" s="835">
        <v>1155.3599999999999</v>
      </c>
      <c r="Q1991" s="837">
        <v>1</v>
      </c>
      <c r="R1991" s="832">
        <v>8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2</v>
      </c>
      <c r="B1992" s="832" t="s">
        <v>2170</v>
      </c>
      <c r="C1992" s="832" t="s">
        <v>2177</v>
      </c>
      <c r="D1992" s="833" t="s">
        <v>4516</v>
      </c>
      <c r="E1992" s="834" t="s">
        <v>2187</v>
      </c>
      <c r="F1992" s="832" t="s">
        <v>2171</v>
      </c>
      <c r="G1992" s="832" t="s">
        <v>2914</v>
      </c>
      <c r="H1992" s="832" t="s">
        <v>604</v>
      </c>
      <c r="I1992" s="832" t="s">
        <v>2915</v>
      </c>
      <c r="J1992" s="832" t="s">
        <v>739</v>
      </c>
      <c r="K1992" s="832" t="s">
        <v>2916</v>
      </c>
      <c r="L1992" s="835">
        <v>0</v>
      </c>
      <c r="M1992" s="835">
        <v>0</v>
      </c>
      <c r="N1992" s="832">
        <v>1</v>
      </c>
      <c r="O1992" s="836">
        <v>1</v>
      </c>
      <c r="P1992" s="835"/>
      <c r="Q1992" s="837"/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2</v>
      </c>
      <c r="B1993" s="832" t="s">
        <v>2170</v>
      </c>
      <c r="C1993" s="832" t="s">
        <v>2177</v>
      </c>
      <c r="D1993" s="833" t="s">
        <v>4516</v>
      </c>
      <c r="E1993" s="834" t="s">
        <v>2187</v>
      </c>
      <c r="F1993" s="832" t="s">
        <v>2171</v>
      </c>
      <c r="G1993" s="832" t="s">
        <v>2917</v>
      </c>
      <c r="H1993" s="832" t="s">
        <v>604</v>
      </c>
      <c r="I1993" s="832" t="s">
        <v>1831</v>
      </c>
      <c r="J1993" s="832" t="s">
        <v>1832</v>
      </c>
      <c r="K1993" s="832" t="s">
        <v>1833</v>
      </c>
      <c r="L1993" s="835">
        <v>63.14</v>
      </c>
      <c r="M1993" s="835">
        <v>63.14</v>
      </c>
      <c r="N1993" s="832">
        <v>1</v>
      </c>
      <c r="O1993" s="836">
        <v>0.5</v>
      </c>
      <c r="P1993" s="835">
        <v>63.14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2</v>
      </c>
      <c r="B1994" s="832" t="s">
        <v>2170</v>
      </c>
      <c r="C1994" s="832" t="s">
        <v>2177</v>
      </c>
      <c r="D1994" s="833" t="s">
        <v>4516</v>
      </c>
      <c r="E1994" s="834" t="s">
        <v>2187</v>
      </c>
      <c r="F1994" s="832" t="s">
        <v>2171</v>
      </c>
      <c r="G1994" s="832" t="s">
        <v>2917</v>
      </c>
      <c r="H1994" s="832" t="s">
        <v>604</v>
      </c>
      <c r="I1994" s="832" t="s">
        <v>1836</v>
      </c>
      <c r="J1994" s="832" t="s">
        <v>1832</v>
      </c>
      <c r="K1994" s="832" t="s">
        <v>1837</v>
      </c>
      <c r="L1994" s="835">
        <v>84.18</v>
      </c>
      <c r="M1994" s="835">
        <v>84.18</v>
      </c>
      <c r="N1994" s="832">
        <v>1</v>
      </c>
      <c r="O1994" s="836">
        <v>0.5</v>
      </c>
      <c r="P1994" s="835">
        <v>84.18</v>
      </c>
      <c r="Q1994" s="837">
        <v>1</v>
      </c>
      <c r="R1994" s="832">
        <v>1</v>
      </c>
      <c r="S1994" s="837">
        <v>1</v>
      </c>
      <c r="T1994" s="836">
        <v>0.5</v>
      </c>
      <c r="U1994" s="838">
        <v>1</v>
      </c>
    </row>
    <row r="1995" spans="1:21" ht="14.4" customHeight="1" x14ac:dyDescent="0.3">
      <c r="A1995" s="831">
        <v>2</v>
      </c>
      <c r="B1995" s="832" t="s">
        <v>2170</v>
      </c>
      <c r="C1995" s="832" t="s">
        <v>2177</v>
      </c>
      <c r="D1995" s="833" t="s">
        <v>4516</v>
      </c>
      <c r="E1995" s="834" t="s">
        <v>2187</v>
      </c>
      <c r="F1995" s="832" t="s">
        <v>2171</v>
      </c>
      <c r="G1995" s="832" t="s">
        <v>2917</v>
      </c>
      <c r="H1995" s="832" t="s">
        <v>604</v>
      </c>
      <c r="I1995" s="832" t="s">
        <v>1834</v>
      </c>
      <c r="J1995" s="832" t="s">
        <v>1832</v>
      </c>
      <c r="K1995" s="832" t="s">
        <v>1835</v>
      </c>
      <c r="L1995" s="835">
        <v>49.08</v>
      </c>
      <c r="M1995" s="835">
        <v>49.08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2</v>
      </c>
      <c r="B1996" s="832" t="s">
        <v>2170</v>
      </c>
      <c r="C1996" s="832" t="s">
        <v>2177</v>
      </c>
      <c r="D1996" s="833" t="s">
        <v>4516</v>
      </c>
      <c r="E1996" s="834" t="s">
        <v>2187</v>
      </c>
      <c r="F1996" s="832" t="s">
        <v>2171</v>
      </c>
      <c r="G1996" s="832" t="s">
        <v>2924</v>
      </c>
      <c r="H1996" s="832" t="s">
        <v>562</v>
      </c>
      <c r="I1996" s="832" t="s">
        <v>2925</v>
      </c>
      <c r="J1996" s="832" t="s">
        <v>2926</v>
      </c>
      <c r="K1996" s="832" t="s">
        <v>2927</v>
      </c>
      <c r="L1996" s="835">
        <v>248.55</v>
      </c>
      <c r="M1996" s="835">
        <v>1242.75</v>
      </c>
      <c r="N1996" s="832">
        <v>5</v>
      </c>
      <c r="O1996" s="836">
        <v>5</v>
      </c>
      <c r="P1996" s="835">
        <v>745.65000000000009</v>
      </c>
      <c r="Q1996" s="837">
        <v>0.60000000000000009</v>
      </c>
      <c r="R1996" s="832">
        <v>3</v>
      </c>
      <c r="S1996" s="837">
        <v>0.6</v>
      </c>
      <c r="T1996" s="836">
        <v>3</v>
      </c>
      <c r="U1996" s="838">
        <v>0.6</v>
      </c>
    </row>
    <row r="1997" spans="1:21" ht="14.4" customHeight="1" x14ac:dyDescent="0.3">
      <c r="A1997" s="831">
        <v>2</v>
      </c>
      <c r="B1997" s="832" t="s">
        <v>2170</v>
      </c>
      <c r="C1997" s="832" t="s">
        <v>2177</v>
      </c>
      <c r="D1997" s="833" t="s">
        <v>4516</v>
      </c>
      <c r="E1997" s="834" t="s">
        <v>2187</v>
      </c>
      <c r="F1997" s="832" t="s">
        <v>2172</v>
      </c>
      <c r="G1997" s="832" t="s">
        <v>2932</v>
      </c>
      <c r="H1997" s="832" t="s">
        <v>562</v>
      </c>
      <c r="I1997" s="832" t="s">
        <v>3093</v>
      </c>
      <c r="J1997" s="832" t="s">
        <v>2248</v>
      </c>
      <c r="K1997" s="832"/>
      <c r="L1997" s="835">
        <v>0</v>
      </c>
      <c r="M1997" s="835">
        <v>0</v>
      </c>
      <c r="N1997" s="832">
        <v>1</v>
      </c>
      <c r="O1997" s="836">
        <v>0.5</v>
      </c>
      <c r="P1997" s="835">
        <v>0</v>
      </c>
      <c r="Q1997" s="837"/>
      <c r="R1997" s="832">
        <v>1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2</v>
      </c>
      <c r="B1998" s="832" t="s">
        <v>2170</v>
      </c>
      <c r="C1998" s="832" t="s">
        <v>2177</v>
      </c>
      <c r="D1998" s="833" t="s">
        <v>4516</v>
      </c>
      <c r="E1998" s="834" t="s">
        <v>2187</v>
      </c>
      <c r="F1998" s="832" t="s">
        <v>2172</v>
      </c>
      <c r="G1998" s="832" t="s">
        <v>2932</v>
      </c>
      <c r="H1998" s="832" t="s">
        <v>562</v>
      </c>
      <c r="I1998" s="832" t="s">
        <v>2933</v>
      </c>
      <c r="J1998" s="832" t="s">
        <v>2248</v>
      </c>
      <c r="K1998" s="832"/>
      <c r="L1998" s="835">
        <v>0</v>
      </c>
      <c r="M1998" s="835">
        <v>0</v>
      </c>
      <c r="N1998" s="832">
        <v>1</v>
      </c>
      <c r="O1998" s="836">
        <v>1</v>
      </c>
      <c r="P1998" s="835">
        <v>0</v>
      </c>
      <c r="Q1998" s="837"/>
      <c r="R1998" s="832">
        <v>1</v>
      </c>
      <c r="S1998" s="837">
        <v>1</v>
      </c>
      <c r="T1998" s="836">
        <v>1</v>
      </c>
      <c r="U1998" s="838">
        <v>1</v>
      </c>
    </row>
    <row r="1999" spans="1:21" ht="14.4" customHeight="1" x14ac:dyDescent="0.3">
      <c r="A1999" s="831">
        <v>2</v>
      </c>
      <c r="B1999" s="832" t="s">
        <v>2170</v>
      </c>
      <c r="C1999" s="832" t="s">
        <v>2177</v>
      </c>
      <c r="D1999" s="833" t="s">
        <v>4516</v>
      </c>
      <c r="E1999" s="834" t="s">
        <v>2187</v>
      </c>
      <c r="F1999" s="832" t="s">
        <v>2172</v>
      </c>
      <c r="G1999" s="832" t="s">
        <v>2932</v>
      </c>
      <c r="H1999" s="832" t="s">
        <v>562</v>
      </c>
      <c r="I1999" s="832" t="s">
        <v>2934</v>
      </c>
      <c r="J1999" s="832" t="s">
        <v>2248</v>
      </c>
      <c r="K1999" s="832"/>
      <c r="L1999" s="835">
        <v>0</v>
      </c>
      <c r="M1999" s="835">
        <v>0</v>
      </c>
      <c r="N1999" s="832">
        <v>4</v>
      </c>
      <c r="O1999" s="836">
        <v>3.5</v>
      </c>
      <c r="P1999" s="835">
        <v>0</v>
      </c>
      <c r="Q1999" s="837"/>
      <c r="R1999" s="832">
        <v>4</v>
      </c>
      <c r="S1999" s="837">
        <v>1</v>
      </c>
      <c r="T1999" s="836">
        <v>3.5</v>
      </c>
      <c r="U1999" s="838">
        <v>1</v>
      </c>
    </row>
    <row r="2000" spans="1:21" ht="14.4" customHeight="1" x14ac:dyDescent="0.3">
      <c r="A2000" s="831">
        <v>2</v>
      </c>
      <c r="B2000" s="832" t="s">
        <v>2170</v>
      </c>
      <c r="C2000" s="832" t="s">
        <v>2177</v>
      </c>
      <c r="D2000" s="833" t="s">
        <v>4516</v>
      </c>
      <c r="E2000" s="834" t="s">
        <v>2187</v>
      </c>
      <c r="F2000" s="832" t="s">
        <v>2172</v>
      </c>
      <c r="G2000" s="832" t="s">
        <v>2932</v>
      </c>
      <c r="H2000" s="832" t="s">
        <v>562</v>
      </c>
      <c r="I2000" s="832" t="s">
        <v>4303</v>
      </c>
      <c r="J2000" s="832" t="s">
        <v>2248</v>
      </c>
      <c r="K2000" s="832"/>
      <c r="L2000" s="835">
        <v>0</v>
      </c>
      <c r="M2000" s="835">
        <v>0</v>
      </c>
      <c r="N2000" s="832">
        <v>2</v>
      </c>
      <c r="O2000" s="836">
        <v>2</v>
      </c>
      <c r="P2000" s="835">
        <v>0</v>
      </c>
      <c r="Q2000" s="837"/>
      <c r="R2000" s="832">
        <v>2</v>
      </c>
      <c r="S2000" s="837">
        <v>1</v>
      </c>
      <c r="T2000" s="836">
        <v>2</v>
      </c>
      <c r="U2000" s="838">
        <v>1</v>
      </c>
    </row>
    <row r="2001" spans="1:21" ht="14.4" customHeight="1" x14ac:dyDescent="0.3">
      <c r="A2001" s="831">
        <v>2</v>
      </c>
      <c r="B2001" s="832" t="s">
        <v>2170</v>
      </c>
      <c r="C2001" s="832" t="s">
        <v>2177</v>
      </c>
      <c r="D2001" s="833" t="s">
        <v>4516</v>
      </c>
      <c r="E2001" s="834" t="s">
        <v>2187</v>
      </c>
      <c r="F2001" s="832" t="s">
        <v>2172</v>
      </c>
      <c r="G2001" s="832" t="s">
        <v>2932</v>
      </c>
      <c r="H2001" s="832" t="s">
        <v>562</v>
      </c>
      <c r="I2001" s="832" t="s">
        <v>2937</v>
      </c>
      <c r="J2001" s="832" t="s">
        <v>2248</v>
      </c>
      <c r="K2001" s="832"/>
      <c r="L2001" s="835">
        <v>0</v>
      </c>
      <c r="M2001" s="835">
        <v>0</v>
      </c>
      <c r="N2001" s="832">
        <v>1</v>
      </c>
      <c r="O2001" s="836">
        <v>0.5</v>
      </c>
      <c r="P2001" s="835"/>
      <c r="Q2001" s="837"/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2</v>
      </c>
      <c r="B2002" s="832" t="s">
        <v>2170</v>
      </c>
      <c r="C2002" s="832" t="s">
        <v>2177</v>
      </c>
      <c r="D2002" s="833" t="s">
        <v>4516</v>
      </c>
      <c r="E2002" s="834" t="s">
        <v>2187</v>
      </c>
      <c r="F2002" s="832" t="s">
        <v>2173</v>
      </c>
      <c r="G2002" s="832" t="s">
        <v>3667</v>
      </c>
      <c r="H2002" s="832" t="s">
        <v>562</v>
      </c>
      <c r="I2002" s="832" t="s">
        <v>4304</v>
      </c>
      <c r="J2002" s="832" t="s">
        <v>3669</v>
      </c>
      <c r="K2002" s="832" t="s">
        <v>4305</v>
      </c>
      <c r="L2002" s="835">
        <v>600</v>
      </c>
      <c r="M2002" s="835">
        <v>600</v>
      </c>
      <c r="N2002" s="832">
        <v>1</v>
      </c>
      <c r="O2002" s="836">
        <v>1</v>
      </c>
      <c r="P2002" s="835">
        <v>600</v>
      </c>
      <c r="Q2002" s="837">
        <v>1</v>
      </c>
      <c r="R2002" s="832">
        <v>1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2</v>
      </c>
      <c r="B2003" s="832" t="s">
        <v>2170</v>
      </c>
      <c r="C2003" s="832" t="s">
        <v>2177</v>
      </c>
      <c r="D2003" s="833" t="s">
        <v>4516</v>
      </c>
      <c r="E2003" s="834" t="s">
        <v>2201</v>
      </c>
      <c r="F2003" s="832" t="s">
        <v>2171</v>
      </c>
      <c r="G2003" s="832" t="s">
        <v>3616</v>
      </c>
      <c r="H2003" s="832" t="s">
        <v>562</v>
      </c>
      <c r="I2003" s="832" t="s">
        <v>3617</v>
      </c>
      <c r="J2003" s="832" t="s">
        <v>3618</v>
      </c>
      <c r="K2003" s="832" t="s">
        <v>3619</v>
      </c>
      <c r="L2003" s="835">
        <v>0</v>
      </c>
      <c r="M2003" s="835">
        <v>0</v>
      </c>
      <c r="N2003" s="832">
        <v>1</v>
      </c>
      <c r="O2003" s="836">
        <v>1</v>
      </c>
      <c r="P2003" s="835"/>
      <c r="Q2003" s="837"/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2</v>
      </c>
      <c r="B2004" s="832" t="s">
        <v>2170</v>
      </c>
      <c r="C2004" s="832" t="s">
        <v>2177</v>
      </c>
      <c r="D2004" s="833" t="s">
        <v>4516</v>
      </c>
      <c r="E2004" s="834" t="s">
        <v>2311</v>
      </c>
      <c r="F2004" s="832" t="s">
        <v>2171</v>
      </c>
      <c r="G2004" s="832" t="s">
        <v>2742</v>
      </c>
      <c r="H2004" s="832" t="s">
        <v>562</v>
      </c>
      <c r="I2004" s="832" t="s">
        <v>3052</v>
      </c>
      <c r="J2004" s="832" t="s">
        <v>618</v>
      </c>
      <c r="K2004" s="832" t="s">
        <v>3053</v>
      </c>
      <c r="L2004" s="835">
        <v>52.61</v>
      </c>
      <c r="M2004" s="835">
        <v>105.22</v>
      </c>
      <c r="N2004" s="832">
        <v>2</v>
      </c>
      <c r="O2004" s="836">
        <v>2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2</v>
      </c>
      <c r="B2005" s="832" t="s">
        <v>2170</v>
      </c>
      <c r="C2005" s="832" t="s">
        <v>2177</v>
      </c>
      <c r="D2005" s="833" t="s">
        <v>4516</v>
      </c>
      <c r="E2005" s="834" t="s">
        <v>2247</v>
      </c>
      <c r="F2005" s="832" t="s">
        <v>2171</v>
      </c>
      <c r="G2005" s="832" t="s">
        <v>2678</v>
      </c>
      <c r="H2005" s="832" t="s">
        <v>604</v>
      </c>
      <c r="I2005" s="832" t="s">
        <v>1900</v>
      </c>
      <c r="J2005" s="832" t="s">
        <v>644</v>
      </c>
      <c r="K2005" s="832" t="s">
        <v>1901</v>
      </c>
      <c r="L2005" s="835">
        <v>24.22</v>
      </c>
      <c r="M2005" s="835">
        <v>24.22</v>
      </c>
      <c r="N2005" s="832">
        <v>1</v>
      </c>
      <c r="O2005" s="836">
        <v>1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2</v>
      </c>
      <c r="B2006" s="832" t="s">
        <v>2170</v>
      </c>
      <c r="C2006" s="832" t="s">
        <v>2177</v>
      </c>
      <c r="D2006" s="833" t="s">
        <v>4516</v>
      </c>
      <c r="E2006" s="834" t="s">
        <v>2346</v>
      </c>
      <c r="F2006" s="832" t="s">
        <v>2171</v>
      </c>
      <c r="G2006" s="832" t="s">
        <v>2821</v>
      </c>
      <c r="H2006" s="832" t="s">
        <v>604</v>
      </c>
      <c r="I2006" s="832" t="s">
        <v>1914</v>
      </c>
      <c r="J2006" s="832" t="s">
        <v>1915</v>
      </c>
      <c r="K2006" s="832" t="s">
        <v>1916</v>
      </c>
      <c r="L2006" s="835">
        <v>0</v>
      </c>
      <c r="M2006" s="835">
        <v>0</v>
      </c>
      <c r="N2006" s="832">
        <v>4</v>
      </c>
      <c r="O2006" s="836">
        <v>4</v>
      </c>
      <c r="P2006" s="835"/>
      <c r="Q2006" s="837"/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2</v>
      </c>
      <c r="B2007" s="832" t="s">
        <v>2170</v>
      </c>
      <c r="C2007" s="832" t="s">
        <v>2177</v>
      </c>
      <c r="D2007" s="833" t="s">
        <v>4516</v>
      </c>
      <c r="E2007" s="834" t="s">
        <v>2262</v>
      </c>
      <c r="F2007" s="832" t="s">
        <v>2171</v>
      </c>
      <c r="G2007" s="832" t="s">
        <v>2504</v>
      </c>
      <c r="H2007" s="832" t="s">
        <v>562</v>
      </c>
      <c r="I2007" s="832" t="s">
        <v>2505</v>
      </c>
      <c r="J2007" s="832" t="s">
        <v>2506</v>
      </c>
      <c r="K2007" s="832" t="s">
        <v>2507</v>
      </c>
      <c r="L2007" s="835">
        <v>0</v>
      </c>
      <c r="M2007" s="835">
        <v>0</v>
      </c>
      <c r="N2007" s="832">
        <v>1</v>
      </c>
      <c r="O2007" s="836">
        <v>1</v>
      </c>
      <c r="P2007" s="835"/>
      <c r="Q2007" s="837"/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2</v>
      </c>
      <c r="B2008" s="832" t="s">
        <v>2170</v>
      </c>
      <c r="C2008" s="832" t="s">
        <v>2177</v>
      </c>
      <c r="D2008" s="833" t="s">
        <v>4516</v>
      </c>
      <c r="E2008" s="834" t="s">
        <v>2262</v>
      </c>
      <c r="F2008" s="832" t="s">
        <v>2171</v>
      </c>
      <c r="G2008" s="832" t="s">
        <v>2742</v>
      </c>
      <c r="H2008" s="832" t="s">
        <v>562</v>
      </c>
      <c r="I2008" s="832" t="s">
        <v>3052</v>
      </c>
      <c r="J2008" s="832" t="s">
        <v>618</v>
      </c>
      <c r="K2008" s="832" t="s">
        <v>3053</v>
      </c>
      <c r="L2008" s="835">
        <v>52.61</v>
      </c>
      <c r="M2008" s="835">
        <v>52.61</v>
      </c>
      <c r="N2008" s="832">
        <v>1</v>
      </c>
      <c r="O2008" s="836">
        <v>1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2</v>
      </c>
      <c r="B2009" s="832" t="s">
        <v>2170</v>
      </c>
      <c r="C2009" s="832" t="s">
        <v>2177</v>
      </c>
      <c r="D2009" s="833" t="s">
        <v>4516</v>
      </c>
      <c r="E2009" s="834" t="s">
        <v>2257</v>
      </c>
      <c r="F2009" s="832" t="s">
        <v>2171</v>
      </c>
      <c r="G2009" s="832" t="s">
        <v>3261</v>
      </c>
      <c r="H2009" s="832" t="s">
        <v>562</v>
      </c>
      <c r="I2009" s="832" t="s">
        <v>4306</v>
      </c>
      <c r="J2009" s="832" t="s">
        <v>1087</v>
      </c>
      <c r="K2009" s="832" t="s">
        <v>3265</v>
      </c>
      <c r="L2009" s="835">
        <v>34.15</v>
      </c>
      <c r="M2009" s="835">
        <v>34.15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2</v>
      </c>
      <c r="B2010" s="832" t="s">
        <v>2170</v>
      </c>
      <c r="C2010" s="832" t="s">
        <v>2177</v>
      </c>
      <c r="D2010" s="833" t="s">
        <v>4516</v>
      </c>
      <c r="E2010" s="834" t="s">
        <v>2257</v>
      </c>
      <c r="F2010" s="832" t="s">
        <v>2171</v>
      </c>
      <c r="G2010" s="832" t="s">
        <v>2898</v>
      </c>
      <c r="H2010" s="832" t="s">
        <v>604</v>
      </c>
      <c r="I2010" s="832" t="s">
        <v>1845</v>
      </c>
      <c r="J2010" s="832" t="s">
        <v>1115</v>
      </c>
      <c r="K2010" s="832" t="s">
        <v>1846</v>
      </c>
      <c r="L2010" s="835">
        <v>154.36000000000001</v>
      </c>
      <c r="M2010" s="835">
        <v>154.36000000000001</v>
      </c>
      <c r="N2010" s="832">
        <v>1</v>
      </c>
      <c r="O2010" s="836">
        <v>1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2</v>
      </c>
      <c r="B2011" s="832" t="s">
        <v>2170</v>
      </c>
      <c r="C2011" s="832" t="s">
        <v>2177</v>
      </c>
      <c r="D2011" s="833" t="s">
        <v>4516</v>
      </c>
      <c r="E2011" s="834" t="s">
        <v>2189</v>
      </c>
      <c r="F2011" s="832" t="s">
        <v>2171</v>
      </c>
      <c r="G2011" s="832" t="s">
        <v>4307</v>
      </c>
      <c r="H2011" s="832" t="s">
        <v>562</v>
      </c>
      <c r="I2011" s="832" t="s">
        <v>4308</v>
      </c>
      <c r="J2011" s="832" t="s">
        <v>4309</v>
      </c>
      <c r="K2011" s="832" t="s">
        <v>4310</v>
      </c>
      <c r="L2011" s="835">
        <v>1499.19</v>
      </c>
      <c r="M2011" s="835">
        <v>1499.19</v>
      </c>
      <c r="N2011" s="832">
        <v>1</v>
      </c>
      <c r="O2011" s="836">
        <v>1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2</v>
      </c>
      <c r="B2012" s="832" t="s">
        <v>2170</v>
      </c>
      <c r="C2012" s="832" t="s">
        <v>2177</v>
      </c>
      <c r="D2012" s="833" t="s">
        <v>4516</v>
      </c>
      <c r="E2012" s="834" t="s">
        <v>2197</v>
      </c>
      <c r="F2012" s="832" t="s">
        <v>2171</v>
      </c>
      <c r="G2012" s="832" t="s">
        <v>2552</v>
      </c>
      <c r="H2012" s="832" t="s">
        <v>562</v>
      </c>
      <c r="I2012" s="832" t="s">
        <v>3135</v>
      </c>
      <c r="J2012" s="832" t="s">
        <v>3005</v>
      </c>
      <c r="K2012" s="832" t="s">
        <v>3136</v>
      </c>
      <c r="L2012" s="835">
        <v>11.73</v>
      </c>
      <c r="M2012" s="835">
        <v>11.73</v>
      </c>
      <c r="N2012" s="832">
        <v>1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2</v>
      </c>
      <c r="B2013" s="832" t="s">
        <v>2170</v>
      </c>
      <c r="C2013" s="832" t="s">
        <v>2177</v>
      </c>
      <c r="D2013" s="833" t="s">
        <v>4516</v>
      </c>
      <c r="E2013" s="834" t="s">
        <v>2197</v>
      </c>
      <c r="F2013" s="832" t="s">
        <v>2171</v>
      </c>
      <c r="G2013" s="832" t="s">
        <v>2678</v>
      </c>
      <c r="H2013" s="832" t="s">
        <v>604</v>
      </c>
      <c r="I2013" s="832" t="s">
        <v>1900</v>
      </c>
      <c r="J2013" s="832" t="s">
        <v>644</v>
      </c>
      <c r="K2013" s="832" t="s">
        <v>1901</v>
      </c>
      <c r="L2013" s="835">
        <v>24.22</v>
      </c>
      <c r="M2013" s="835">
        <v>48.44</v>
      </c>
      <c r="N2013" s="832">
        <v>2</v>
      </c>
      <c r="O2013" s="836">
        <v>2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2</v>
      </c>
      <c r="B2014" s="832" t="s">
        <v>2170</v>
      </c>
      <c r="C2014" s="832" t="s">
        <v>2177</v>
      </c>
      <c r="D2014" s="833" t="s">
        <v>4516</v>
      </c>
      <c r="E2014" s="834" t="s">
        <v>2197</v>
      </c>
      <c r="F2014" s="832" t="s">
        <v>2171</v>
      </c>
      <c r="G2014" s="832" t="s">
        <v>2898</v>
      </c>
      <c r="H2014" s="832" t="s">
        <v>604</v>
      </c>
      <c r="I2014" s="832" t="s">
        <v>1845</v>
      </c>
      <c r="J2014" s="832" t="s">
        <v>1115</v>
      </c>
      <c r="K2014" s="832" t="s">
        <v>1846</v>
      </c>
      <c r="L2014" s="835">
        <v>154.36000000000001</v>
      </c>
      <c r="M2014" s="835">
        <v>154.36000000000001</v>
      </c>
      <c r="N2014" s="832">
        <v>1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2</v>
      </c>
      <c r="B2015" s="832" t="s">
        <v>2170</v>
      </c>
      <c r="C2015" s="832" t="s">
        <v>2177</v>
      </c>
      <c r="D2015" s="833" t="s">
        <v>4516</v>
      </c>
      <c r="E2015" s="834" t="s">
        <v>2337</v>
      </c>
      <c r="F2015" s="832" t="s">
        <v>2171</v>
      </c>
      <c r="G2015" s="832" t="s">
        <v>3095</v>
      </c>
      <c r="H2015" s="832" t="s">
        <v>562</v>
      </c>
      <c r="I2015" s="832" t="s">
        <v>3237</v>
      </c>
      <c r="J2015" s="832" t="s">
        <v>978</v>
      </c>
      <c r="K2015" s="832" t="s">
        <v>3238</v>
      </c>
      <c r="L2015" s="835">
        <v>0</v>
      </c>
      <c r="M2015" s="835">
        <v>0</v>
      </c>
      <c r="N2015" s="832">
        <v>2</v>
      </c>
      <c r="O2015" s="836">
        <v>2</v>
      </c>
      <c r="P2015" s="835"/>
      <c r="Q2015" s="837"/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2</v>
      </c>
      <c r="B2016" s="832" t="s">
        <v>2170</v>
      </c>
      <c r="C2016" s="832" t="s">
        <v>2177</v>
      </c>
      <c r="D2016" s="833" t="s">
        <v>4516</v>
      </c>
      <c r="E2016" s="834" t="s">
        <v>2337</v>
      </c>
      <c r="F2016" s="832" t="s">
        <v>2171</v>
      </c>
      <c r="G2016" s="832" t="s">
        <v>4311</v>
      </c>
      <c r="H2016" s="832" t="s">
        <v>562</v>
      </c>
      <c r="I2016" s="832" t="s">
        <v>4312</v>
      </c>
      <c r="J2016" s="832" t="s">
        <v>4313</v>
      </c>
      <c r="K2016" s="832" t="s">
        <v>4314</v>
      </c>
      <c r="L2016" s="835">
        <v>1927.21</v>
      </c>
      <c r="M2016" s="835">
        <v>1927.21</v>
      </c>
      <c r="N2016" s="832">
        <v>1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2</v>
      </c>
      <c r="B2017" s="832" t="s">
        <v>2170</v>
      </c>
      <c r="C2017" s="832" t="s">
        <v>2177</v>
      </c>
      <c r="D2017" s="833" t="s">
        <v>4516</v>
      </c>
      <c r="E2017" s="834" t="s">
        <v>2361</v>
      </c>
      <c r="F2017" s="832" t="s">
        <v>2171</v>
      </c>
      <c r="G2017" s="832" t="s">
        <v>2747</v>
      </c>
      <c r="H2017" s="832" t="s">
        <v>562</v>
      </c>
      <c r="I2017" s="832" t="s">
        <v>2751</v>
      </c>
      <c r="J2017" s="832" t="s">
        <v>2752</v>
      </c>
      <c r="K2017" s="832" t="s">
        <v>2753</v>
      </c>
      <c r="L2017" s="835">
        <v>87.67</v>
      </c>
      <c r="M2017" s="835">
        <v>87.67</v>
      </c>
      <c r="N2017" s="832">
        <v>1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2</v>
      </c>
      <c r="B2018" s="832" t="s">
        <v>2170</v>
      </c>
      <c r="C2018" s="832" t="s">
        <v>2177</v>
      </c>
      <c r="D2018" s="833" t="s">
        <v>4516</v>
      </c>
      <c r="E2018" s="834" t="s">
        <v>2336</v>
      </c>
      <c r="F2018" s="832" t="s">
        <v>2171</v>
      </c>
      <c r="G2018" s="832" t="s">
        <v>3226</v>
      </c>
      <c r="H2018" s="832" t="s">
        <v>562</v>
      </c>
      <c r="I2018" s="832" t="s">
        <v>3227</v>
      </c>
      <c r="J2018" s="832" t="s">
        <v>3228</v>
      </c>
      <c r="K2018" s="832" t="s">
        <v>2507</v>
      </c>
      <c r="L2018" s="835">
        <v>35.11</v>
      </c>
      <c r="M2018" s="835">
        <v>35.11</v>
      </c>
      <c r="N2018" s="832">
        <v>1</v>
      </c>
      <c r="O2018" s="836">
        <v>0.5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2</v>
      </c>
      <c r="B2019" s="832" t="s">
        <v>2170</v>
      </c>
      <c r="C2019" s="832" t="s">
        <v>2177</v>
      </c>
      <c r="D2019" s="833" t="s">
        <v>4516</v>
      </c>
      <c r="E2019" s="834" t="s">
        <v>2336</v>
      </c>
      <c r="F2019" s="832" t="s">
        <v>2171</v>
      </c>
      <c r="G2019" s="832" t="s">
        <v>2364</v>
      </c>
      <c r="H2019" s="832" t="s">
        <v>562</v>
      </c>
      <c r="I2019" s="832" t="s">
        <v>2365</v>
      </c>
      <c r="J2019" s="832" t="s">
        <v>1055</v>
      </c>
      <c r="K2019" s="832" t="s">
        <v>2366</v>
      </c>
      <c r="L2019" s="835">
        <v>385.3</v>
      </c>
      <c r="M2019" s="835">
        <v>4623.6000000000004</v>
      </c>
      <c r="N2019" s="832">
        <v>12</v>
      </c>
      <c r="O2019" s="836">
        <v>0.5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2</v>
      </c>
      <c r="B2020" s="832" t="s">
        <v>2170</v>
      </c>
      <c r="C2020" s="832" t="s">
        <v>2177</v>
      </c>
      <c r="D2020" s="833" t="s">
        <v>4516</v>
      </c>
      <c r="E2020" s="834" t="s">
        <v>2336</v>
      </c>
      <c r="F2020" s="832" t="s">
        <v>2171</v>
      </c>
      <c r="G2020" s="832" t="s">
        <v>2364</v>
      </c>
      <c r="H2020" s="832" t="s">
        <v>562</v>
      </c>
      <c r="I2020" s="832" t="s">
        <v>2367</v>
      </c>
      <c r="J2020" s="832" t="s">
        <v>1055</v>
      </c>
      <c r="K2020" s="832" t="s">
        <v>2366</v>
      </c>
      <c r="L2020" s="835">
        <v>385.3</v>
      </c>
      <c r="M2020" s="835">
        <v>3853</v>
      </c>
      <c r="N2020" s="832">
        <v>10</v>
      </c>
      <c r="O2020" s="836">
        <v>0.5</v>
      </c>
      <c r="P2020" s="835">
        <v>3853</v>
      </c>
      <c r="Q2020" s="837">
        <v>1</v>
      </c>
      <c r="R2020" s="832">
        <v>10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2</v>
      </c>
      <c r="B2021" s="832" t="s">
        <v>2170</v>
      </c>
      <c r="C2021" s="832" t="s">
        <v>2177</v>
      </c>
      <c r="D2021" s="833" t="s">
        <v>4516</v>
      </c>
      <c r="E2021" s="834" t="s">
        <v>2336</v>
      </c>
      <c r="F2021" s="832" t="s">
        <v>2171</v>
      </c>
      <c r="G2021" s="832" t="s">
        <v>2368</v>
      </c>
      <c r="H2021" s="832" t="s">
        <v>562</v>
      </c>
      <c r="I2021" s="832" t="s">
        <v>2942</v>
      </c>
      <c r="J2021" s="832" t="s">
        <v>2943</v>
      </c>
      <c r="K2021" s="832" t="s">
        <v>622</v>
      </c>
      <c r="L2021" s="835">
        <v>72.55</v>
      </c>
      <c r="M2021" s="835">
        <v>145.1</v>
      </c>
      <c r="N2021" s="832">
        <v>2</v>
      </c>
      <c r="O2021" s="836">
        <v>1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2</v>
      </c>
      <c r="B2022" s="832" t="s">
        <v>2170</v>
      </c>
      <c r="C2022" s="832" t="s">
        <v>2177</v>
      </c>
      <c r="D2022" s="833" t="s">
        <v>4516</v>
      </c>
      <c r="E2022" s="834" t="s">
        <v>2336</v>
      </c>
      <c r="F2022" s="832" t="s">
        <v>2171</v>
      </c>
      <c r="G2022" s="832" t="s">
        <v>2368</v>
      </c>
      <c r="H2022" s="832" t="s">
        <v>562</v>
      </c>
      <c r="I2022" s="832" t="s">
        <v>2369</v>
      </c>
      <c r="J2022" s="832" t="s">
        <v>2370</v>
      </c>
      <c r="K2022" s="832" t="s">
        <v>622</v>
      </c>
      <c r="L2022" s="835">
        <v>72.55</v>
      </c>
      <c r="M2022" s="835">
        <v>72.55</v>
      </c>
      <c r="N2022" s="832">
        <v>1</v>
      </c>
      <c r="O2022" s="836">
        <v>0.5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2</v>
      </c>
      <c r="B2023" s="832" t="s">
        <v>2170</v>
      </c>
      <c r="C2023" s="832" t="s">
        <v>2177</v>
      </c>
      <c r="D2023" s="833" t="s">
        <v>4516</v>
      </c>
      <c r="E2023" s="834" t="s">
        <v>2336</v>
      </c>
      <c r="F2023" s="832" t="s">
        <v>2171</v>
      </c>
      <c r="G2023" s="832" t="s">
        <v>2368</v>
      </c>
      <c r="H2023" s="832" t="s">
        <v>562</v>
      </c>
      <c r="I2023" s="832" t="s">
        <v>2371</v>
      </c>
      <c r="J2023" s="832" t="s">
        <v>2372</v>
      </c>
      <c r="K2023" s="832" t="s">
        <v>2029</v>
      </c>
      <c r="L2023" s="835">
        <v>36.270000000000003</v>
      </c>
      <c r="M2023" s="835">
        <v>108.81</v>
      </c>
      <c r="N2023" s="832">
        <v>3</v>
      </c>
      <c r="O2023" s="836">
        <v>1</v>
      </c>
      <c r="P2023" s="835">
        <v>108.81</v>
      </c>
      <c r="Q2023" s="837">
        <v>1</v>
      </c>
      <c r="R2023" s="832">
        <v>3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2</v>
      </c>
      <c r="B2024" s="832" t="s">
        <v>2170</v>
      </c>
      <c r="C2024" s="832" t="s">
        <v>2177</v>
      </c>
      <c r="D2024" s="833" t="s">
        <v>4516</v>
      </c>
      <c r="E2024" s="834" t="s">
        <v>2336</v>
      </c>
      <c r="F2024" s="832" t="s">
        <v>2171</v>
      </c>
      <c r="G2024" s="832" t="s">
        <v>2368</v>
      </c>
      <c r="H2024" s="832" t="s">
        <v>604</v>
      </c>
      <c r="I2024" s="832" t="s">
        <v>1905</v>
      </c>
      <c r="J2024" s="832" t="s">
        <v>620</v>
      </c>
      <c r="K2024" s="832" t="s">
        <v>622</v>
      </c>
      <c r="L2024" s="835">
        <v>72.55</v>
      </c>
      <c r="M2024" s="835">
        <v>507.84999999999997</v>
      </c>
      <c r="N2024" s="832">
        <v>7</v>
      </c>
      <c r="O2024" s="836">
        <v>5.5</v>
      </c>
      <c r="P2024" s="835">
        <v>290.2</v>
      </c>
      <c r="Q2024" s="837">
        <v>0.5714285714285714</v>
      </c>
      <c r="R2024" s="832">
        <v>4</v>
      </c>
      <c r="S2024" s="837">
        <v>0.5714285714285714</v>
      </c>
      <c r="T2024" s="836">
        <v>3</v>
      </c>
      <c r="U2024" s="838">
        <v>0.54545454545454541</v>
      </c>
    </row>
    <row r="2025" spans="1:21" ht="14.4" customHeight="1" x14ac:dyDescent="0.3">
      <c r="A2025" s="831">
        <v>2</v>
      </c>
      <c r="B2025" s="832" t="s">
        <v>2170</v>
      </c>
      <c r="C2025" s="832" t="s">
        <v>2177</v>
      </c>
      <c r="D2025" s="833" t="s">
        <v>4516</v>
      </c>
      <c r="E2025" s="834" t="s">
        <v>2336</v>
      </c>
      <c r="F2025" s="832" t="s">
        <v>2171</v>
      </c>
      <c r="G2025" s="832" t="s">
        <v>2368</v>
      </c>
      <c r="H2025" s="832" t="s">
        <v>562</v>
      </c>
      <c r="I2025" s="832" t="s">
        <v>4201</v>
      </c>
      <c r="J2025" s="832" t="s">
        <v>4202</v>
      </c>
      <c r="K2025" s="832" t="s">
        <v>622</v>
      </c>
      <c r="L2025" s="835">
        <v>72.55</v>
      </c>
      <c r="M2025" s="835">
        <v>72.55</v>
      </c>
      <c r="N2025" s="832">
        <v>1</v>
      </c>
      <c r="O2025" s="836">
        <v>0.5</v>
      </c>
      <c r="P2025" s="835">
        <v>72.55</v>
      </c>
      <c r="Q2025" s="837">
        <v>1</v>
      </c>
      <c r="R2025" s="832">
        <v>1</v>
      </c>
      <c r="S2025" s="837">
        <v>1</v>
      </c>
      <c r="T2025" s="836">
        <v>0.5</v>
      </c>
      <c r="U2025" s="838">
        <v>1</v>
      </c>
    </row>
    <row r="2026" spans="1:21" ht="14.4" customHeight="1" x14ac:dyDescent="0.3">
      <c r="A2026" s="831">
        <v>2</v>
      </c>
      <c r="B2026" s="832" t="s">
        <v>2170</v>
      </c>
      <c r="C2026" s="832" t="s">
        <v>2177</v>
      </c>
      <c r="D2026" s="833" t="s">
        <v>4516</v>
      </c>
      <c r="E2026" s="834" t="s">
        <v>2336</v>
      </c>
      <c r="F2026" s="832" t="s">
        <v>2171</v>
      </c>
      <c r="G2026" s="832" t="s">
        <v>2378</v>
      </c>
      <c r="H2026" s="832" t="s">
        <v>604</v>
      </c>
      <c r="I2026" s="832" t="s">
        <v>1760</v>
      </c>
      <c r="J2026" s="832" t="s">
        <v>1761</v>
      </c>
      <c r="K2026" s="832" t="s">
        <v>1762</v>
      </c>
      <c r="L2026" s="835">
        <v>93.27</v>
      </c>
      <c r="M2026" s="835">
        <v>93.27</v>
      </c>
      <c r="N2026" s="832">
        <v>1</v>
      </c>
      <c r="O2026" s="836">
        <v>0.5</v>
      </c>
      <c r="P2026" s="835">
        <v>93.27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2</v>
      </c>
      <c r="B2027" s="832" t="s">
        <v>2170</v>
      </c>
      <c r="C2027" s="832" t="s">
        <v>2177</v>
      </c>
      <c r="D2027" s="833" t="s">
        <v>4516</v>
      </c>
      <c r="E2027" s="834" t="s">
        <v>2336</v>
      </c>
      <c r="F2027" s="832" t="s">
        <v>2171</v>
      </c>
      <c r="G2027" s="832" t="s">
        <v>2381</v>
      </c>
      <c r="H2027" s="832" t="s">
        <v>562</v>
      </c>
      <c r="I2027" s="832" t="s">
        <v>3375</v>
      </c>
      <c r="J2027" s="832" t="s">
        <v>2383</v>
      </c>
      <c r="K2027" s="832" t="s">
        <v>3376</v>
      </c>
      <c r="L2027" s="835">
        <v>87.77</v>
      </c>
      <c r="M2027" s="835">
        <v>702.16</v>
      </c>
      <c r="N2027" s="832">
        <v>8</v>
      </c>
      <c r="O2027" s="836">
        <v>4.5</v>
      </c>
      <c r="P2027" s="835">
        <v>351.08</v>
      </c>
      <c r="Q2027" s="837">
        <v>0.5</v>
      </c>
      <c r="R2027" s="832">
        <v>4</v>
      </c>
      <c r="S2027" s="837">
        <v>0.5</v>
      </c>
      <c r="T2027" s="836">
        <v>2.5</v>
      </c>
      <c r="U2027" s="838">
        <v>0.55555555555555558</v>
      </c>
    </row>
    <row r="2028" spans="1:21" ht="14.4" customHeight="1" x14ac:dyDescent="0.3">
      <c r="A2028" s="831">
        <v>2</v>
      </c>
      <c r="B2028" s="832" t="s">
        <v>2170</v>
      </c>
      <c r="C2028" s="832" t="s">
        <v>2177</v>
      </c>
      <c r="D2028" s="833" t="s">
        <v>4516</v>
      </c>
      <c r="E2028" s="834" t="s">
        <v>2336</v>
      </c>
      <c r="F2028" s="832" t="s">
        <v>2171</v>
      </c>
      <c r="G2028" s="832" t="s">
        <v>2388</v>
      </c>
      <c r="H2028" s="832" t="s">
        <v>604</v>
      </c>
      <c r="I2028" s="832" t="s">
        <v>2389</v>
      </c>
      <c r="J2028" s="832" t="s">
        <v>1815</v>
      </c>
      <c r="K2028" s="832" t="s">
        <v>2114</v>
      </c>
      <c r="L2028" s="835">
        <v>139.77000000000001</v>
      </c>
      <c r="M2028" s="835">
        <v>139.77000000000001</v>
      </c>
      <c r="N2028" s="832">
        <v>1</v>
      </c>
      <c r="O2028" s="836">
        <v>0.5</v>
      </c>
      <c r="P2028" s="835">
        <v>139.77000000000001</v>
      </c>
      <c r="Q2028" s="837">
        <v>1</v>
      </c>
      <c r="R2028" s="832">
        <v>1</v>
      </c>
      <c r="S2028" s="837">
        <v>1</v>
      </c>
      <c r="T2028" s="836">
        <v>0.5</v>
      </c>
      <c r="U2028" s="838">
        <v>1</v>
      </c>
    </row>
    <row r="2029" spans="1:21" ht="14.4" customHeight="1" x14ac:dyDescent="0.3">
      <c r="A2029" s="831">
        <v>2</v>
      </c>
      <c r="B2029" s="832" t="s">
        <v>2170</v>
      </c>
      <c r="C2029" s="832" t="s">
        <v>2177</v>
      </c>
      <c r="D2029" s="833" t="s">
        <v>4516</v>
      </c>
      <c r="E2029" s="834" t="s">
        <v>2336</v>
      </c>
      <c r="F2029" s="832" t="s">
        <v>2171</v>
      </c>
      <c r="G2029" s="832" t="s">
        <v>2388</v>
      </c>
      <c r="H2029" s="832" t="s">
        <v>562</v>
      </c>
      <c r="I2029" s="832" t="s">
        <v>2390</v>
      </c>
      <c r="J2029" s="832" t="s">
        <v>2391</v>
      </c>
      <c r="K2029" s="832" t="s">
        <v>1751</v>
      </c>
      <c r="L2029" s="835">
        <v>196.2</v>
      </c>
      <c r="M2029" s="835">
        <v>980.99999999999989</v>
      </c>
      <c r="N2029" s="832">
        <v>5</v>
      </c>
      <c r="O2029" s="836">
        <v>1.5</v>
      </c>
      <c r="P2029" s="835">
        <v>588.59999999999991</v>
      </c>
      <c r="Q2029" s="837">
        <v>0.6</v>
      </c>
      <c r="R2029" s="832">
        <v>3</v>
      </c>
      <c r="S2029" s="837">
        <v>0.6</v>
      </c>
      <c r="T2029" s="836">
        <v>1</v>
      </c>
      <c r="U2029" s="838">
        <v>0.66666666666666663</v>
      </c>
    </row>
    <row r="2030" spans="1:21" ht="14.4" customHeight="1" x14ac:dyDescent="0.3">
      <c r="A2030" s="831">
        <v>2</v>
      </c>
      <c r="B2030" s="832" t="s">
        <v>2170</v>
      </c>
      <c r="C2030" s="832" t="s">
        <v>2177</v>
      </c>
      <c r="D2030" s="833" t="s">
        <v>4516</v>
      </c>
      <c r="E2030" s="834" t="s">
        <v>2336</v>
      </c>
      <c r="F2030" s="832" t="s">
        <v>2171</v>
      </c>
      <c r="G2030" s="832" t="s">
        <v>2388</v>
      </c>
      <c r="H2030" s="832" t="s">
        <v>562</v>
      </c>
      <c r="I2030" s="832" t="s">
        <v>2392</v>
      </c>
      <c r="J2030" s="832" t="s">
        <v>2391</v>
      </c>
      <c r="K2030" s="832" t="s">
        <v>2393</v>
      </c>
      <c r="L2030" s="835">
        <v>392.41</v>
      </c>
      <c r="M2030" s="835">
        <v>784.82</v>
      </c>
      <c r="N2030" s="832">
        <v>2</v>
      </c>
      <c r="O2030" s="836">
        <v>1.5</v>
      </c>
      <c r="P2030" s="835">
        <v>392.41</v>
      </c>
      <c r="Q2030" s="837">
        <v>0.5</v>
      </c>
      <c r="R2030" s="832">
        <v>1</v>
      </c>
      <c r="S2030" s="837">
        <v>0.5</v>
      </c>
      <c r="T2030" s="836">
        <v>1</v>
      </c>
      <c r="U2030" s="838">
        <v>0.66666666666666663</v>
      </c>
    </row>
    <row r="2031" spans="1:21" ht="14.4" customHeight="1" x14ac:dyDescent="0.3">
      <c r="A2031" s="831">
        <v>2</v>
      </c>
      <c r="B2031" s="832" t="s">
        <v>2170</v>
      </c>
      <c r="C2031" s="832" t="s">
        <v>2177</v>
      </c>
      <c r="D2031" s="833" t="s">
        <v>4516</v>
      </c>
      <c r="E2031" s="834" t="s">
        <v>2336</v>
      </c>
      <c r="F2031" s="832" t="s">
        <v>2171</v>
      </c>
      <c r="G2031" s="832" t="s">
        <v>2388</v>
      </c>
      <c r="H2031" s="832" t="s">
        <v>562</v>
      </c>
      <c r="I2031" s="832" t="s">
        <v>4315</v>
      </c>
      <c r="J2031" s="832" t="s">
        <v>4316</v>
      </c>
      <c r="K2031" s="832" t="s">
        <v>1818</v>
      </c>
      <c r="L2031" s="835">
        <v>279.52999999999997</v>
      </c>
      <c r="M2031" s="835">
        <v>279.52999999999997</v>
      </c>
      <c r="N2031" s="832">
        <v>1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2</v>
      </c>
      <c r="B2032" s="832" t="s">
        <v>2170</v>
      </c>
      <c r="C2032" s="832" t="s">
        <v>2177</v>
      </c>
      <c r="D2032" s="833" t="s">
        <v>4516</v>
      </c>
      <c r="E2032" s="834" t="s">
        <v>2336</v>
      </c>
      <c r="F2032" s="832" t="s">
        <v>2171</v>
      </c>
      <c r="G2032" s="832" t="s">
        <v>2388</v>
      </c>
      <c r="H2032" s="832" t="s">
        <v>562</v>
      </c>
      <c r="I2032" s="832" t="s">
        <v>2394</v>
      </c>
      <c r="J2032" s="832" t="s">
        <v>2395</v>
      </c>
      <c r="K2032" s="832" t="s">
        <v>1818</v>
      </c>
      <c r="L2032" s="835">
        <v>279.52999999999997</v>
      </c>
      <c r="M2032" s="835">
        <v>279.52999999999997</v>
      </c>
      <c r="N2032" s="832">
        <v>1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2</v>
      </c>
      <c r="B2033" s="832" t="s">
        <v>2170</v>
      </c>
      <c r="C2033" s="832" t="s">
        <v>2177</v>
      </c>
      <c r="D2033" s="833" t="s">
        <v>4516</v>
      </c>
      <c r="E2033" s="834" t="s">
        <v>2336</v>
      </c>
      <c r="F2033" s="832" t="s">
        <v>2171</v>
      </c>
      <c r="G2033" s="832" t="s">
        <v>2396</v>
      </c>
      <c r="H2033" s="832" t="s">
        <v>604</v>
      </c>
      <c r="I2033" s="832" t="s">
        <v>2397</v>
      </c>
      <c r="J2033" s="832" t="s">
        <v>2398</v>
      </c>
      <c r="K2033" s="832" t="s">
        <v>1653</v>
      </c>
      <c r="L2033" s="835">
        <v>318.16000000000003</v>
      </c>
      <c r="M2033" s="835">
        <v>2545.2800000000002</v>
      </c>
      <c r="N2033" s="832">
        <v>8</v>
      </c>
      <c r="O2033" s="836">
        <v>3</v>
      </c>
      <c r="P2033" s="835">
        <v>1908.96</v>
      </c>
      <c r="Q2033" s="837">
        <v>0.75</v>
      </c>
      <c r="R2033" s="832">
        <v>6</v>
      </c>
      <c r="S2033" s="837">
        <v>0.75</v>
      </c>
      <c r="T2033" s="836">
        <v>2</v>
      </c>
      <c r="U2033" s="838">
        <v>0.66666666666666663</v>
      </c>
    </row>
    <row r="2034" spans="1:21" ht="14.4" customHeight="1" x14ac:dyDescent="0.3">
      <c r="A2034" s="831">
        <v>2</v>
      </c>
      <c r="B2034" s="832" t="s">
        <v>2170</v>
      </c>
      <c r="C2034" s="832" t="s">
        <v>2177</v>
      </c>
      <c r="D2034" s="833" t="s">
        <v>4516</v>
      </c>
      <c r="E2034" s="834" t="s">
        <v>2336</v>
      </c>
      <c r="F2034" s="832" t="s">
        <v>2171</v>
      </c>
      <c r="G2034" s="832" t="s">
        <v>2396</v>
      </c>
      <c r="H2034" s="832" t="s">
        <v>604</v>
      </c>
      <c r="I2034" s="832" t="s">
        <v>2399</v>
      </c>
      <c r="J2034" s="832" t="s">
        <v>2398</v>
      </c>
      <c r="K2034" s="832" t="s">
        <v>2400</v>
      </c>
      <c r="L2034" s="835">
        <v>159.08000000000001</v>
      </c>
      <c r="M2034" s="835">
        <v>1113.56</v>
      </c>
      <c r="N2034" s="832">
        <v>7</v>
      </c>
      <c r="O2034" s="836">
        <v>2.5</v>
      </c>
      <c r="P2034" s="835">
        <v>477.24</v>
      </c>
      <c r="Q2034" s="837">
        <v>0.4285714285714286</v>
      </c>
      <c r="R2034" s="832">
        <v>3</v>
      </c>
      <c r="S2034" s="837">
        <v>0.42857142857142855</v>
      </c>
      <c r="T2034" s="836">
        <v>1</v>
      </c>
      <c r="U2034" s="838">
        <v>0.4</v>
      </c>
    </row>
    <row r="2035" spans="1:21" ht="14.4" customHeight="1" x14ac:dyDescent="0.3">
      <c r="A2035" s="831">
        <v>2</v>
      </c>
      <c r="B2035" s="832" t="s">
        <v>2170</v>
      </c>
      <c r="C2035" s="832" t="s">
        <v>2177</v>
      </c>
      <c r="D2035" s="833" t="s">
        <v>4516</v>
      </c>
      <c r="E2035" s="834" t="s">
        <v>2336</v>
      </c>
      <c r="F2035" s="832" t="s">
        <v>2171</v>
      </c>
      <c r="G2035" s="832" t="s">
        <v>2411</v>
      </c>
      <c r="H2035" s="832" t="s">
        <v>562</v>
      </c>
      <c r="I2035" s="832" t="s">
        <v>3453</v>
      </c>
      <c r="J2035" s="832" t="s">
        <v>2413</v>
      </c>
      <c r="K2035" s="832" t="s">
        <v>1955</v>
      </c>
      <c r="L2035" s="835">
        <v>70.23</v>
      </c>
      <c r="M2035" s="835">
        <v>210.69</v>
      </c>
      <c r="N2035" s="832">
        <v>3</v>
      </c>
      <c r="O2035" s="836">
        <v>0.5</v>
      </c>
      <c r="P2035" s="835">
        <v>210.69</v>
      </c>
      <c r="Q2035" s="837">
        <v>1</v>
      </c>
      <c r="R2035" s="832">
        <v>3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2</v>
      </c>
      <c r="B2036" s="832" t="s">
        <v>2170</v>
      </c>
      <c r="C2036" s="832" t="s">
        <v>2177</v>
      </c>
      <c r="D2036" s="833" t="s">
        <v>4516</v>
      </c>
      <c r="E2036" s="834" t="s">
        <v>2336</v>
      </c>
      <c r="F2036" s="832" t="s">
        <v>2171</v>
      </c>
      <c r="G2036" s="832" t="s">
        <v>2411</v>
      </c>
      <c r="H2036" s="832" t="s">
        <v>562</v>
      </c>
      <c r="I2036" s="832" t="s">
        <v>4317</v>
      </c>
      <c r="J2036" s="832" t="s">
        <v>4318</v>
      </c>
      <c r="K2036" s="832" t="s">
        <v>1749</v>
      </c>
      <c r="L2036" s="835">
        <v>117.03</v>
      </c>
      <c r="M2036" s="835">
        <v>117.03</v>
      </c>
      <c r="N2036" s="832">
        <v>1</v>
      </c>
      <c r="O2036" s="836">
        <v>0.5</v>
      </c>
      <c r="P2036" s="835">
        <v>117.03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2</v>
      </c>
      <c r="B2037" s="832" t="s">
        <v>2170</v>
      </c>
      <c r="C2037" s="832" t="s">
        <v>2177</v>
      </c>
      <c r="D2037" s="833" t="s">
        <v>4516</v>
      </c>
      <c r="E2037" s="834" t="s">
        <v>2336</v>
      </c>
      <c r="F2037" s="832" t="s">
        <v>2171</v>
      </c>
      <c r="G2037" s="832" t="s">
        <v>2411</v>
      </c>
      <c r="H2037" s="832" t="s">
        <v>562</v>
      </c>
      <c r="I2037" s="832" t="s">
        <v>4319</v>
      </c>
      <c r="J2037" s="832" t="s">
        <v>4320</v>
      </c>
      <c r="K2037" s="832" t="s">
        <v>2962</v>
      </c>
      <c r="L2037" s="835">
        <v>105.32</v>
      </c>
      <c r="M2037" s="835">
        <v>105.32</v>
      </c>
      <c r="N2037" s="832">
        <v>1</v>
      </c>
      <c r="O2037" s="836">
        <v>0.5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2</v>
      </c>
      <c r="B2038" s="832" t="s">
        <v>2170</v>
      </c>
      <c r="C2038" s="832" t="s">
        <v>2177</v>
      </c>
      <c r="D2038" s="833" t="s">
        <v>4516</v>
      </c>
      <c r="E2038" s="834" t="s">
        <v>2336</v>
      </c>
      <c r="F2038" s="832" t="s">
        <v>2171</v>
      </c>
      <c r="G2038" s="832" t="s">
        <v>3114</v>
      </c>
      <c r="H2038" s="832" t="s">
        <v>562</v>
      </c>
      <c r="I2038" s="832" t="s">
        <v>3115</v>
      </c>
      <c r="J2038" s="832" t="s">
        <v>906</v>
      </c>
      <c r="K2038" s="832" t="s">
        <v>907</v>
      </c>
      <c r="L2038" s="835">
        <v>0</v>
      </c>
      <c r="M2038" s="835">
        <v>0</v>
      </c>
      <c r="N2038" s="832">
        <v>1</v>
      </c>
      <c r="O2038" s="836">
        <v>0.5</v>
      </c>
      <c r="P2038" s="835">
        <v>0</v>
      </c>
      <c r="Q2038" s="837"/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2</v>
      </c>
      <c r="B2039" s="832" t="s">
        <v>2170</v>
      </c>
      <c r="C2039" s="832" t="s">
        <v>2177</v>
      </c>
      <c r="D2039" s="833" t="s">
        <v>4516</v>
      </c>
      <c r="E2039" s="834" t="s">
        <v>2336</v>
      </c>
      <c r="F2039" s="832" t="s">
        <v>2171</v>
      </c>
      <c r="G2039" s="832" t="s">
        <v>2416</v>
      </c>
      <c r="H2039" s="832" t="s">
        <v>562</v>
      </c>
      <c r="I2039" s="832" t="s">
        <v>3688</v>
      </c>
      <c r="J2039" s="832" t="s">
        <v>2966</v>
      </c>
      <c r="K2039" s="832" t="s">
        <v>3689</v>
      </c>
      <c r="L2039" s="835">
        <v>2494.73</v>
      </c>
      <c r="M2039" s="835">
        <v>2494.73</v>
      </c>
      <c r="N2039" s="832">
        <v>1</v>
      </c>
      <c r="O2039" s="836">
        <v>1</v>
      </c>
      <c r="P2039" s="835">
        <v>2494.73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2</v>
      </c>
      <c r="B2040" s="832" t="s">
        <v>2170</v>
      </c>
      <c r="C2040" s="832" t="s">
        <v>2177</v>
      </c>
      <c r="D2040" s="833" t="s">
        <v>4516</v>
      </c>
      <c r="E2040" s="834" t="s">
        <v>2336</v>
      </c>
      <c r="F2040" s="832" t="s">
        <v>2171</v>
      </c>
      <c r="G2040" s="832" t="s">
        <v>2416</v>
      </c>
      <c r="H2040" s="832" t="s">
        <v>562</v>
      </c>
      <c r="I2040" s="832" t="s">
        <v>2963</v>
      </c>
      <c r="J2040" s="832" t="s">
        <v>2418</v>
      </c>
      <c r="K2040" s="832" t="s">
        <v>2964</v>
      </c>
      <c r="L2040" s="835">
        <v>1910.49</v>
      </c>
      <c r="M2040" s="835">
        <v>5731.47</v>
      </c>
      <c r="N2040" s="832">
        <v>3</v>
      </c>
      <c r="O2040" s="836">
        <v>1</v>
      </c>
      <c r="P2040" s="835">
        <v>5731.47</v>
      </c>
      <c r="Q2040" s="837">
        <v>1</v>
      </c>
      <c r="R2040" s="832">
        <v>3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2</v>
      </c>
      <c r="B2041" s="832" t="s">
        <v>2170</v>
      </c>
      <c r="C2041" s="832" t="s">
        <v>2177</v>
      </c>
      <c r="D2041" s="833" t="s">
        <v>4516</v>
      </c>
      <c r="E2041" s="834" t="s">
        <v>2336</v>
      </c>
      <c r="F2041" s="832" t="s">
        <v>2171</v>
      </c>
      <c r="G2041" s="832" t="s">
        <v>3890</v>
      </c>
      <c r="H2041" s="832" t="s">
        <v>562</v>
      </c>
      <c r="I2041" s="832" t="s">
        <v>3929</v>
      </c>
      <c r="J2041" s="832" t="s">
        <v>1508</v>
      </c>
      <c r="K2041" s="832" t="s">
        <v>3439</v>
      </c>
      <c r="L2041" s="835">
        <v>18.760000000000002</v>
      </c>
      <c r="M2041" s="835">
        <v>18.760000000000002</v>
      </c>
      <c r="N2041" s="832">
        <v>1</v>
      </c>
      <c r="O2041" s="836">
        <v>1</v>
      </c>
      <c r="P2041" s="835">
        <v>18.760000000000002</v>
      </c>
      <c r="Q2041" s="837">
        <v>1</v>
      </c>
      <c r="R2041" s="832">
        <v>1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2</v>
      </c>
      <c r="B2042" s="832" t="s">
        <v>2170</v>
      </c>
      <c r="C2042" s="832" t="s">
        <v>2177</v>
      </c>
      <c r="D2042" s="833" t="s">
        <v>4516</v>
      </c>
      <c r="E2042" s="834" t="s">
        <v>2336</v>
      </c>
      <c r="F2042" s="832" t="s">
        <v>2171</v>
      </c>
      <c r="G2042" s="832" t="s">
        <v>2420</v>
      </c>
      <c r="H2042" s="832" t="s">
        <v>604</v>
      </c>
      <c r="I2042" s="832" t="s">
        <v>2113</v>
      </c>
      <c r="J2042" s="832" t="s">
        <v>1097</v>
      </c>
      <c r="K2042" s="832" t="s">
        <v>2114</v>
      </c>
      <c r="L2042" s="835">
        <v>176.32</v>
      </c>
      <c r="M2042" s="835">
        <v>176.32</v>
      </c>
      <c r="N2042" s="832">
        <v>1</v>
      </c>
      <c r="O2042" s="836">
        <v>0.5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2</v>
      </c>
      <c r="B2043" s="832" t="s">
        <v>2170</v>
      </c>
      <c r="C2043" s="832" t="s">
        <v>2177</v>
      </c>
      <c r="D2043" s="833" t="s">
        <v>4516</v>
      </c>
      <c r="E2043" s="834" t="s">
        <v>2336</v>
      </c>
      <c r="F2043" s="832" t="s">
        <v>2171</v>
      </c>
      <c r="G2043" s="832" t="s">
        <v>3814</v>
      </c>
      <c r="H2043" s="832" t="s">
        <v>562</v>
      </c>
      <c r="I2043" s="832" t="s">
        <v>3815</v>
      </c>
      <c r="J2043" s="832" t="s">
        <v>3816</v>
      </c>
      <c r="K2043" s="832" t="s">
        <v>3817</v>
      </c>
      <c r="L2043" s="835">
        <v>0</v>
      </c>
      <c r="M2043" s="835">
        <v>0</v>
      </c>
      <c r="N2043" s="832">
        <v>2</v>
      </c>
      <c r="O2043" s="836">
        <v>0.5</v>
      </c>
      <c r="P2043" s="835">
        <v>0</v>
      </c>
      <c r="Q2043" s="837"/>
      <c r="R2043" s="832">
        <v>2</v>
      </c>
      <c r="S2043" s="837">
        <v>1</v>
      </c>
      <c r="T2043" s="836">
        <v>0.5</v>
      </c>
      <c r="U2043" s="838">
        <v>1</v>
      </c>
    </row>
    <row r="2044" spans="1:21" ht="14.4" customHeight="1" x14ac:dyDescent="0.3">
      <c r="A2044" s="831">
        <v>2</v>
      </c>
      <c r="B2044" s="832" t="s">
        <v>2170</v>
      </c>
      <c r="C2044" s="832" t="s">
        <v>2177</v>
      </c>
      <c r="D2044" s="833" t="s">
        <v>4516</v>
      </c>
      <c r="E2044" s="834" t="s">
        <v>2336</v>
      </c>
      <c r="F2044" s="832" t="s">
        <v>2171</v>
      </c>
      <c r="G2044" s="832" t="s">
        <v>3814</v>
      </c>
      <c r="H2044" s="832" t="s">
        <v>562</v>
      </c>
      <c r="I2044" s="832" t="s">
        <v>4071</v>
      </c>
      <c r="J2044" s="832" t="s">
        <v>3816</v>
      </c>
      <c r="K2044" s="832" t="s">
        <v>3817</v>
      </c>
      <c r="L2044" s="835">
        <v>0</v>
      </c>
      <c r="M2044" s="835">
        <v>0</v>
      </c>
      <c r="N2044" s="832">
        <v>4</v>
      </c>
      <c r="O2044" s="836">
        <v>1</v>
      </c>
      <c r="P2044" s="835">
        <v>0</v>
      </c>
      <c r="Q2044" s="837"/>
      <c r="R2044" s="832">
        <v>1</v>
      </c>
      <c r="S2044" s="837">
        <v>0.25</v>
      </c>
      <c r="T2044" s="836">
        <v>0.5</v>
      </c>
      <c r="U2044" s="838">
        <v>0.5</v>
      </c>
    </row>
    <row r="2045" spans="1:21" ht="14.4" customHeight="1" x14ac:dyDescent="0.3">
      <c r="A2045" s="831">
        <v>2</v>
      </c>
      <c r="B2045" s="832" t="s">
        <v>2170</v>
      </c>
      <c r="C2045" s="832" t="s">
        <v>2177</v>
      </c>
      <c r="D2045" s="833" t="s">
        <v>4516</v>
      </c>
      <c r="E2045" s="834" t="s">
        <v>2336</v>
      </c>
      <c r="F2045" s="832" t="s">
        <v>2171</v>
      </c>
      <c r="G2045" s="832" t="s">
        <v>3814</v>
      </c>
      <c r="H2045" s="832" t="s">
        <v>562</v>
      </c>
      <c r="I2045" s="832" t="s">
        <v>4221</v>
      </c>
      <c r="J2045" s="832" t="s">
        <v>3816</v>
      </c>
      <c r="K2045" s="832" t="s">
        <v>4222</v>
      </c>
      <c r="L2045" s="835">
        <v>0</v>
      </c>
      <c r="M2045" s="835">
        <v>0</v>
      </c>
      <c r="N2045" s="832">
        <v>2</v>
      </c>
      <c r="O2045" s="836">
        <v>1</v>
      </c>
      <c r="P2045" s="835">
        <v>0</v>
      </c>
      <c r="Q2045" s="837"/>
      <c r="R2045" s="832">
        <v>1</v>
      </c>
      <c r="S2045" s="837">
        <v>0.5</v>
      </c>
      <c r="T2045" s="836">
        <v>0.5</v>
      </c>
      <c r="U2045" s="838">
        <v>0.5</v>
      </c>
    </row>
    <row r="2046" spans="1:21" ht="14.4" customHeight="1" x14ac:dyDescent="0.3">
      <c r="A2046" s="831">
        <v>2</v>
      </c>
      <c r="B2046" s="832" t="s">
        <v>2170</v>
      </c>
      <c r="C2046" s="832" t="s">
        <v>2177</v>
      </c>
      <c r="D2046" s="833" t="s">
        <v>4516</v>
      </c>
      <c r="E2046" s="834" t="s">
        <v>2336</v>
      </c>
      <c r="F2046" s="832" t="s">
        <v>2171</v>
      </c>
      <c r="G2046" s="832" t="s">
        <v>2423</v>
      </c>
      <c r="H2046" s="832" t="s">
        <v>562</v>
      </c>
      <c r="I2046" s="832" t="s">
        <v>2968</v>
      </c>
      <c r="J2046" s="832" t="s">
        <v>2425</v>
      </c>
      <c r="K2046" s="832" t="s">
        <v>2969</v>
      </c>
      <c r="L2046" s="835">
        <v>78.33</v>
      </c>
      <c r="M2046" s="835">
        <v>156.66</v>
      </c>
      <c r="N2046" s="832">
        <v>2</v>
      </c>
      <c r="O2046" s="836">
        <v>1</v>
      </c>
      <c r="P2046" s="835">
        <v>156.66</v>
      </c>
      <c r="Q2046" s="837">
        <v>1</v>
      </c>
      <c r="R2046" s="832">
        <v>2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2</v>
      </c>
      <c r="B2047" s="832" t="s">
        <v>2170</v>
      </c>
      <c r="C2047" s="832" t="s">
        <v>2177</v>
      </c>
      <c r="D2047" s="833" t="s">
        <v>4516</v>
      </c>
      <c r="E2047" s="834" t="s">
        <v>2336</v>
      </c>
      <c r="F2047" s="832" t="s">
        <v>2171</v>
      </c>
      <c r="G2047" s="832" t="s">
        <v>3368</v>
      </c>
      <c r="H2047" s="832" t="s">
        <v>562</v>
      </c>
      <c r="I2047" s="832" t="s">
        <v>4321</v>
      </c>
      <c r="J2047" s="832" t="s">
        <v>717</v>
      </c>
      <c r="K2047" s="832" t="s">
        <v>4322</v>
      </c>
      <c r="L2047" s="835">
        <v>18.809999999999999</v>
      </c>
      <c r="M2047" s="835">
        <v>18.809999999999999</v>
      </c>
      <c r="N2047" s="832">
        <v>1</v>
      </c>
      <c r="O2047" s="836">
        <v>0.5</v>
      </c>
      <c r="P2047" s="835">
        <v>18.809999999999999</v>
      </c>
      <c r="Q2047" s="837">
        <v>1</v>
      </c>
      <c r="R2047" s="832">
        <v>1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2</v>
      </c>
      <c r="B2048" s="832" t="s">
        <v>2170</v>
      </c>
      <c r="C2048" s="832" t="s">
        <v>2177</v>
      </c>
      <c r="D2048" s="833" t="s">
        <v>4516</v>
      </c>
      <c r="E2048" s="834" t="s">
        <v>2336</v>
      </c>
      <c r="F2048" s="832" t="s">
        <v>2171</v>
      </c>
      <c r="G2048" s="832" t="s">
        <v>2442</v>
      </c>
      <c r="H2048" s="832" t="s">
        <v>562</v>
      </c>
      <c r="I2048" s="832" t="s">
        <v>2976</v>
      </c>
      <c r="J2048" s="832" t="s">
        <v>711</v>
      </c>
      <c r="K2048" s="832" t="s">
        <v>2444</v>
      </c>
      <c r="L2048" s="835">
        <v>91.11</v>
      </c>
      <c r="M2048" s="835">
        <v>455.54999999999995</v>
      </c>
      <c r="N2048" s="832">
        <v>5</v>
      </c>
      <c r="O2048" s="836">
        <v>3</v>
      </c>
      <c r="P2048" s="835">
        <v>182.22</v>
      </c>
      <c r="Q2048" s="837">
        <v>0.4</v>
      </c>
      <c r="R2048" s="832">
        <v>2</v>
      </c>
      <c r="S2048" s="837">
        <v>0.4</v>
      </c>
      <c r="T2048" s="836">
        <v>1.5</v>
      </c>
      <c r="U2048" s="838">
        <v>0.5</v>
      </c>
    </row>
    <row r="2049" spans="1:21" ht="14.4" customHeight="1" x14ac:dyDescent="0.3">
      <c r="A2049" s="831">
        <v>2</v>
      </c>
      <c r="B2049" s="832" t="s">
        <v>2170</v>
      </c>
      <c r="C2049" s="832" t="s">
        <v>2177</v>
      </c>
      <c r="D2049" s="833" t="s">
        <v>4516</v>
      </c>
      <c r="E2049" s="834" t="s">
        <v>2336</v>
      </c>
      <c r="F2049" s="832" t="s">
        <v>2171</v>
      </c>
      <c r="G2049" s="832" t="s">
        <v>2442</v>
      </c>
      <c r="H2049" s="832" t="s">
        <v>562</v>
      </c>
      <c r="I2049" s="832" t="s">
        <v>2445</v>
      </c>
      <c r="J2049" s="832" t="s">
        <v>711</v>
      </c>
      <c r="K2049" s="832" t="s">
        <v>2446</v>
      </c>
      <c r="L2049" s="835">
        <v>182.22</v>
      </c>
      <c r="M2049" s="835">
        <v>546.66</v>
      </c>
      <c r="N2049" s="832">
        <v>3</v>
      </c>
      <c r="O2049" s="836">
        <v>2.5</v>
      </c>
      <c r="P2049" s="835">
        <v>364.44</v>
      </c>
      <c r="Q2049" s="837">
        <v>0.66666666666666674</v>
      </c>
      <c r="R2049" s="832">
        <v>2</v>
      </c>
      <c r="S2049" s="837">
        <v>0.66666666666666663</v>
      </c>
      <c r="T2049" s="836">
        <v>1.5</v>
      </c>
      <c r="U2049" s="838">
        <v>0.6</v>
      </c>
    </row>
    <row r="2050" spans="1:21" ht="14.4" customHeight="1" x14ac:dyDescent="0.3">
      <c r="A2050" s="831">
        <v>2</v>
      </c>
      <c r="B2050" s="832" t="s">
        <v>2170</v>
      </c>
      <c r="C2050" s="832" t="s">
        <v>2177</v>
      </c>
      <c r="D2050" s="833" t="s">
        <v>4516</v>
      </c>
      <c r="E2050" s="834" t="s">
        <v>2336</v>
      </c>
      <c r="F2050" s="832" t="s">
        <v>2171</v>
      </c>
      <c r="G2050" s="832" t="s">
        <v>4323</v>
      </c>
      <c r="H2050" s="832" t="s">
        <v>562</v>
      </c>
      <c r="I2050" s="832" t="s">
        <v>4324</v>
      </c>
      <c r="J2050" s="832" t="s">
        <v>4325</v>
      </c>
      <c r="K2050" s="832" t="s">
        <v>4326</v>
      </c>
      <c r="L2050" s="835">
        <v>327.01</v>
      </c>
      <c r="M2050" s="835">
        <v>327.01</v>
      </c>
      <c r="N2050" s="832">
        <v>1</v>
      </c>
      <c r="O2050" s="836">
        <v>0.5</v>
      </c>
      <c r="P2050" s="835">
        <v>327.01</v>
      </c>
      <c r="Q2050" s="837">
        <v>1</v>
      </c>
      <c r="R2050" s="832">
        <v>1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2</v>
      </c>
      <c r="B2051" s="832" t="s">
        <v>2170</v>
      </c>
      <c r="C2051" s="832" t="s">
        <v>2177</v>
      </c>
      <c r="D2051" s="833" t="s">
        <v>4516</v>
      </c>
      <c r="E2051" s="834" t="s">
        <v>2336</v>
      </c>
      <c r="F2051" s="832" t="s">
        <v>2171</v>
      </c>
      <c r="G2051" s="832" t="s">
        <v>2447</v>
      </c>
      <c r="H2051" s="832" t="s">
        <v>562</v>
      </c>
      <c r="I2051" s="832" t="s">
        <v>2448</v>
      </c>
      <c r="J2051" s="832" t="s">
        <v>2449</v>
      </c>
      <c r="K2051" s="832" t="s">
        <v>2450</v>
      </c>
      <c r="L2051" s="835">
        <v>37.520000000000003</v>
      </c>
      <c r="M2051" s="835">
        <v>225.12</v>
      </c>
      <c r="N2051" s="832">
        <v>6</v>
      </c>
      <c r="O2051" s="836">
        <v>2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2</v>
      </c>
      <c r="B2052" s="832" t="s">
        <v>2170</v>
      </c>
      <c r="C2052" s="832" t="s">
        <v>2177</v>
      </c>
      <c r="D2052" s="833" t="s">
        <v>4516</v>
      </c>
      <c r="E2052" s="834" t="s">
        <v>2336</v>
      </c>
      <c r="F2052" s="832" t="s">
        <v>2171</v>
      </c>
      <c r="G2052" s="832" t="s">
        <v>4072</v>
      </c>
      <c r="H2052" s="832" t="s">
        <v>562</v>
      </c>
      <c r="I2052" s="832" t="s">
        <v>4073</v>
      </c>
      <c r="J2052" s="832" t="s">
        <v>760</v>
      </c>
      <c r="K2052" s="832" t="s">
        <v>4074</v>
      </c>
      <c r="L2052" s="835">
        <v>159.16999999999999</v>
      </c>
      <c r="M2052" s="835">
        <v>159.16999999999999</v>
      </c>
      <c r="N2052" s="832">
        <v>1</v>
      </c>
      <c r="O2052" s="836">
        <v>1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2</v>
      </c>
      <c r="B2053" s="832" t="s">
        <v>2170</v>
      </c>
      <c r="C2053" s="832" t="s">
        <v>2177</v>
      </c>
      <c r="D2053" s="833" t="s">
        <v>4516</v>
      </c>
      <c r="E2053" s="834" t="s">
        <v>2336</v>
      </c>
      <c r="F2053" s="832" t="s">
        <v>2171</v>
      </c>
      <c r="G2053" s="832" t="s">
        <v>2457</v>
      </c>
      <c r="H2053" s="832" t="s">
        <v>562</v>
      </c>
      <c r="I2053" s="832" t="s">
        <v>4327</v>
      </c>
      <c r="J2053" s="832" t="s">
        <v>4231</v>
      </c>
      <c r="K2053" s="832" t="s">
        <v>4328</v>
      </c>
      <c r="L2053" s="835">
        <v>207.32</v>
      </c>
      <c r="M2053" s="835">
        <v>207.32</v>
      </c>
      <c r="N2053" s="832">
        <v>1</v>
      </c>
      <c r="O2053" s="836">
        <v>1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2</v>
      </c>
      <c r="B2054" s="832" t="s">
        <v>2170</v>
      </c>
      <c r="C2054" s="832" t="s">
        <v>2177</v>
      </c>
      <c r="D2054" s="833" t="s">
        <v>4516</v>
      </c>
      <c r="E2054" s="834" t="s">
        <v>2336</v>
      </c>
      <c r="F2054" s="832" t="s">
        <v>2171</v>
      </c>
      <c r="G2054" s="832" t="s">
        <v>2468</v>
      </c>
      <c r="H2054" s="832" t="s">
        <v>604</v>
      </c>
      <c r="I2054" s="832" t="s">
        <v>2469</v>
      </c>
      <c r="J2054" s="832" t="s">
        <v>908</v>
      </c>
      <c r="K2054" s="832" t="s">
        <v>2470</v>
      </c>
      <c r="L2054" s="835">
        <v>556.04</v>
      </c>
      <c r="M2054" s="835">
        <v>1112.08</v>
      </c>
      <c r="N2054" s="832">
        <v>2</v>
      </c>
      <c r="O2054" s="836">
        <v>1.5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2</v>
      </c>
      <c r="B2055" s="832" t="s">
        <v>2170</v>
      </c>
      <c r="C2055" s="832" t="s">
        <v>2177</v>
      </c>
      <c r="D2055" s="833" t="s">
        <v>4516</v>
      </c>
      <c r="E2055" s="834" t="s">
        <v>2336</v>
      </c>
      <c r="F2055" s="832" t="s">
        <v>2171</v>
      </c>
      <c r="G2055" s="832" t="s">
        <v>2468</v>
      </c>
      <c r="H2055" s="832" t="s">
        <v>604</v>
      </c>
      <c r="I2055" s="832" t="s">
        <v>4329</v>
      </c>
      <c r="J2055" s="832" t="s">
        <v>4330</v>
      </c>
      <c r="K2055" s="832" t="s">
        <v>4331</v>
      </c>
      <c r="L2055" s="835">
        <v>416.52</v>
      </c>
      <c r="M2055" s="835">
        <v>416.52</v>
      </c>
      <c r="N2055" s="832">
        <v>1</v>
      </c>
      <c r="O2055" s="836">
        <v>0.5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2</v>
      </c>
      <c r="B2056" s="832" t="s">
        <v>2170</v>
      </c>
      <c r="C2056" s="832" t="s">
        <v>2177</v>
      </c>
      <c r="D2056" s="833" t="s">
        <v>4516</v>
      </c>
      <c r="E2056" s="834" t="s">
        <v>2336</v>
      </c>
      <c r="F2056" s="832" t="s">
        <v>2171</v>
      </c>
      <c r="G2056" s="832" t="s">
        <v>2474</v>
      </c>
      <c r="H2056" s="832" t="s">
        <v>604</v>
      </c>
      <c r="I2056" s="832" t="s">
        <v>1882</v>
      </c>
      <c r="J2056" s="832" t="s">
        <v>1883</v>
      </c>
      <c r="K2056" s="832" t="s">
        <v>1884</v>
      </c>
      <c r="L2056" s="835">
        <v>3231.81</v>
      </c>
      <c r="M2056" s="835">
        <v>3231.81</v>
      </c>
      <c r="N2056" s="832">
        <v>1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2</v>
      </c>
      <c r="B2057" s="832" t="s">
        <v>2170</v>
      </c>
      <c r="C2057" s="832" t="s">
        <v>2177</v>
      </c>
      <c r="D2057" s="833" t="s">
        <v>4516</v>
      </c>
      <c r="E2057" s="834" t="s">
        <v>2336</v>
      </c>
      <c r="F2057" s="832" t="s">
        <v>2171</v>
      </c>
      <c r="G2057" s="832" t="s">
        <v>3502</v>
      </c>
      <c r="H2057" s="832" t="s">
        <v>562</v>
      </c>
      <c r="I2057" s="832" t="s">
        <v>3503</v>
      </c>
      <c r="J2057" s="832" t="s">
        <v>895</v>
      </c>
      <c r="K2057" s="832" t="s">
        <v>3504</v>
      </c>
      <c r="L2057" s="835">
        <v>43.48</v>
      </c>
      <c r="M2057" s="835">
        <v>86.96</v>
      </c>
      <c r="N2057" s="832">
        <v>2</v>
      </c>
      <c r="O2057" s="836">
        <v>0.5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2</v>
      </c>
      <c r="B2058" s="832" t="s">
        <v>2170</v>
      </c>
      <c r="C2058" s="832" t="s">
        <v>2177</v>
      </c>
      <c r="D2058" s="833" t="s">
        <v>4516</v>
      </c>
      <c r="E2058" s="834" t="s">
        <v>2336</v>
      </c>
      <c r="F2058" s="832" t="s">
        <v>2171</v>
      </c>
      <c r="G2058" s="832" t="s">
        <v>2475</v>
      </c>
      <c r="H2058" s="832" t="s">
        <v>604</v>
      </c>
      <c r="I2058" s="832" t="s">
        <v>1715</v>
      </c>
      <c r="J2058" s="832" t="s">
        <v>800</v>
      </c>
      <c r="K2058" s="832" t="s">
        <v>1716</v>
      </c>
      <c r="L2058" s="835">
        <v>85.02</v>
      </c>
      <c r="M2058" s="835">
        <v>680.16</v>
      </c>
      <c r="N2058" s="832">
        <v>8</v>
      </c>
      <c r="O2058" s="836">
        <v>2.5</v>
      </c>
      <c r="P2058" s="835">
        <v>255.06</v>
      </c>
      <c r="Q2058" s="837">
        <v>0.375</v>
      </c>
      <c r="R2058" s="832">
        <v>3</v>
      </c>
      <c r="S2058" s="837">
        <v>0.375</v>
      </c>
      <c r="T2058" s="836">
        <v>0.5</v>
      </c>
      <c r="U2058" s="838">
        <v>0.2</v>
      </c>
    </row>
    <row r="2059" spans="1:21" ht="14.4" customHeight="1" x14ac:dyDescent="0.3">
      <c r="A2059" s="831">
        <v>2</v>
      </c>
      <c r="B2059" s="832" t="s">
        <v>2170</v>
      </c>
      <c r="C2059" s="832" t="s">
        <v>2177</v>
      </c>
      <c r="D2059" s="833" t="s">
        <v>4516</v>
      </c>
      <c r="E2059" s="834" t="s">
        <v>2336</v>
      </c>
      <c r="F2059" s="832" t="s">
        <v>2171</v>
      </c>
      <c r="G2059" s="832" t="s">
        <v>2475</v>
      </c>
      <c r="H2059" s="832" t="s">
        <v>562</v>
      </c>
      <c r="I2059" s="832" t="s">
        <v>1721</v>
      </c>
      <c r="J2059" s="832" t="s">
        <v>795</v>
      </c>
      <c r="K2059" s="832" t="s">
        <v>1722</v>
      </c>
      <c r="L2059" s="835">
        <v>42.51</v>
      </c>
      <c r="M2059" s="835">
        <v>127.53</v>
      </c>
      <c r="N2059" s="832">
        <v>3</v>
      </c>
      <c r="O2059" s="836">
        <v>1</v>
      </c>
      <c r="P2059" s="835">
        <v>85.02</v>
      </c>
      <c r="Q2059" s="837">
        <v>0.66666666666666663</v>
      </c>
      <c r="R2059" s="832">
        <v>2</v>
      </c>
      <c r="S2059" s="837">
        <v>0.66666666666666663</v>
      </c>
      <c r="T2059" s="836">
        <v>0.5</v>
      </c>
      <c r="U2059" s="838">
        <v>0.5</v>
      </c>
    </row>
    <row r="2060" spans="1:21" ht="14.4" customHeight="1" x14ac:dyDescent="0.3">
      <c r="A2060" s="831">
        <v>2</v>
      </c>
      <c r="B2060" s="832" t="s">
        <v>2170</v>
      </c>
      <c r="C2060" s="832" t="s">
        <v>2177</v>
      </c>
      <c r="D2060" s="833" t="s">
        <v>4516</v>
      </c>
      <c r="E2060" s="834" t="s">
        <v>2336</v>
      </c>
      <c r="F2060" s="832" t="s">
        <v>2171</v>
      </c>
      <c r="G2060" s="832" t="s">
        <v>2479</v>
      </c>
      <c r="H2060" s="832" t="s">
        <v>562</v>
      </c>
      <c r="I2060" s="832" t="s">
        <v>2480</v>
      </c>
      <c r="J2060" s="832" t="s">
        <v>873</v>
      </c>
      <c r="K2060" s="832" t="s">
        <v>2481</v>
      </c>
      <c r="L2060" s="835">
        <v>105.63</v>
      </c>
      <c r="M2060" s="835">
        <v>7499.73</v>
      </c>
      <c r="N2060" s="832">
        <v>71</v>
      </c>
      <c r="O2060" s="836">
        <v>4</v>
      </c>
      <c r="P2060" s="835">
        <v>2852.0099999999998</v>
      </c>
      <c r="Q2060" s="837">
        <v>0.38028169014084506</v>
      </c>
      <c r="R2060" s="832">
        <v>27</v>
      </c>
      <c r="S2060" s="837">
        <v>0.38028169014084506</v>
      </c>
      <c r="T2060" s="836">
        <v>2</v>
      </c>
      <c r="U2060" s="838">
        <v>0.5</v>
      </c>
    </row>
    <row r="2061" spans="1:21" ht="14.4" customHeight="1" x14ac:dyDescent="0.3">
      <c r="A2061" s="831">
        <v>2</v>
      </c>
      <c r="B2061" s="832" t="s">
        <v>2170</v>
      </c>
      <c r="C2061" s="832" t="s">
        <v>2177</v>
      </c>
      <c r="D2061" s="833" t="s">
        <v>4516</v>
      </c>
      <c r="E2061" s="834" t="s">
        <v>2336</v>
      </c>
      <c r="F2061" s="832" t="s">
        <v>2171</v>
      </c>
      <c r="G2061" s="832" t="s">
        <v>2482</v>
      </c>
      <c r="H2061" s="832" t="s">
        <v>562</v>
      </c>
      <c r="I2061" s="832" t="s">
        <v>2483</v>
      </c>
      <c r="J2061" s="832" t="s">
        <v>713</v>
      </c>
      <c r="K2061" s="832" t="s">
        <v>2484</v>
      </c>
      <c r="L2061" s="835">
        <v>92.5</v>
      </c>
      <c r="M2061" s="835">
        <v>185</v>
      </c>
      <c r="N2061" s="832">
        <v>2</v>
      </c>
      <c r="O2061" s="836">
        <v>0.5</v>
      </c>
      <c r="P2061" s="835">
        <v>185</v>
      </c>
      <c r="Q2061" s="837">
        <v>1</v>
      </c>
      <c r="R2061" s="832">
        <v>2</v>
      </c>
      <c r="S2061" s="837">
        <v>1</v>
      </c>
      <c r="T2061" s="836">
        <v>0.5</v>
      </c>
      <c r="U2061" s="838">
        <v>1</v>
      </c>
    </row>
    <row r="2062" spans="1:21" ht="14.4" customHeight="1" x14ac:dyDescent="0.3">
      <c r="A2062" s="831">
        <v>2</v>
      </c>
      <c r="B2062" s="832" t="s">
        <v>2170</v>
      </c>
      <c r="C2062" s="832" t="s">
        <v>2177</v>
      </c>
      <c r="D2062" s="833" t="s">
        <v>4516</v>
      </c>
      <c r="E2062" s="834" t="s">
        <v>2336</v>
      </c>
      <c r="F2062" s="832" t="s">
        <v>2171</v>
      </c>
      <c r="G2062" s="832" t="s">
        <v>4332</v>
      </c>
      <c r="H2062" s="832" t="s">
        <v>562</v>
      </c>
      <c r="I2062" s="832" t="s">
        <v>4333</v>
      </c>
      <c r="J2062" s="832" t="s">
        <v>4334</v>
      </c>
      <c r="K2062" s="832" t="s">
        <v>4335</v>
      </c>
      <c r="L2062" s="835">
        <v>0</v>
      </c>
      <c r="M2062" s="835">
        <v>0</v>
      </c>
      <c r="N2062" s="832">
        <v>3</v>
      </c>
      <c r="O2062" s="836">
        <v>2</v>
      </c>
      <c r="P2062" s="835">
        <v>0</v>
      </c>
      <c r="Q2062" s="837"/>
      <c r="R2062" s="832">
        <v>2</v>
      </c>
      <c r="S2062" s="837">
        <v>0.66666666666666663</v>
      </c>
      <c r="T2062" s="836">
        <v>1</v>
      </c>
      <c r="U2062" s="838">
        <v>0.5</v>
      </c>
    </row>
    <row r="2063" spans="1:21" ht="14.4" customHeight="1" x14ac:dyDescent="0.3">
      <c r="A2063" s="831">
        <v>2</v>
      </c>
      <c r="B2063" s="832" t="s">
        <v>2170</v>
      </c>
      <c r="C2063" s="832" t="s">
        <v>2177</v>
      </c>
      <c r="D2063" s="833" t="s">
        <v>4516</v>
      </c>
      <c r="E2063" s="834" t="s">
        <v>2336</v>
      </c>
      <c r="F2063" s="832" t="s">
        <v>2171</v>
      </c>
      <c r="G2063" s="832" t="s">
        <v>2488</v>
      </c>
      <c r="H2063" s="832" t="s">
        <v>562</v>
      </c>
      <c r="I2063" s="832" t="s">
        <v>2489</v>
      </c>
      <c r="J2063" s="832" t="s">
        <v>2490</v>
      </c>
      <c r="K2063" s="832" t="s">
        <v>2491</v>
      </c>
      <c r="L2063" s="835">
        <v>107.27</v>
      </c>
      <c r="M2063" s="835">
        <v>3218.1</v>
      </c>
      <c r="N2063" s="832">
        <v>30</v>
      </c>
      <c r="O2063" s="836">
        <v>9</v>
      </c>
      <c r="P2063" s="835">
        <v>1287.24</v>
      </c>
      <c r="Q2063" s="837">
        <v>0.4</v>
      </c>
      <c r="R2063" s="832">
        <v>12</v>
      </c>
      <c r="S2063" s="837">
        <v>0.4</v>
      </c>
      <c r="T2063" s="836">
        <v>4</v>
      </c>
      <c r="U2063" s="838">
        <v>0.44444444444444442</v>
      </c>
    </row>
    <row r="2064" spans="1:21" ht="14.4" customHeight="1" x14ac:dyDescent="0.3">
      <c r="A2064" s="831">
        <v>2</v>
      </c>
      <c r="B2064" s="832" t="s">
        <v>2170</v>
      </c>
      <c r="C2064" s="832" t="s">
        <v>2177</v>
      </c>
      <c r="D2064" s="833" t="s">
        <v>4516</v>
      </c>
      <c r="E2064" s="834" t="s">
        <v>2336</v>
      </c>
      <c r="F2064" s="832" t="s">
        <v>2171</v>
      </c>
      <c r="G2064" s="832" t="s">
        <v>3893</v>
      </c>
      <c r="H2064" s="832" t="s">
        <v>562</v>
      </c>
      <c r="I2064" s="832" t="s">
        <v>3894</v>
      </c>
      <c r="J2064" s="832" t="s">
        <v>3895</v>
      </c>
      <c r="K2064" s="832" t="s">
        <v>3063</v>
      </c>
      <c r="L2064" s="835">
        <v>32.81</v>
      </c>
      <c r="M2064" s="835">
        <v>98.43</v>
      </c>
      <c r="N2064" s="832">
        <v>3</v>
      </c>
      <c r="O2064" s="836">
        <v>0.5</v>
      </c>
      <c r="P2064" s="835">
        <v>98.43</v>
      </c>
      <c r="Q2064" s="837">
        <v>1</v>
      </c>
      <c r="R2064" s="832">
        <v>3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2</v>
      </c>
      <c r="B2065" s="832" t="s">
        <v>2170</v>
      </c>
      <c r="C2065" s="832" t="s">
        <v>2177</v>
      </c>
      <c r="D2065" s="833" t="s">
        <v>4516</v>
      </c>
      <c r="E2065" s="834" t="s">
        <v>2336</v>
      </c>
      <c r="F2065" s="832" t="s">
        <v>2171</v>
      </c>
      <c r="G2065" s="832" t="s">
        <v>4241</v>
      </c>
      <c r="H2065" s="832" t="s">
        <v>562</v>
      </c>
      <c r="I2065" s="832" t="s">
        <v>4336</v>
      </c>
      <c r="J2065" s="832" t="s">
        <v>4337</v>
      </c>
      <c r="K2065" s="832" t="s">
        <v>4338</v>
      </c>
      <c r="L2065" s="835">
        <v>38.47</v>
      </c>
      <c r="M2065" s="835">
        <v>76.94</v>
      </c>
      <c r="N2065" s="832">
        <v>2</v>
      </c>
      <c r="O2065" s="836">
        <v>0.5</v>
      </c>
      <c r="P2065" s="835">
        <v>76.94</v>
      </c>
      <c r="Q2065" s="837">
        <v>1</v>
      </c>
      <c r="R2065" s="832">
        <v>2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2</v>
      </c>
      <c r="B2066" s="832" t="s">
        <v>2170</v>
      </c>
      <c r="C2066" s="832" t="s">
        <v>2177</v>
      </c>
      <c r="D2066" s="833" t="s">
        <v>4516</v>
      </c>
      <c r="E2066" s="834" t="s">
        <v>2336</v>
      </c>
      <c r="F2066" s="832" t="s">
        <v>2171</v>
      </c>
      <c r="G2066" s="832" t="s">
        <v>4241</v>
      </c>
      <c r="H2066" s="832" t="s">
        <v>562</v>
      </c>
      <c r="I2066" s="832" t="s">
        <v>4242</v>
      </c>
      <c r="J2066" s="832" t="s">
        <v>4243</v>
      </c>
      <c r="K2066" s="832" t="s">
        <v>4244</v>
      </c>
      <c r="L2066" s="835">
        <v>0</v>
      </c>
      <c r="M2066" s="835">
        <v>0</v>
      </c>
      <c r="N2066" s="832">
        <v>1</v>
      </c>
      <c r="O2066" s="836">
        <v>0.5</v>
      </c>
      <c r="P2066" s="835">
        <v>0</v>
      </c>
      <c r="Q2066" s="837"/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2</v>
      </c>
      <c r="B2067" s="832" t="s">
        <v>2170</v>
      </c>
      <c r="C2067" s="832" t="s">
        <v>2177</v>
      </c>
      <c r="D2067" s="833" t="s">
        <v>4516</v>
      </c>
      <c r="E2067" s="834" t="s">
        <v>2336</v>
      </c>
      <c r="F2067" s="832" t="s">
        <v>2171</v>
      </c>
      <c r="G2067" s="832" t="s">
        <v>2499</v>
      </c>
      <c r="H2067" s="832" t="s">
        <v>562</v>
      </c>
      <c r="I2067" s="832" t="s">
        <v>2500</v>
      </c>
      <c r="J2067" s="832" t="s">
        <v>867</v>
      </c>
      <c r="K2067" s="832" t="s">
        <v>2501</v>
      </c>
      <c r="L2067" s="835">
        <v>75.05</v>
      </c>
      <c r="M2067" s="835">
        <v>225.14999999999998</v>
      </c>
      <c r="N2067" s="832">
        <v>3</v>
      </c>
      <c r="O2067" s="836">
        <v>2</v>
      </c>
      <c r="P2067" s="835">
        <v>225.14999999999998</v>
      </c>
      <c r="Q2067" s="837">
        <v>1</v>
      </c>
      <c r="R2067" s="832">
        <v>3</v>
      </c>
      <c r="S2067" s="837">
        <v>1</v>
      </c>
      <c r="T2067" s="836">
        <v>2</v>
      </c>
      <c r="U2067" s="838">
        <v>1</v>
      </c>
    </row>
    <row r="2068" spans="1:21" ht="14.4" customHeight="1" x14ac:dyDescent="0.3">
      <c r="A2068" s="831">
        <v>2</v>
      </c>
      <c r="B2068" s="832" t="s">
        <v>2170</v>
      </c>
      <c r="C2068" s="832" t="s">
        <v>2177</v>
      </c>
      <c r="D2068" s="833" t="s">
        <v>4516</v>
      </c>
      <c r="E2068" s="834" t="s">
        <v>2336</v>
      </c>
      <c r="F2068" s="832" t="s">
        <v>2171</v>
      </c>
      <c r="G2068" s="832" t="s">
        <v>2499</v>
      </c>
      <c r="H2068" s="832" t="s">
        <v>562</v>
      </c>
      <c r="I2068" s="832" t="s">
        <v>2502</v>
      </c>
      <c r="J2068" s="832" t="s">
        <v>871</v>
      </c>
      <c r="K2068" s="832" t="s">
        <v>2503</v>
      </c>
      <c r="L2068" s="835">
        <v>45.03</v>
      </c>
      <c r="M2068" s="835">
        <v>135.09</v>
      </c>
      <c r="N2068" s="832">
        <v>3</v>
      </c>
      <c r="O2068" s="836">
        <v>1.5</v>
      </c>
      <c r="P2068" s="835">
        <v>45.03</v>
      </c>
      <c r="Q2068" s="837">
        <v>0.33333333333333331</v>
      </c>
      <c r="R2068" s="832">
        <v>1</v>
      </c>
      <c r="S2068" s="837">
        <v>0.33333333333333331</v>
      </c>
      <c r="T2068" s="836">
        <v>1</v>
      </c>
      <c r="U2068" s="838">
        <v>0.66666666666666663</v>
      </c>
    </row>
    <row r="2069" spans="1:21" ht="14.4" customHeight="1" x14ac:dyDescent="0.3">
      <c r="A2069" s="831">
        <v>2</v>
      </c>
      <c r="B2069" s="832" t="s">
        <v>2170</v>
      </c>
      <c r="C2069" s="832" t="s">
        <v>2177</v>
      </c>
      <c r="D2069" s="833" t="s">
        <v>4516</v>
      </c>
      <c r="E2069" s="834" t="s">
        <v>2336</v>
      </c>
      <c r="F2069" s="832" t="s">
        <v>2171</v>
      </c>
      <c r="G2069" s="832" t="s">
        <v>2508</v>
      </c>
      <c r="H2069" s="832" t="s">
        <v>562</v>
      </c>
      <c r="I2069" s="832" t="s">
        <v>2509</v>
      </c>
      <c r="J2069" s="832" t="s">
        <v>2510</v>
      </c>
      <c r="K2069" s="832" t="s">
        <v>2511</v>
      </c>
      <c r="L2069" s="835">
        <v>164.01</v>
      </c>
      <c r="M2069" s="835">
        <v>164.01</v>
      </c>
      <c r="N2069" s="832">
        <v>1</v>
      </c>
      <c r="O2069" s="836">
        <v>1</v>
      </c>
      <c r="P2069" s="835">
        <v>164.01</v>
      </c>
      <c r="Q2069" s="837">
        <v>1</v>
      </c>
      <c r="R2069" s="832">
        <v>1</v>
      </c>
      <c r="S2069" s="837">
        <v>1</v>
      </c>
      <c r="T2069" s="836">
        <v>1</v>
      </c>
      <c r="U2069" s="838">
        <v>1</v>
      </c>
    </row>
    <row r="2070" spans="1:21" ht="14.4" customHeight="1" x14ac:dyDescent="0.3">
      <c r="A2070" s="831">
        <v>2</v>
      </c>
      <c r="B2070" s="832" t="s">
        <v>2170</v>
      </c>
      <c r="C2070" s="832" t="s">
        <v>2177</v>
      </c>
      <c r="D2070" s="833" t="s">
        <v>4516</v>
      </c>
      <c r="E2070" s="834" t="s">
        <v>2336</v>
      </c>
      <c r="F2070" s="832" t="s">
        <v>2171</v>
      </c>
      <c r="G2070" s="832" t="s">
        <v>2987</v>
      </c>
      <c r="H2070" s="832" t="s">
        <v>562</v>
      </c>
      <c r="I2070" s="832" t="s">
        <v>3356</v>
      </c>
      <c r="J2070" s="832" t="s">
        <v>2989</v>
      </c>
      <c r="K2070" s="832" t="s">
        <v>3357</v>
      </c>
      <c r="L2070" s="835">
        <v>60.9</v>
      </c>
      <c r="M2070" s="835">
        <v>182.7</v>
      </c>
      <c r="N2070" s="832">
        <v>3</v>
      </c>
      <c r="O2070" s="836">
        <v>1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2</v>
      </c>
      <c r="B2071" s="832" t="s">
        <v>2170</v>
      </c>
      <c r="C2071" s="832" t="s">
        <v>2177</v>
      </c>
      <c r="D2071" s="833" t="s">
        <v>4516</v>
      </c>
      <c r="E2071" s="834" t="s">
        <v>2336</v>
      </c>
      <c r="F2071" s="832" t="s">
        <v>2171</v>
      </c>
      <c r="G2071" s="832" t="s">
        <v>4150</v>
      </c>
      <c r="H2071" s="832" t="s">
        <v>562</v>
      </c>
      <c r="I2071" s="832" t="s">
        <v>4151</v>
      </c>
      <c r="J2071" s="832" t="s">
        <v>4152</v>
      </c>
      <c r="K2071" s="832" t="s">
        <v>4153</v>
      </c>
      <c r="L2071" s="835">
        <v>149.69</v>
      </c>
      <c r="M2071" s="835">
        <v>149.69</v>
      </c>
      <c r="N2071" s="832">
        <v>1</v>
      </c>
      <c r="O2071" s="836">
        <v>0.5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2</v>
      </c>
      <c r="B2072" s="832" t="s">
        <v>2170</v>
      </c>
      <c r="C2072" s="832" t="s">
        <v>2177</v>
      </c>
      <c r="D2072" s="833" t="s">
        <v>4516</v>
      </c>
      <c r="E2072" s="834" t="s">
        <v>2336</v>
      </c>
      <c r="F2072" s="832" t="s">
        <v>2171</v>
      </c>
      <c r="G2072" s="832" t="s">
        <v>4339</v>
      </c>
      <c r="H2072" s="832" t="s">
        <v>562</v>
      </c>
      <c r="I2072" s="832" t="s">
        <v>4340</v>
      </c>
      <c r="J2072" s="832" t="s">
        <v>4341</v>
      </c>
      <c r="K2072" s="832" t="s">
        <v>4342</v>
      </c>
      <c r="L2072" s="835">
        <v>0</v>
      </c>
      <c r="M2072" s="835">
        <v>0</v>
      </c>
      <c r="N2072" s="832">
        <v>4</v>
      </c>
      <c r="O2072" s="836">
        <v>2</v>
      </c>
      <c r="P2072" s="835">
        <v>0</v>
      </c>
      <c r="Q2072" s="837"/>
      <c r="R2072" s="832">
        <v>4</v>
      </c>
      <c r="S2072" s="837">
        <v>1</v>
      </c>
      <c r="T2072" s="836">
        <v>2</v>
      </c>
      <c r="U2072" s="838">
        <v>1</v>
      </c>
    </row>
    <row r="2073" spans="1:21" ht="14.4" customHeight="1" x14ac:dyDescent="0.3">
      <c r="A2073" s="831">
        <v>2</v>
      </c>
      <c r="B2073" s="832" t="s">
        <v>2170</v>
      </c>
      <c r="C2073" s="832" t="s">
        <v>2177</v>
      </c>
      <c r="D2073" s="833" t="s">
        <v>4516</v>
      </c>
      <c r="E2073" s="834" t="s">
        <v>2336</v>
      </c>
      <c r="F2073" s="832" t="s">
        <v>2171</v>
      </c>
      <c r="G2073" s="832" t="s">
        <v>2534</v>
      </c>
      <c r="H2073" s="832" t="s">
        <v>604</v>
      </c>
      <c r="I2073" s="832" t="s">
        <v>1755</v>
      </c>
      <c r="J2073" s="832" t="s">
        <v>681</v>
      </c>
      <c r="K2073" s="832" t="s">
        <v>1756</v>
      </c>
      <c r="L2073" s="835">
        <v>29.27</v>
      </c>
      <c r="M2073" s="835">
        <v>292.7</v>
      </c>
      <c r="N2073" s="832">
        <v>10</v>
      </c>
      <c r="O2073" s="836">
        <v>4.5</v>
      </c>
      <c r="P2073" s="835">
        <v>146.35</v>
      </c>
      <c r="Q2073" s="837">
        <v>0.5</v>
      </c>
      <c r="R2073" s="832">
        <v>5</v>
      </c>
      <c r="S2073" s="837">
        <v>0.5</v>
      </c>
      <c r="T2073" s="836">
        <v>2</v>
      </c>
      <c r="U2073" s="838">
        <v>0.44444444444444442</v>
      </c>
    </row>
    <row r="2074" spans="1:21" ht="14.4" customHeight="1" x14ac:dyDescent="0.3">
      <c r="A2074" s="831">
        <v>2</v>
      </c>
      <c r="B2074" s="832" t="s">
        <v>2170</v>
      </c>
      <c r="C2074" s="832" t="s">
        <v>2177</v>
      </c>
      <c r="D2074" s="833" t="s">
        <v>4516</v>
      </c>
      <c r="E2074" s="834" t="s">
        <v>2336</v>
      </c>
      <c r="F2074" s="832" t="s">
        <v>2171</v>
      </c>
      <c r="G2074" s="832" t="s">
        <v>2534</v>
      </c>
      <c r="H2074" s="832" t="s">
        <v>604</v>
      </c>
      <c r="I2074" s="832" t="s">
        <v>1757</v>
      </c>
      <c r="J2074" s="832" t="s">
        <v>679</v>
      </c>
      <c r="K2074" s="832" t="s">
        <v>1758</v>
      </c>
      <c r="L2074" s="835">
        <v>117.03</v>
      </c>
      <c r="M2074" s="835">
        <v>117.03</v>
      </c>
      <c r="N2074" s="832">
        <v>1</v>
      </c>
      <c r="O2074" s="836">
        <v>0.5</v>
      </c>
      <c r="P2074" s="835">
        <v>117.03</v>
      </c>
      <c r="Q2074" s="837">
        <v>1</v>
      </c>
      <c r="R2074" s="832">
        <v>1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2</v>
      </c>
      <c r="B2075" s="832" t="s">
        <v>2170</v>
      </c>
      <c r="C2075" s="832" t="s">
        <v>2177</v>
      </c>
      <c r="D2075" s="833" t="s">
        <v>4516</v>
      </c>
      <c r="E2075" s="834" t="s">
        <v>2336</v>
      </c>
      <c r="F2075" s="832" t="s">
        <v>2171</v>
      </c>
      <c r="G2075" s="832" t="s">
        <v>2534</v>
      </c>
      <c r="H2075" s="832" t="s">
        <v>562</v>
      </c>
      <c r="I2075" s="832" t="s">
        <v>2535</v>
      </c>
      <c r="J2075" s="832" t="s">
        <v>2536</v>
      </c>
      <c r="K2075" s="832" t="s">
        <v>2537</v>
      </c>
      <c r="L2075" s="835">
        <v>5.71</v>
      </c>
      <c r="M2075" s="835">
        <v>34.26</v>
      </c>
      <c r="N2075" s="832">
        <v>6</v>
      </c>
      <c r="O2075" s="836">
        <v>1</v>
      </c>
      <c r="P2075" s="835">
        <v>34.26</v>
      </c>
      <c r="Q2075" s="837">
        <v>1</v>
      </c>
      <c r="R2075" s="832">
        <v>6</v>
      </c>
      <c r="S2075" s="837">
        <v>1</v>
      </c>
      <c r="T2075" s="836">
        <v>1</v>
      </c>
      <c r="U2075" s="838">
        <v>1</v>
      </c>
    </row>
    <row r="2076" spans="1:21" ht="14.4" customHeight="1" x14ac:dyDescent="0.3">
      <c r="A2076" s="831">
        <v>2</v>
      </c>
      <c r="B2076" s="832" t="s">
        <v>2170</v>
      </c>
      <c r="C2076" s="832" t="s">
        <v>2177</v>
      </c>
      <c r="D2076" s="833" t="s">
        <v>4516</v>
      </c>
      <c r="E2076" s="834" t="s">
        <v>2336</v>
      </c>
      <c r="F2076" s="832" t="s">
        <v>2171</v>
      </c>
      <c r="G2076" s="832" t="s">
        <v>2534</v>
      </c>
      <c r="H2076" s="832" t="s">
        <v>562</v>
      </c>
      <c r="I2076" s="832" t="s">
        <v>4343</v>
      </c>
      <c r="J2076" s="832" t="s">
        <v>4344</v>
      </c>
      <c r="K2076" s="832" t="s">
        <v>2038</v>
      </c>
      <c r="L2076" s="835">
        <v>35.11</v>
      </c>
      <c r="M2076" s="835">
        <v>140.44</v>
      </c>
      <c r="N2076" s="832">
        <v>4</v>
      </c>
      <c r="O2076" s="836">
        <v>0.5</v>
      </c>
      <c r="P2076" s="835">
        <v>140.44</v>
      </c>
      <c r="Q2076" s="837">
        <v>1</v>
      </c>
      <c r="R2076" s="832">
        <v>4</v>
      </c>
      <c r="S2076" s="837">
        <v>1</v>
      </c>
      <c r="T2076" s="836">
        <v>0.5</v>
      </c>
      <c r="U2076" s="838">
        <v>1</v>
      </c>
    </row>
    <row r="2077" spans="1:21" ht="14.4" customHeight="1" x14ac:dyDescent="0.3">
      <c r="A2077" s="831">
        <v>2</v>
      </c>
      <c r="B2077" s="832" t="s">
        <v>2170</v>
      </c>
      <c r="C2077" s="832" t="s">
        <v>2177</v>
      </c>
      <c r="D2077" s="833" t="s">
        <v>4516</v>
      </c>
      <c r="E2077" s="834" t="s">
        <v>2336</v>
      </c>
      <c r="F2077" s="832" t="s">
        <v>2171</v>
      </c>
      <c r="G2077" s="832" t="s">
        <v>2540</v>
      </c>
      <c r="H2077" s="832" t="s">
        <v>562</v>
      </c>
      <c r="I2077" s="832" t="s">
        <v>2541</v>
      </c>
      <c r="J2077" s="832" t="s">
        <v>1151</v>
      </c>
      <c r="K2077" s="832" t="s">
        <v>2542</v>
      </c>
      <c r="L2077" s="835">
        <v>98.75</v>
      </c>
      <c r="M2077" s="835">
        <v>493.75</v>
      </c>
      <c r="N2077" s="832">
        <v>5</v>
      </c>
      <c r="O2077" s="836">
        <v>2.5</v>
      </c>
      <c r="P2077" s="835">
        <v>296.25</v>
      </c>
      <c r="Q2077" s="837">
        <v>0.6</v>
      </c>
      <c r="R2077" s="832">
        <v>3</v>
      </c>
      <c r="S2077" s="837">
        <v>0.6</v>
      </c>
      <c r="T2077" s="836">
        <v>1.5</v>
      </c>
      <c r="U2077" s="838">
        <v>0.6</v>
      </c>
    </row>
    <row r="2078" spans="1:21" ht="14.4" customHeight="1" x14ac:dyDescent="0.3">
      <c r="A2078" s="831">
        <v>2</v>
      </c>
      <c r="B2078" s="832" t="s">
        <v>2170</v>
      </c>
      <c r="C2078" s="832" t="s">
        <v>2177</v>
      </c>
      <c r="D2078" s="833" t="s">
        <v>4516</v>
      </c>
      <c r="E2078" s="834" t="s">
        <v>2336</v>
      </c>
      <c r="F2078" s="832" t="s">
        <v>2171</v>
      </c>
      <c r="G2078" s="832" t="s">
        <v>2540</v>
      </c>
      <c r="H2078" s="832" t="s">
        <v>562</v>
      </c>
      <c r="I2078" s="832" t="s">
        <v>2544</v>
      </c>
      <c r="J2078" s="832" t="s">
        <v>2545</v>
      </c>
      <c r="K2078" s="832" t="s">
        <v>2542</v>
      </c>
      <c r="L2078" s="835">
        <v>98.75</v>
      </c>
      <c r="M2078" s="835">
        <v>987.5</v>
      </c>
      <c r="N2078" s="832">
        <v>10</v>
      </c>
      <c r="O2078" s="836">
        <v>2.5</v>
      </c>
      <c r="P2078" s="835">
        <v>395</v>
      </c>
      <c r="Q2078" s="837">
        <v>0.4</v>
      </c>
      <c r="R2078" s="832">
        <v>4</v>
      </c>
      <c r="S2078" s="837">
        <v>0.4</v>
      </c>
      <c r="T2078" s="836">
        <v>1</v>
      </c>
      <c r="U2078" s="838">
        <v>0.4</v>
      </c>
    </row>
    <row r="2079" spans="1:21" ht="14.4" customHeight="1" x14ac:dyDescent="0.3">
      <c r="A2079" s="831">
        <v>2</v>
      </c>
      <c r="B2079" s="832" t="s">
        <v>2170</v>
      </c>
      <c r="C2079" s="832" t="s">
        <v>2177</v>
      </c>
      <c r="D2079" s="833" t="s">
        <v>4516</v>
      </c>
      <c r="E2079" s="834" t="s">
        <v>2336</v>
      </c>
      <c r="F2079" s="832" t="s">
        <v>2171</v>
      </c>
      <c r="G2079" s="832" t="s">
        <v>3405</v>
      </c>
      <c r="H2079" s="832" t="s">
        <v>604</v>
      </c>
      <c r="I2079" s="832" t="s">
        <v>1690</v>
      </c>
      <c r="J2079" s="832" t="s">
        <v>1691</v>
      </c>
      <c r="K2079" s="832" t="s">
        <v>1692</v>
      </c>
      <c r="L2079" s="835">
        <v>186.87</v>
      </c>
      <c r="M2079" s="835">
        <v>373.74</v>
      </c>
      <c r="N2079" s="832">
        <v>2</v>
      </c>
      <c r="O2079" s="836">
        <v>0.5</v>
      </c>
      <c r="P2079" s="835">
        <v>373.74</v>
      </c>
      <c r="Q2079" s="837">
        <v>1</v>
      </c>
      <c r="R2079" s="832">
        <v>2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2</v>
      </c>
      <c r="B2080" s="832" t="s">
        <v>2170</v>
      </c>
      <c r="C2080" s="832" t="s">
        <v>2177</v>
      </c>
      <c r="D2080" s="833" t="s">
        <v>4516</v>
      </c>
      <c r="E2080" s="834" t="s">
        <v>2336</v>
      </c>
      <c r="F2080" s="832" t="s">
        <v>2171</v>
      </c>
      <c r="G2080" s="832" t="s">
        <v>2552</v>
      </c>
      <c r="H2080" s="832" t="s">
        <v>562</v>
      </c>
      <c r="I2080" s="832" t="s">
        <v>2553</v>
      </c>
      <c r="J2080" s="832" t="s">
        <v>2554</v>
      </c>
      <c r="K2080" s="832" t="s">
        <v>2555</v>
      </c>
      <c r="L2080" s="835">
        <v>58.62</v>
      </c>
      <c r="M2080" s="835">
        <v>58.62</v>
      </c>
      <c r="N2080" s="832">
        <v>1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2</v>
      </c>
      <c r="B2081" s="832" t="s">
        <v>2170</v>
      </c>
      <c r="C2081" s="832" t="s">
        <v>2177</v>
      </c>
      <c r="D2081" s="833" t="s">
        <v>4516</v>
      </c>
      <c r="E2081" s="834" t="s">
        <v>2336</v>
      </c>
      <c r="F2081" s="832" t="s">
        <v>2171</v>
      </c>
      <c r="G2081" s="832" t="s">
        <v>4345</v>
      </c>
      <c r="H2081" s="832" t="s">
        <v>562</v>
      </c>
      <c r="I2081" s="832" t="s">
        <v>4346</v>
      </c>
      <c r="J2081" s="832" t="s">
        <v>4347</v>
      </c>
      <c r="K2081" s="832" t="s">
        <v>4348</v>
      </c>
      <c r="L2081" s="835">
        <v>663.86</v>
      </c>
      <c r="M2081" s="835">
        <v>663.86</v>
      </c>
      <c r="N2081" s="832">
        <v>1</v>
      </c>
      <c r="O2081" s="836">
        <v>1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2</v>
      </c>
      <c r="B2082" s="832" t="s">
        <v>2170</v>
      </c>
      <c r="C2082" s="832" t="s">
        <v>2177</v>
      </c>
      <c r="D2082" s="833" t="s">
        <v>4516</v>
      </c>
      <c r="E2082" s="834" t="s">
        <v>2336</v>
      </c>
      <c r="F2082" s="832" t="s">
        <v>2171</v>
      </c>
      <c r="G2082" s="832" t="s">
        <v>2564</v>
      </c>
      <c r="H2082" s="832" t="s">
        <v>562</v>
      </c>
      <c r="I2082" s="832" t="s">
        <v>2565</v>
      </c>
      <c r="J2082" s="832" t="s">
        <v>2566</v>
      </c>
      <c r="K2082" s="832" t="s">
        <v>2567</v>
      </c>
      <c r="L2082" s="835">
        <v>88.76</v>
      </c>
      <c r="M2082" s="835">
        <v>887.60000000000014</v>
      </c>
      <c r="N2082" s="832">
        <v>10</v>
      </c>
      <c r="O2082" s="836">
        <v>2.5</v>
      </c>
      <c r="P2082" s="835">
        <v>621.32000000000005</v>
      </c>
      <c r="Q2082" s="837">
        <v>0.7</v>
      </c>
      <c r="R2082" s="832">
        <v>7</v>
      </c>
      <c r="S2082" s="837">
        <v>0.7</v>
      </c>
      <c r="T2082" s="836">
        <v>1.5</v>
      </c>
      <c r="U2082" s="838">
        <v>0.6</v>
      </c>
    </row>
    <row r="2083" spans="1:21" ht="14.4" customHeight="1" x14ac:dyDescent="0.3">
      <c r="A2083" s="831">
        <v>2</v>
      </c>
      <c r="B2083" s="832" t="s">
        <v>2170</v>
      </c>
      <c r="C2083" s="832" t="s">
        <v>2177</v>
      </c>
      <c r="D2083" s="833" t="s">
        <v>4516</v>
      </c>
      <c r="E2083" s="834" t="s">
        <v>2336</v>
      </c>
      <c r="F2083" s="832" t="s">
        <v>2171</v>
      </c>
      <c r="G2083" s="832" t="s">
        <v>2572</v>
      </c>
      <c r="H2083" s="832" t="s">
        <v>562</v>
      </c>
      <c r="I2083" s="832" t="s">
        <v>2573</v>
      </c>
      <c r="J2083" s="832" t="s">
        <v>1070</v>
      </c>
      <c r="K2083" s="832" t="s">
        <v>2574</v>
      </c>
      <c r="L2083" s="835">
        <v>760.22</v>
      </c>
      <c r="M2083" s="835">
        <v>85904.86</v>
      </c>
      <c r="N2083" s="832">
        <v>113</v>
      </c>
      <c r="O2083" s="836">
        <v>33</v>
      </c>
      <c r="P2083" s="835">
        <v>50174.520000000004</v>
      </c>
      <c r="Q2083" s="837">
        <v>0.58407079646017701</v>
      </c>
      <c r="R2083" s="832">
        <v>66</v>
      </c>
      <c r="S2083" s="837">
        <v>0.58407079646017701</v>
      </c>
      <c r="T2083" s="836">
        <v>20.5</v>
      </c>
      <c r="U2083" s="838">
        <v>0.62121212121212122</v>
      </c>
    </row>
    <row r="2084" spans="1:21" ht="14.4" customHeight="1" x14ac:dyDescent="0.3">
      <c r="A2084" s="831">
        <v>2</v>
      </c>
      <c r="B2084" s="832" t="s">
        <v>2170</v>
      </c>
      <c r="C2084" s="832" t="s">
        <v>2177</v>
      </c>
      <c r="D2084" s="833" t="s">
        <v>4516</v>
      </c>
      <c r="E2084" s="834" t="s">
        <v>2336</v>
      </c>
      <c r="F2084" s="832" t="s">
        <v>2171</v>
      </c>
      <c r="G2084" s="832" t="s">
        <v>2572</v>
      </c>
      <c r="H2084" s="832" t="s">
        <v>562</v>
      </c>
      <c r="I2084" s="832" t="s">
        <v>2575</v>
      </c>
      <c r="J2084" s="832" t="s">
        <v>2576</v>
      </c>
      <c r="K2084" s="832" t="s">
        <v>2574</v>
      </c>
      <c r="L2084" s="835">
        <v>760.22</v>
      </c>
      <c r="M2084" s="835">
        <v>8362.42</v>
      </c>
      <c r="N2084" s="832">
        <v>11</v>
      </c>
      <c r="O2084" s="836">
        <v>4.5</v>
      </c>
      <c r="P2084" s="835">
        <v>3040.88</v>
      </c>
      <c r="Q2084" s="837">
        <v>0.36363636363636365</v>
      </c>
      <c r="R2084" s="832">
        <v>4</v>
      </c>
      <c r="S2084" s="837">
        <v>0.36363636363636365</v>
      </c>
      <c r="T2084" s="836">
        <v>3</v>
      </c>
      <c r="U2084" s="838">
        <v>0.66666666666666663</v>
      </c>
    </row>
    <row r="2085" spans="1:21" ht="14.4" customHeight="1" x14ac:dyDescent="0.3">
      <c r="A2085" s="831">
        <v>2</v>
      </c>
      <c r="B2085" s="832" t="s">
        <v>2170</v>
      </c>
      <c r="C2085" s="832" t="s">
        <v>2177</v>
      </c>
      <c r="D2085" s="833" t="s">
        <v>4516</v>
      </c>
      <c r="E2085" s="834" t="s">
        <v>2336</v>
      </c>
      <c r="F2085" s="832" t="s">
        <v>2171</v>
      </c>
      <c r="G2085" s="832" t="s">
        <v>2572</v>
      </c>
      <c r="H2085" s="832" t="s">
        <v>562</v>
      </c>
      <c r="I2085" s="832" t="s">
        <v>4254</v>
      </c>
      <c r="J2085" s="832" t="s">
        <v>1070</v>
      </c>
      <c r="K2085" s="832" t="s">
        <v>3741</v>
      </c>
      <c r="L2085" s="835">
        <v>0</v>
      </c>
      <c r="M2085" s="835">
        <v>0</v>
      </c>
      <c r="N2085" s="832">
        <v>1</v>
      </c>
      <c r="O2085" s="836">
        <v>0.5</v>
      </c>
      <c r="P2085" s="835"/>
      <c r="Q2085" s="837"/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2</v>
      </c>
      <c r="B2086" s="832" t="s">
        <v>2170</v>
      </c>
      <c r="C2086" s="832" t="s">
        <v>2177</v>
      </c>
      <c r="D2086" s="833" t="s">
        <v>4516</v>
      </c>
      <c r="E2086" s="834" t="s">
        <v>2336</v>
      </c>
      <c r="F2086" s="832" t="s">
        <v>2171</v>
      </c>
      <c r="G2086" s="832" t="s">
        <v>2572</v>
      </c>
      <c r="H2086" s="832" t="s">
        <v>562</v>
      </c>
      <c r="I2086" s="832" t="s">
        <v>2577</v>
      </c>
      <c r="J2086" s="832" t="s">
        <v>2576</v>
      </c>
      <c r="K2086" s="832" t="s">
        <v>1933</v>
      </c>
      <c r="L2086" s="835">
        <v>1520.46</v>
      </c>
      <c r="M2086" s="835">
        <v>3040.92</v>
      </c>
      <c r="N2086" s="832">
        <v>2</v>
      </c>
      <c r="O2086" s="836">
        <v>0.5</v>
      </c>
      <c r="P2086" s="835">
        <v>3040.92</v>
      </c>
      <c r="Q2086" s="837">
        <v>1</v>
      </c>
      <c r="R2086" s="832">
        <v>2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2</v>
      </c>
      <c r="B2087" s="832" t="s">
        <v>2170</v>
      </c>
      <c r="C2087" s="832" t="s">
        <v>2177</v>
      </c>
      <c r="D2087" s="833" t="s">
        <v>4516</v>
      </c>
      <c r="E2087" s="834" t="s">
        <v>2336</v>
      </c>
      <c r="F2087" s="832" t="s">
        <v>2171</v>
      </c>
      <c r="G2087" s="832" t="s">
        <v>2582</v>
      </c>
      <c r="H2087" s="832" t="s">
        <v>604</v>
      </c>
      <c r="I2087" s="832" t="s">
        <v>2004</v>
      </c>
      <c r="J2087" s="832" t="s">
        <v>1340</v>
      </c>
      <c r="K2087" s="832" t="s">
        <v>2005</v>
      </c>
      <c r="L2087" s="835">
        <v>64.5</v>
      </c>
      <c r="M2087" s="835">
        <v>451.5</v>
      </c>
      <c r="N2087" s="832">
        <v>7</v>
      </c>
      <c r="O2087" s="836">
        <v>2.5</v>
      </c>
      <c r="P2087" s="835">
        <v>193.5</v>
      </c>
      <c r="Q2087" s="837">
        <v>0.42857142857142855</v>
      </c>
      <c r="R2087" s="832">
        <v>3</v>
      </c>
      <c r="S2087" s="837">
        <v>0.42857142857142855</v>
      </c>
      <c r="T2087" s="836">
        <v>1</v>
      </c>
      <c r="U2087" s="838">
        <v>0.4</v>
      </c>
    </row>
    <row r="2088" spans="1:21" ht="14.4" customHeight="1" x14ac:dyDescent="0.3">
      <c r="A2088" s="831">
        <v>2</v>
      </c>
      <c r="B2088" s="832" t="s">
        <v>2170</v>
      </c>
      <c r="C2088" s="832" t="s">
        <v>2177</v>
      </c>
      <c r="D2088" s="833" t="s">
        <v>4516</v>
      </c>
      <c r="E2088" s="834" t="s">
        <v>2336</v>
      </c>
      <c r="F2088" s="832" t="s">
        <v>2171</v>
      </c>
      <c r="G2088" s="832" t="s">
        <v>2585</v>
      </c>
      <c r="H2088" s="832" t="s">
        <v>562</v>
      </c>
      <c r="I2088" s="832" t="s">
        <v>2586</v>
      </c>
      <c r="J2088" s="832" t="s">
        <v>768</v>
      </c>
      <c r="K2088" s="832" t="s">
        <v>2587</v>
      </c>
      <c r="L2088" s="835">
        <v>0</v>
      </c>
      <c r="M2088" s="835">
        <v>0</v>
      </c>
      <c r="N2088" s="832">
        <v>1</v>
      </c>
      <c r="O2088" s="836">
        <v>0.5</v>
      </c>
      <c r="P2088" s="835"/>
      <c r="Q2088" s="837"/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2</v>
      </c>
      <c r="B2089" s="832" t="s">
        <v>2170</v>
      </c>
      <c r="C2089" s="832" t="s">
        <v>2177</v>
      </c>
      <c r="D2089" s="833" t="s">
        <v>4516</v>
      </c>
      <c r="E2089" s="834" t="s">
        <v>2336</v>
      </c>
      <c r="F2089" s="832" t="s">
        <v>2171</v>
      </c>
      <c r="G2089" s="832" t="s">
        <v>4349</v>
      </c>
      <c r="H2089" s="832" t="s">
        <v>562</v>
      </c>
      <c r="I2089" s="832" t="s">
        <v>4350</v>
      </c>
      <c r="J2089" s="832" t="s">
        <v>4351</v>
      </c>
      <c r="K2089" s="832" t="s">
        <v>4352</v>
      </c>
      <c r="L2089" s="835">
        <v>0</v>
      </c>
      <c r="M2089" s="835">
        <v>0</v>
      </c>
      <c r="N2089" s="832">
        <v>1</v>
      </c>
      <c r="O2089" s="836">
        <v>1</v>
      </c>
      <c r="P2089" s="835">
        <v>0</v>
      </c>
      <c r="Q2089" s="837"/>
      <c r="R2089" s="832">
        <v>1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2</v>
      </c>
      <c r="B2090" s="832" t="s">
        <v>2170</v>
      </c>
      <c r="C2090" s="832" t="s">
        <v>2177</v>
      </c>
      <c r="D2090" s="833" t="s">
        <v>4516</v>
      </c>
      <c r="E2090" s="834" t="s">
        <v>2336</v>
      </c>
      <c r="F2090" s="832" t="s">
        <v>2171</v>
      </c>
      <c r="G2090" s="832" t="s">
        <v>2592</v>
      </c>
      <c r="H2090" s="832" t="s">
        <v>604</v>
      </c>
      <c r="I2090" s="832" t="s">
        <v>2049</v>
      </c>
      <c r="J2090" s="832" t="s">
        <v>917</v>
      </c>
      <c r="K2090" s="832" t="s">
        <v>2050</v>
      </c>
      <c r="L2090" s="835">
        <v>39.549999999999997</v>
      </c>
      <c r="M2090" s="835">
        <v>118.64999999999999</v>
      </c>
      <c r="N2090" s="832">
        <v>3</v>
      </c>
      <c r="O2090" s="836">
        <v>0.5</v>
      </c>
      <c r="P2090" s="835">
        <v>118.64999999999999</v>
      </c>
      <c r="Q2090" s="837">
        <v>1</v>
      </c>
      <c r="R2090" s="832">
        <v>3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2</v>
      </c>
      <c r="B2091" s="832" t="s">
        <v>2170</v>
      </c>
      <c r="C2091" s="832" t="s">
        <v>2177</v>
      </c>
      <c r="D2091" s="833" t="s">
        <v>4516</v>
      </c>
      <c r="E2091" s="834" t="s">
        <v>2336</v>
      </c>
      <c r="F2091" s="832" t="s">
        <v>2171</v>
      </c>
      <c r="G2091" s="832" t="s">
        <v>2592</v>
      </c>
      <c r="H2091" s="832" t="s">
        <v>604</v>
      </c>
      <c r="I2091" s="832" t="s">
        <v>1798</v>
      </c>
      <c r="J2091" s="832" t="s">
        <v>917</v>
      </c>
      <c r="K2091" s="832" t="s">
        <v>1799</v>
      </c>
      <c r="L2091" s="835">
        <v>118.65</v>
      </c>
      <c r="M2091" s="835">
        <v>118.65</v>
      </c>
      <c r="N2091" s="832">
        <v>1</v>
      </c>
      <c r="O2091" s="836">
        <v>0.5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2</v>
      </c>
      <c r="B2092" s="832" t="s">
        <v>2170</v>
      </c>
      <c r="C2092" s="832" t="s">
        <v>2177</v>
      </c>
      <c r="D2092" s="833" t="s">
        <v>4516</v>
      </c>
      <c r="E2092" s="834" t="s">
        <v>2336</v>
      </c>
      <c r="F2092" s="832" t="s">
        <v>2171</v>
      </c>
      <c r="G2092" s="832" t="s">
        <v>2599</v>
      </c>
      <c r="H2092" s="832" t="s">
        <v>562</v>
      </c>
      <c r="I2092" s="832" t="s">
        <v>3137</v>
      </c>
      <c r="J2092" s="832" t="s">
        <v>3138</v>
      </c>
      <c r="K2092" s="832" t="s">
        <v>3139</v>
      </c>
      <c r="L2092" s="835">
        <v>72.61</v>
      </c>
      <c r="M2092" s="835">
        <v>72.61</v>
      </c>
      <c r="N2092" s="832">
        <v>1</v>
      </c>
      <c r="O2092" s="836">
        <v>0.5</v>
      </c>
      <c r="P2092" s="835">
        <v>72.61</v>
      </c>
      <c r="Q2092" s="837">
        <v>1</v>
      </c>
      <c r="R2092" s="832">
        <v>1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2</v>
      </c>
      <c r="B2093" s="832" t="s">
        <v>2170</v>
      </c>
      <c r="C2093" s="832" t="s">
        <v>2177</v>
      </c>
      <c r="D2093" s="833" t="s">
        <v>4516</v>
      </c>
      <c r="E2093" s="834" t="s">
        <v>2336</v>
      </c>
      <c r="F2093" s="832" t="s">
        <v>2171</v>
      </c>
      <c r="G2093" s="832" t="s">
        <v>2604</v>
      </c>
      <c r="H2093" s="832" t="s">
        <v>562</v>
      </c>
      <c r="I2093" s="832" t="s">
        <v>2605</v>
      </c>
      <c r="J2093" s="832" t="s">
        <v>785</v>
      </c>
      <c r="K2093" s="832" t="s">
        <v>2606</v>
      </c>
      <c r="L2093" s="835">
        <v>248.55</v>
      </c>
      <c r="M2093" s="835">
        <v>20132.549999999996</v>
      </c>
      <c r="N2093" s="832">
        <v>81</v>
      </c>
      <c r="O2093" s="836">
        <v>77</v>
      </c>
      <c r="P2093" s="835">
        <v>12676.049999999994</v>
      </c>
      <c r="Q2093" s="837">
        <v>0.62962962962962943</v>
      </c>
      <c r="R2093" s="832">
        <v>51</v>
      </c>
      <c r="S2093" s="837">
        <v>0.62962962962962965</v>
      </c>
      <c r="T2093" s="836">
        <v>47</v>
      </c>
      <c r="U2093" s="838">
        <v>0.61038961038961037</v>
      </c>
    </row>
    <row r="2094" spans="1:21" ht="14.4" customHeight="1" x14ac:dyDescent="0.3">
      <c r="A2094" s="831">
        <v>2</v>
      </c>
      <c r="B2094" s="832" t="s">
        <v>2170</v>
      </c>
      <c r="C2094" s="832" t="s">
        <v>2177</v>
      </c>
      <c r="D2094" s="833" t="s">
        <v>4516</v>
      </c>
      <c r="E2094" s="834" t="s">
        <v>2336</v>
      </c>
      <c r="F2094" s="832" t="s">
        <v>2171</v>
      </c>
      <c r="G2094" s="832" t="s">
        <v>2615</v>
      </c>
      <c r="H2094" s="832" t="s">
        <v>562</v>
      </c>
      <c r="I2094" s="832" t="s">
        <v>3432</v>
      </c>
      <c r="J2094" s="832" t="s">
        <v>3020</v>
      </c>
      <c r="K2094" s="832" t="s">
        <v>3433</v>
      </c>
      <c r="L2094" s="835">
        <v>1353.85</v>
      </c>
      <c r="M2094" s="835">
        <v>8123.1</v>
      </c>
      <c r="N2094" s="832">
        <v>6</v>
      </c>
      <c r="O2094" s="836">
        <v>2.5</v>
      </c>
      <c r="P2094" s="835">
        <v>6769.25</v>
      </c>
      <c r="Q2094" s="837">
        <v>0.83333333333333326</v>
      </c>
      <c r="R2094" s="832">
        <v>5</v>
      </c>
      <c r="S2094" s="837">
        <v>0.83333333333333337</v>
      </c>
      <c r="T2094" s="836">
        <v>2</v>
      </c>
      <c r="U2094" s="838">
        <v>0.8</v>
      </c>
    </row>
    <row r="2095" spans="1:21" ht="14.4" customHeight="1" x14ac:dyDescent="0.3">
      <c r="A2095" s="831">
        <v>2</v>
      </c>
      <c r="B2095" s="832" t="s">
        <v>2170</v>
      </c>
      <c r="C2095" s="832" t="s">
        <v>2177</v>
      </c>
      <c r="D2095" s="833" t="s">
        <v>4516</v>
      </c>
      <c r="E2095" s="834" t="s">
        <v>2336</v>
      </c>
      <c r="F2095" s="832" t="s">
        <v>2171</v>
      </c>
      <c r="G2095" s="832" t="s">
        <v>2615</v>
      </c>
      <c r="H2095" s="832" t="s">
        <v>562</v>
      </c>
      <c r="I2095" s="832" t="s">
        <v>3014</v>
      </c>
      <c r="J2095" s="832" t="s">
        <v>3015</v>
      </c>
      <c r="K2095" s="832" t="s">
        <v>3016</v>
      </c>
      <c r="L2095" s="835">
        <v>1088.92</v>
      </c>
      <c r="M2095" s="835">
        <v>3266.76</v>
      </c>
      <c r="N2095" s="832">
        <v>3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2</v>
      </c>
      <c r="B2096" s="832" t="s">
        <v>2170</v>
      </c>
      <c r="C2096" s="832" t="s">
        <v>2177</v>
      </c>
      <c r="D2096" s="833" t="s">
        <v>4516</v>
      </c>
      <c r="E2096" s="834" t="s">
        <v>2336</v>
      </c>
      <c r="F2096" s="832" t="s">
        <v>2171</v>
      </c>
      <c r="G2096" s="832" t="s">
        <v>2615</v>
      </c>
      <c r="H2096" s="832" t="s">
        <v>562</v>
      </c>
      <c r="I2096" s="832" t="s">
        <v>3014</v>
      </c>
      <c r="J2096" s="832" t="s">
        <v>3015</v>
      </c>
      <c r="K2096" s="832" t="s">
        <v>3016</v>
      </c>
      <c r="L2096" s="835">
        <v>1143.27</v>
      </c>
      <c r="M2096" s="835">
        <v>3429.81</v>
      </c>
      <c r="N2096" s="832">
        <v>3</v>
      </c>
      <c r="O2096" s="836">
        <v>0.5</v>
      </c>
      <c r="P2096" s="835">
        <v>3429.81</v>
      </c>
      <c r="Q2096" s="837">
        <v>1</v>
      </c>
      <c r="R2096" s="832">
        <v>3</v>
      </c>
      <c r="S2096" s="837">
        <v>1</v>
      </c>
      <c r="T2096" s="836">
        <v>0.5</v>
      </c>
      <c r="U2096" s="838">
        <v>1</v>
      </c>
    </row>
    <row r="2097" spans="1:21" ht="14.4" customHeight="1" x14ac:dyDescent="0.3">
      <c r="A2097" s="831">
        <v>2</v>
      </c>
      <c r="B2097" s="832" t="s">
        <v>2170</v>
      </c>
      <c r="C2097" s="832" t="s">
        <v>2177</v>
      </c>
      <c r="D2097" s="833" t="s">
        <v>4516</v>
      </c>
      <c r="E2097" s="834" t="s">
        <v>2336</v>
      </c>
      <c r="F2097" s="832" t="s">
        <v>2171</v>
      </c>
      <c r="G2097" s="832" t="s">
        <v>2615</v>
      </c>
      <c r="H2097" s="832" t="s">
        <v>562</v>
      </c>
      <c r="I2097" s="832" t="s">
        <v>2616</v>
      </c>
      <c r="J2097" s="832" t="s">
        <v>1224</v>
      </c>
      <c r="K2097" s="832" t="s">
        <v>2617</v>
      </c>
      <c r="L2097" s="835">
        <v>634</v>
      </c>
      <c r="M2097" s="835">
        <v>3804</v>
      </c>
      <c r="N2097" s="832">
        <v>6</v>
      </c>
      <c r="O2097" s="836">
        <v>1.5</v>
      </c>
      <c r="P2097" s="835">
        <v>3804</v>
      </c>
      <c r="Q2097" s="837">
        <v>1</v>
      </c>
      <c r="R2097" s="832">
        <v>6</v>
      </c>
      <c r="S2097" s="837">
        <v>1</v>
      </c>
      <c r="T2097" s="836">
        <v>1.5</v>
      </c>
      <c r="U2097" s="838">
        <v>1</v>
      </c>
    </row>
    <row r="2098" spans="1:21" ht="14.4" customHeight="1" x14ac:dyDescent="0.3">
      <c r="A2098" s="831">
        <v>2</v>
      </c>
      <c r="B2098" s="832" t="s">
        <v>2170</v>
      </c>
      <c r="C2098" s="832" t="s">
        <v>2177</v>
      </c>
      <c r="D2098" s="833" t="s">
        <v>4516</v>
      </c>
      <c r="E2098" s="834" t="s">
        <v>2336</v>
      </c>
      <c r="F2098" s="832" t="s">
        <v>2171</v>
      </c>
      <c r="G2098" s="832" t="s">
        <v>2615</v>
      </c>
      <c r="H2098" s="832" t="s">
        <v>562</v>
      </c>
      <c r="I2098" s="832" t="s">
        <v>2618</v>
      </c>
      <c r="J2098" s="832" t="s">
        <v>2619</v>
      </c>
      <c r="K2098" s="832" t="s">
        <v>2620</v>
      </c>
      <c r="L2098" s="835">
        <v>882.24</v>
      </c>
      <c r="M2098" s="835">
        <v>1764.48</v>
      </c>
      <c r="N2098" s="832">
        <v>2</v>
      </c>
      <c r="O2098" s="836">
        <v>1</v>
      </c>
      <c r="P2098" s="835">
        <v>1764.48</v>
      </c>
      <c r="Q2098" s="837">
        <v>1</v>
      </c>
      <c r="R2098" s="832">
        <v>2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2</v>
      </c>
      <c r="B2099" s="832" t="s">
        <v>2170</v>
      </c>
      <c r="C2099" s="832" t="s">
        <v>2177</v>
      </c>
      <c r="D2099" s="833" t="s">
        <v>4516</v>
      </c>
      <c r="E2099" s="834" t="s">
        <v>2336</v>
      </c>
      <c r="F2099" s="832" t="s">
        <v>2171</v>
      </c>
      <c r="G2099" s="832" t="s">
        <v>2615</v>
      </c>
      <c r="H2099" s="832" t="s">
        <v>562</v>
      </c>
      <c r="I2099" s="832" t="s">
        <v>2621</v>
      </c>
      <c r="J2099" s="832" t="s">
        <v>2622</v>
      </c>
      <c r="K2099" s="832" t="s">
        <v>2501</v>
      </c>
      <c r="L2099" s="835">
        <v>729.38</v>
      </c>
      <c r="M2099" s="835">
        <v>13858.22</v>
      </c>
      <c r="N2099" s="832">
        <v>19</v>
      </c>
      <c r="O2099" s="836">
        <v>4</v>
      </c>
      <c r="P2099" s="835">
        <v>13128.84</v>
      </c>
      <c r="Q2099" s="837">
        <v>0.94736842105263164</v>
      </c>
      <c r="R2099" s="832">
        <v>18</v>
      </c>
      <c r="S2099" s="837">
        <v>0.94736842105263153</v>
      </c>
      <c r="T2099" s="836">
        <v>3.5</v>
      </c>
      <c r="U2099" s="838">
        <v>0.875</v>
      </c>
    </row>
    <row r="2100" spans="1:21" ht="14.4" customHeight="1" x14ac:dyDescent="0.3">
      <c r="A2100" s="831">
        <v>2</v>
      </c>
      <c r="B2100" s="832" t="s">
        <v>2170</v>
      </c>
      <c r="C2100" s="832" t="s">
        <v>2177</v>
      </c>
      <c r="D2100" s="833" t="s">
        <v>4516</v>
      </c>
      <c r="E2100" s="834" t="s">
        <v>2336</v>
      </c>
      <c r="F2100" s="832" t="s">
        <v>2171</v>
      </c>
      <c r="G2100" s="832" t="s">
        <v>2615</v>
      </c>
      <c r="H2100" s="832" t="s">
        <v>562</v>
      </c>
      <c r="I2100" s="832" t="s">
        <v>2625</v>
      </c>
      <c r="J2100" s="832" t="s">
        <v>2626</v>
      </c>
      <c r="K2100" s="832" t="s">
        <v>2627</v>
      </c>
      <c r="L2100" s="835">
        <v>729.38</v>
      </c>
      <c r="M2100" s="835">
        <v>5105.66</v>
      </c>
      <c r="N2100" s="832">
        <v>7</v>
      </c>
      <c r="O2100" s="836">
        <v>1.5</v>
      </c>
      <c r="P2100" s="835">
        <v>5105.66</v>
      </c>
      <c r="Q2100" s="837">
        <v>1</v>
      </c>
      <c r="R2100" s="832">
        <v>7</v>
      </c>
      <c r="S2100" s="837">
        <v>1</v>
      </c>
      <c r="T2100" s="836">
        <v>1.5</v>
      </c>
      <c r="U2100" s="838">
        <v>1</v>
      </c>
    </row>
    <row r="2101" spans="1:21" ht="14.4" customHeight="1" x14ac:dyDescent="0.3">
      <c r="A2101" s="831">
        <v>2</v>
      </c>
      <c r="B2101" s="832" t="s">
        <v>2170</v>
      </c>
      <c r="C2101" s="832" t="s">
        <v>2177</v>
      </c>
      <c r="D2101" s="833" t="s">
        <v>4516</v>
      </c>
      <c r="E2101" s="834" t="s">
        <v>2336</v>
      </c>
      <c r="F2101" s="832" t="s">
        <v>2171</v>
      </c>
      <c r="G2101" s="832" t="s">
        <v>2615</v>
      </c>
      <c r="H2101" s="832" t="s">
        <v>562</v>
      </c>
      <c r="I2101" s="832" t="s">
        <v>3017</v>
      </c>
      <c r="J2101" s="832" t="s">
        <v>2629</v>
      </c>
      <c r="K2101" s="832" t="s">
        <v>3018</v>
      </c>
      <c r="L2101" s="835">
        <v>381.09</v>
      </c>
      <c r="M2101" s="835">
        <v>1143.27</v>
      </c>
      <c r="N2101" s="832">
        <v>3</v>
      </c>
      <c r="O2101" s="836">
        <v>0.5</v>
      </c>
      <c r="P2101" s="835">
        <v>1143.27</v>
      </c>
      <c r="Q2101" s="837">
        <v>1</v>
      </c>
      <c r="R2101" s="832">
        <v>3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2</v>
      </c>
      <c r="B2102" s="832" t="s">
        <v>2170</v>
      </c>
      <c r="C2102" s="832" t="s">
        <v>2177</v>
      </c>
      <c r="D2102" s="833" t="s">
        <v>4516</v>
      </c>
      <c r="E2102" s="834" t="s">
        <v>2336</v>
      </c>
      <c r="F2102" s="832" t="s">
        <v>2171</v>
      </c>
      <c r="G2102" s="832" t="s">
        <v>2615</v>
      </c>
      <c r="H2102" s="832" t="s">
        <v>562</v>
      </c>
      <c r="I2102" s="832" t="s">
        <v>2628</v>
      </c>
      <c r="J2102" s="832" t="s">
        <v>2629</v>
      </c>
      <c r="K2102" s="832" t="s">
        <v>2620</v>
      </c>
      <c r="L2102" s="835">
        <v>882.24</v>
      </c>
      <c r="M2102" s="835">
        <v>3528.96</v>
      </c>
      <c r="N2102" s="832">
        <v>4</v>
      </c>
      <c r="O2102" s="836">
        <v>1</v>
      </c>
      <c r="P2102" s="835">
        <v>3528.96</v>
      </c>
      <c r="Q2102" s="837">
        <v>1</v>
      </c>
      <c r="R2102" s="832">
        <v>4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2</v>
      </c>
      <c r="B2103" s="832" t="s">
        <v>2170</v>
      </c>
      <c r="C2103" s="832" t="s">
        <v>2177</v>
      </c>
      <c r="D2103" s="833" t="s">
        <v>4516</v>
      </c>
      <c r="E2103" s="834" t="s">
        <v>2336</v>
      </c>
      <c r="F2103" s="832" t="s">
        <v>2171</v>
      </c>
      <c r="G2103" s="832" t="s">
        <v>2639</v>
      </c>
      <c r="H2103" s="832" t="s">
        <v>604</v>
      </c>
      <c r="I2103" s="832" t="s">
        <v>2640</v>
      </c>
      <c r="J2103" s="832" t="s">
        <v>2641</v>
      </c>
      <c r="K2103" s="832" t="s">
        <v>2642</v>
      </c>
      <c r="L2103" s="835">
        <v>32.869999999999997</v>
      </c>
      <c r="M2103" s="835">
        <v>361.56999999999994</v>
      </c>
      <c r="N2103" s="832">
        <v>11</v>
      </c>
      <c r="O2103" s="836">
        <v>3</v>
      </c>
      <c r="P2103" s="835">
        <v>197.21999999999997</v>
      </c>
      <c r="Q2103" s="837">
        <v>0.54545454545454541</v>
      </c>
      <c r="R2103" s="832">
        <v>6</v>
      </c>
      <c r="S2103" s="837">
        <v>0.54545454545454541</v>
      </c>
      <c r="T2103" s="836">
        <v>1.5</v>
      </c>
      <c r="U2103" s="838">
        <v>0.5</v>
      </c>
    </row>
    <row r="2104" spans="1:21" ht="14.4" customHeight="1" x14ac:dyDescent="0.3">
      <c r="A2104" s="831">
        <v>2</v>
      </c>
      <c r="B2104" s="832" t="s">
        <v>2170</v>
      </c>
      <c r="C2104" s="832" t="s">
        <v>2177</v>
      </c>
      <c r="D2104" s="833" t="s">
        <v>4516</v>
      </c>
      <c r="E2104" s="834" t="s">
        <v>2336</v>
      </c>
      <c r="F2104" s="832" t="s">
        <v>2171</v>
      </c>
      <c r="G2104" s="832" t="s">
        <v>2639</v>
      </c>
      <c r="H2104" s="832" t="s">
        <v>604</v>
      </c>
      <c r="I2104" s="832" t="s">
        <v>2643</v>
      </c>
      <c r="J2104" s="832" t="s">
        <v>2641</v>
      </c>
      <c r="K2104" s="832" t="s">
        <v>2644</v>
      </c>
      <c r="L2104" s="835">
        <v>219.18</v>
      </c>
      <c r="M2104" s="835">
        <v>219.18</v>
      </c>
      <c r="N2104" s="832">
        <v>1</v>
      </c>
      <c r="O2104" s="836">
        <v>1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2</v>
      </c>
      <c r="B2105" s="832" t="s">
        <v>2170</v>
      </c>
      <c r="C2105" s="832" t="s">
        <v>2177</v>
      </c>
      <c r="D2105" s="833" t="s">
        <v>4516</v>
      </c>
      <c r="E2105" s="834" t="s">
        <v>2336</v>
      </c>
      <c r="F2105" s="832" t="s">
        <v>2171</v>
      </c>
      <c r="G2105" s="832" t="s">
        <v>2645</v>
      </c>
      <c r="H2105" s="832" t="s">
        <v>562</v>
      </c>
      <c r="I2105" s="832" t="s">
        <v>2646</v>
      </c>
      <c r="J2105" s="832" t="s">
        <v>706</v>
      </c>
      <c r="K2105" s="832" t="s">
        <v>2647</v>
      </c>
      <c r="L2105" s="835">
        <v>53.57</v>
      </c>
      <c r="M2105" s="835">
        <v>107.14</v>
      </c>
      <c r="N2105" s="832">
        <v>2</v>
      </c>
      <c r="O2105" s="836">
        <v>1.5</v>
      </c>
      <c r="P2105" s="835">
        <v>53.57</v>
      </c>
      <c r="Q2105" s="837">
        <v>0.5</v>
      </c>
      <c r="R2105" s="832">
        <v>1</v>
      </c>
      <c r="S2105" s="837">
        <v>0.5</v>
      </c>
      <c r="T2105" s="836">
        <v>1</v>
      </c>
      <c r="U2105" s="838">
        <v>0.66666666666666663</v>
      </c>
    </row>
    <row r="2106" spans="1:21" ht="14.4" customHeight="1" x14ac:dyDescent="0.3">
      <c r="A2106" s="831">
        <v>2</v>
      </c>
      <c r="B2106" s="832" t="s">
        <v>2170</v>
      </c>
      <c r="C2106" s="832" t="s">
        <v>2177</v>
      </c>
      <c r="D2106" s="833" t="s">
        <v>4516</v>
      </c>
      <c r="E2106" s="834" t="s">
        <v>2336</v>
      </c>
      <c r="F2106" s="832" t="s">
        <v>2171</v>
      </c>
      <c r="G2106" s="832" t="s">
        <v>2648</v>
      </c>
      <c r="H2106" s="832" t="s">
        <v>604</v>
      </c>
      <c r="I2106" s="832" t="s">
        <v>1729</v>
      </c>
      <c r="J2106" s="832" t="s">
        <v>1730</v>
      </c>
      <c r="K2106" s="832" t="s">
        <v>1731</v>
      </c>
      <c r="L2106" s="835">
        <v>38.04</v>
      </c>
      <c r="M2106" s="835">
        <v>38.04</v>
      </c>
      <c r="N2106" s="832">
        <v>1</v>
      </c>
      <c r="O2106" s="836">
        <v>0.5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2</v>
      </c>
      <c r="B2107" s="832" t="s">
        <v>2170</v>
      </c>
      <c r="C2107" s="832" t="s">
        <v>2177</v>
      </c>
      <c r="D2107" s="833" t="s">
        <v>4516</v>
      </c>
      <c r="E2107" s="834" t="s">
        <v>2336</v>
      </c>
      <c r="F2107" s="832" t="s">
        <v>2171</v>
      </c>
      <c r="G2107" s="832" t="s">
        <v>2648</v>
      </c>
      <c r="H2107" s="832" t="s">
        <v>604</v>
      </c>
      <c r="I2107" s="832" t="s">
        <v>2030</v>
      </c>
      <c r="J2107" s="832" t="s">
        <v>1420</v>
      </c>
      <c r="K2107" s="832" t="s">
        <v>2031</v>
      </c>
      <c r="L2107" s="835">
        <v>27.5</v>
      </c>
      <c r="M2107" s="835">
        <v>55</v>
      </c>
      <c r="N2107" s="832">
        <v>2</v>
      </c>
      <c r="O2107" s="836">
        <v>0.5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2</v>
      </c>
      <c r="B2108" s="832" t="s">
        <v>2170</v>
      </c>
      <c r="C2108" s="832" t="s">
        <v>2177</v>
      </c>
      <c r="D2108" s="833" t="s">
        <v>4516</v>
      </c>
      <c r="E2108" s="834" t="s">
        <v>2336</v>
      </c>
      <c r="F2108" s="832" t="s">
        <v>2171</v>
      </c>
      <c r="G2108" s="832" t="s">
        <v>2656</v>
      </c>
      <c r="H2108" s="832" t="s">
        <v>562</v>
      </c>
      <c r="I2108" s="832" t="s">
        <v>2657</v>
      </c>
      <c r="J2108" s="832" t="s">
        <v>1137</v>
      </c>
      <c r="K2108" s="832" t="s">
        <v>2027</v>
      </c>
      <c r="L2108" s="835">
        <v>34.19</v>
      </c>
      <c r="M2108" s="835">
        <v>239.32999999999998</v>
      </c>
      <c r="N2108" s="832">
        <v>7</v>
      </c>
      <c r="O2108" s="836">
        <v>2</v>
      </c>
      <c r="P2108" s="835">
        <v>205.14</v>
      </c>
      <c r="Q2108" s="837">
        <v>0.8571428571428571</v>
      </c>
      <c r="R2108" s="832">
        <v>6</v>
      </c>
      <c r="S2108" s="837">
        <v>0.8571428571428571</v>
      </c>
      <c r="T2108" s="836">
        <v>1</v>
      </c>
      <c r="U2108" s="838">
        <v>0.5</v>
      </c>
    </row>
    <row r="2109" spans="1:21" ht="14.4" customHeight="1" x14ac:dyDescent="0.3">
      <c r="A2109" s="831">
        <v>2</v>
      </c>
      <c r="B2109" s="832" t="s">
        <v>2170</v>
      </c>
      <c r="C2109" s="832" t="s">
        <v>2177</v>
      </c>
      <c r="D2109" s="833" t="s">
        <v>4516</v>
      </c>
      <c r="E2109" s="834" t="s">
        <v>2336</v>
      </c>
      <c r="F2109" s="832" t="s">
        <v>2171</v>
      </c>
      <c r="G2109" s="832" t="s">
        <v>2667</v>
      </c>
      <c r="H2109" s="832" t="s">
        <v>604</v>
      </c>
      <c r="I2109" s="832" t="s">
        <v>2668</v>
      </c>
      <c r="J2109" s="832" t="s">
        <v>787</v>
      </c>
      <c r="K2109" s="832" t="s">
        <v>1688</v>
      </c>
      <c r="L2109" s="835">
        <v>490.89</v>
      </c>
      <c r="M2109" s="835">
        <v>4908.8999999999996</v>
      </c>
      <c r="N2109" s="832">
        <v>10</v>
      </c>
      <c r="O2109" s="836">
        <v>0.5</v>
      </c>
      <c r="P2109" s="835">
        <v>4908.8999999999996</v>
      </c>
      <c r="Q2109" s="837">
        <v>1</v>
      </c>
      <c r="R2109" s="832">
        <v>10</v>
      </c>
      <c r="S2109" s="837">
        <v>1</v>
      </c>
      <c r="T2109" s="836">
        <v>0.5</v>
      </c>
      <c r="U2109" s="838">
        <v>1</v>
      </c>
    </row>
    <row r="2110" spans="1:21" ht="14.4" customHeight="1" x14ac:dyDescent="0.3">
      <c r="A2110" s="831">
        <v>2</v>
      </c>
      <c r="B2110" s="832" t="s">
        <v>2170</v>
      </c>
      <c r="C2110" s="832" t="s">
        <v>2177</v>
      </c>
      <c r="D2110" s="833" t="s">
        <v>4516</v>
      </c>
      <c r="E2110" s="834" t="s">
        <v>2336</v>
      </c>
      <c r="F2110" s="832" t="s">
        <v>2171</v>
      </c>
      <c r="G2110" s="832" t="s">
        <v>2667</v>
      </c>
      <c r="H2110" s="832" t="s">
        <v>604</v>
      </c>
      <c r="I2110" s="832" t="s">
        <v>4353</v>
      </c>
      <c r="J2110" s="832" t="s">
        <v>793</v>
      </c>
      <c r="K2110" s="832" t="s">
        <v>4354</v>
      </c>
      <c r="L2110" s="835">
        <v>369.5</v>
      </c>
      <c r="M2110" s="835">
        <v>739</v>
      </c>
      <c r="N2110" s="832">
        <v>2</v>
      </c>
      <c r="O2110" s="836">
        <v>1</v>
      </c>
      <c r="P2110" s="835">
        <v>739</v>
      </c>
      <c r="Q2110" s="837">
        <v>1</v>
      </c>
      <c r="R2110" s="832">
        <v>2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2</v>
      </c>
      <c r="B2111" s="832" t="s">
        <v>2170</v>
      </c>
      <c r="C2111" s="832" t="s">
        <v>2177</v>
      </c>
      <c r="D2111" s="833" t="s">
        <v>4516</v>
      </c>
      <c r="E2111" s="834" t="s">
        <v>2336</v>
      </c>
      <c r="F2111" s="832" t="s">
        <v>2171</v>
      </c>
      <c r="G2111" s="832" t="s">
        <v>2667</v>
      </c>
      <c r="H2111" s="832" t="s">
        <v>604</v>
      </c>
      <c r="I2111" s="832" t="s">
        <v>3027</v>
      </c>
      <c r="J2111" s="832" t="s">
        <v>793</v>
      </c>
      <c r="K2111" s="832" t="s">
        <v>1678</v>
      </c>
      <c r="L2111" s="835">
        <v>1847.49</v>
      </c>
      <c r="M2111" s="835">
        <v>1847.49</v>
      </c>
      <c r="N2111" s="832">
        <v>1</v>
      </c>
      <c r="O2111" s="836">
        <v>1</v>
      </c>
      <c r="P2111" s="835">
        <v>1847.49</v>
      </c>
      <c r="Q2111" s="837">
        <v>1</v>
      </c>
      <c r="R2111" s="832">
        <v>1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2</v>
      </c>
      <c r="B2112" s="832" t="s">
        <v>2170</v>
      </c>
      <c r="C2112" s="832" t="s">
        <v>2177</v>
      </c>
      <c r="D2112" s="833" t="s">
        <v>4516</v>
      </c>
      <c r="E2112" s="834" t="s">
        <v>2336</v>
      </c>
      <c r="F2112" s="832" t="s">
        <v>2171</v>
      </c>
      <c r="G2112" s="832" t="s">
        <v>2667</v>
      </c>
      <c r="H2112" s="832" t="s">
        <v>604</v>
      </c>
      <c r="I2112" s="832" t="s">
        <v>2673</v>
      </c>
      <c r="J2112" s="832" t="s">
        <v>793</v>
      </c>
      <c r="K2112" s="832" t="s">
        <v>2015</v>
      </c>
      <c r="L2112" s="835">
        <v>2309.36</v>
      </c>
      <c r="M2112" s="835">
        <v>6928.08</v>
      </c>
      <c r="N2112" s="832">
        <v>3</v>
      </c>
      <c r="O2112" s="836">
        <v>1</v>
      </c>
      <c r="P2112" s="835">
        <v>6928.08</v>
      </c>
      <c r="Q2112" s="837">
        <v>1</v>
      </c>
      <c r="R2112" s="832">
        <v>3</v>
      </c>
      <c r="S2112" s="837">
        <v>1</v>
      </c>
      <c r="T2112" s="836">
        <v>1</v>
      </c>
      <c r="U2112" s="838">
        <v>1</v>
      </c>
    </row>
    <row r="2113" spans="1:21" ht="14.4" customHeight="1" x14ac:dyDescent="0.3">
      <c r="A2113" s="831">
        <v>2</v>
      </c>
      <c r="B2113" s="832" t="s">
        <v>2170</v>
      </c>
      <c r="C2113" s="832" t="s">
        <v>2177</v>
      </c>
      <c r="D2113" s="833" t="s">
        <v>4516</v>
      </c>
      <c r="E2113" s="834" t="s">
        <v>2336</v>
      </c>
      <c r="F2113" s="832" t="s">
        <v>2171</v>
      </c>
      <c r="G2113" s="832" t="s">
        <v>2678</v>
      </c>
      <c r="H2113" s="832" t="s">
        <v>562</v>
      </c>
      <c r="I2113" s="832" t="s">
        <v>4053</v>
      </c>
      <c r="J2113" s="832" t="s">
        <v>644</v>
      </c>
      <c r="K2113" s="832" t="s">
        <v>4054</v>
      </c>
      <c r="L2113" s="835">
        <v>24.22</v>
      </c>
      <c r="M2113" s="835">
        <v>24.22</v>
      </c>
      <c r="N2113" s="832">
        <v>1</v>
      </c>
      <c r="O2113" s="836">
        <v>0.5</v>
      </c>
      <c r="P2113" s="835">
        <v>24.22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2</v>
      </c>
      <c r="B2114" s="832" t="s">
        <v>2170</v>
      </c>
      <c r="C2114" s="832" t="s">
        <v>2177</v>
      </c>
      <c r="D2114" s="833" t="s">
        <v>4516</v>
      </c>
      <c r="E2114" s="834" t="s">
        <v>2336</v>
      </c>
      <c r="F2114" s="832" t="s">
        <v>2171</v>
      </c>
      <c r="G2114" s="832" t="s">
        <v>2688</v>
      </c>
      <c r="H2114" s="832" t="s">
        <v>562</v>
      </c>
      <c r="I2114" s="832" t="s">
        <v>2689</v>
      </c>
      <c r="J2114" s="832" t="s">
        <v>1310</v>
      </c>
      <c r="K2114" s="832" t="s">
        <v>2690</v>
      </c>
      <c r="L2114" s="835">
        <v>103.67</v>
      </c>
      <c r="M2114" s="835">
        <v>518.35</v>
      </c>
      <c r="N2114" s="832">
        <v>5</v>
      </c>
      <c r="O2114" s="836">
        <v>3.5</v>
      </c>
      <c r="P2114" s="835">
        <v>207.34</v>
      </c>
      <c r="Q2114" s="837">
        <v>0.39999999999999997</v>
      </c>
      <c r="R2114" s="832">
        <v>2</v>
      </c>
      <c r="S2114" s="837">
        <v>0.4</v>
      </c>
      <c r="T2114" s="836">
        <v>1.5</v>
      </c>
      <c r="U2114" s="838">
        <v>0.42857142857142855</v>
      </c>
    </row>
    <row r="2115" spans="1:21" ht="14.4" customHeight="1" x14ac:dyDescent="0.3">
      <c r="A2115" s="831">
        <v>2</v>
      </c>
      <c r="B2115" s="832" t="s">
        <v>2170</v>
      </c>
      <c r="C2115" s="832" t="s">
        <v>2177</v>
      </c>
      <c r="D2115" s="833" t="s">
        <v>4516</v>
      </c>
      <c r="E2115" s="834" t="s">
        <v>2336</v>
      </c>
      <c r="F2115" s="832" t="s">
        <v>2171</v>
      </c>
      <c r="G2115" s="832" t="s">
        <v>2688</v>
      </c>
      <c r="H2115" s="832" t="s">
        <v>562</v>
      </c>
      <c r="I2115" s="832" t="s">
        <v>2694</v>
      </c>
      <c r="J2115" s="832" t="s">
        <v>2695</v>
      </c>
      <c r="K2115" s="832" t="s">
        <v>2696</v>
      </c>
      <c r="L2115" s="835">
        <v>115.18</v>
      </c>
      <c r="M2115" s="835">
        <v>115.18</v>
      </c>
      <c r="N2115" s="832">
        <v>1</v>
      </c>
      <c r="O2115" s="836">
        <v>0.5</v>
      </c>
      <c r="P2115" s="835">
        <v>115.18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" customHeight="1" x14ac:dyDescent="0.3">
      <c r="A2116" s="831">
        <v>2</v>
      </c>
      <c r="B2116" s="832" t="s">
        <v>2170</v>
      </c>
      <c r="C2116" s="832" t="s">
        <v>2177</v>
      </c>
      <c r="D2116" s="833" t="s">
        <v>4516</v>
      </c>
      <c r="E2116" s="834" t="s">
        <v>2336</v>
      </c>
      <c r="F2116" s="832" t="s">
        <v>2171</v>
      </c>
      <c r="G2116" s="832" t="s">
        <v>2688</v>
      </c>
      <c r="H2116" s="832" t="s">
        <v>562</v>
      </c>
      <c r="I2116" s="832" t="s">
        <v>3029</v>
      </c>
      <c r="J2116" s="832" t="s">
        <v>1310</v>
      </c>
      <c r="K2116" s="832" t="s">
        <v>2460</v>
      </c>
      <c r="L2116" s="835">
        <v>32.25</v>
      </c>
      <c r="M2116" s="835">
        <v>32.25</v>
      </c>
      <c r="N2116" s="832">
        <v>1</v>
      </c>
      <c r="O2116" s="836">
        <v>1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2</v>
      </c>
      <c r="B2117" s="832" t="s">
        <v>2170</v>
      </c>
      <c r="C2117" s="832" t="s">
        <v>2177</v>
      </c>
      <c r="D2117" s="833" t="s">
        <v>4516</v>
      </c>
      <c r="E2117" s="834" t="s">
        <v>2336</v>
      </c>
      <c r="F2117" s="832" t="s">
        <v>2171</v>
      </c>
      <c r="G2117" s="832" t="s">
        <v>2688</v>
      </c>
      <c r="H2117" s="832" t="s">
        <v>562</v>
      </c>
      <c r="I2117" s="832" t="s">
        <v>2697</v>
      </c>
      <c r="J2117" s="832" t="s">
        <v>1310</v>
      </c>
      <c r="K2117" s="832" t="s">
        <v>2690</v>
      </c>
      <c r="L2117" s="835">
        <v>103.67</v>
      </c>
      <c r="M2117" s="835">
        <v>1866.06</v>
      </c>
      <c r="N2117" s="832">
        <v>18</v>
      </c>
      <c r="O2117" s="836">
        <v>10</v>
      </c>
      <c r="P2117" s="835">
        <v>933.03</v>
      </c>
      <c r="Q2117" s="837">
        <v>0.5</v>
      </c>
      <c r="R2117" s="832">
        <v>9</v>
      </c>
      <c r="S2117" s="837">
        <v>0.5</v>
      </c>
      <c r="T2117" s="836">
        <v>5.5</v>
      </c>
      <c r="U2117" s="838">
        <v>0.55000000000000004</v>
      </c>
    </row>
    <row r="2118" spans="1:21" ht="14.4" customHeight="1" x14ac:dyDescent="0.3">
      <c r="A2118" s="831">
        <v>2</v>
      </c>
      <c r="B2118" s="832" t="s">
        <v>2170</v>
      </c>
      <c r="C2118" s="832" t="s">
        <v>2177</v>
      </c>
      <c r="D2118" s="833" t="s">
        <v>4516</v>
      </c>
      <c r="E2118" s="834" t="s">
        <v>2336</v>
      </c>
      <c r="F2118" s="832" t="s">
        <v>2171</v>
      </c>
      <c r="G2118" s="832" t="s">
        <v>2688</v>
      </c>
      <c r="H2118" s="832" t="s">
        <v>562</v>
      </c>
      <c r="I2118" s="832" t="s">
        <v>3033</v>
      </c>
      <c r="J2118" s="832" t="s">
        <v>1310</v>
      </c>
      <c r="K2118" s="832" t="s">
        <v>2690</v>
      </c>
      <c r="L2118" s="835">
        <v>103.67</v>
      </c>
      <c r="M2118" s="835">
        <v>207.34</v>
      </c>
      <c r="N2118" s="832">
        <v>2</v>
      </c>
      <c r="O2118" s="836">
        <v>1</v>
      </c>
      <c r="P2118" s="835">
        <v>207.34</v>
      </c>
      <c r="Q2118" s="837">
        <v>1</v>
      </c>
      <c r="R2118" s="832">
        <v>2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2</v>
      </c>
      <c r="B2119" s="832" t="s">
        <v>2170</v>
      </c>
      <c r="C2119" s="832" t="s">
        <v>2177</v>
      </c>
      <c r="D2119" s="833" t="s">
        <v>4516</v>
      </c>
      <c r="E2119" s="834" t="s">
        <v>2336</v>
      </c>
      <c r="F2119" s="832" t="s">
        <v>2171</v>
      </c>
      <c r="G2119" s="832" t="s">
        <v>2688</v>
      </c>
      <c r="H2119" s="832" t="s">
        <v>562</v>
      </c>
      <c r="I2119" s="832" t="s">
        <v>3530</v>
      </c>
      <c r="J2119" s="832" t="s">
        <v>3531</v>
      </c>
      <c r="K2119" s="832" t="s">
        <v>2696</v>
      </c>
      <c r="L2119" s="835">
        <v>115.18</v>
      </c>
      <c r="M2119" s="835">
        <v>230.36</v>
      </c>
      <c r="N2119" s="832">
        <v>2</v>
      </c>
      <c r="O2119" s="836">
        <v>1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2</v>
      </c>
      <c r="B2120" s="832" t="s">
        <v>2170</v>
      </c>
      <c r="C2120" s="832" t="s">
        <v>2177</v>
      </c>
      <c r="D2120" s="833" t="s">
        <v>4516</v>
      </c>
      <c r="E2120" s="834" t="s">
        <v>2336</v>
      </c>
      <c r="F2120" s="832" t="s">
        <v>2171</v>
      </c>
      <c r="G2120" s="832" t="s">
        <v>2688</v>
      </c>
      <c r="H2120" s="832" t="s">
        <v>562</v>
      </c>
      <c r="I2120" s="832" t="s">
        <v>4355</v>
      </c>
      <c r="J2120" s="832" t="s">
        <v>3290</v>
      </c>
      <c r="K2120" s="832" t="s">
        <v>4356</v>
      </c>
      <c r="L2120" s="835">
        <v>34.56</v>
      </c>
      <c r="M2120" s="835">
        <v>34.56</v>
      </c>
      <c r="N2120" s="832">
        <v>1</v>
      </c>
      <c r="O2120" s="836">
        <v>0.5</v>
      </c>
      <c r="P2120" s="835">
        <v>34.56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2</v>
      </c>
      <c r="B2121" s="832" t="s">
        <v>2170</v>
      </c>
      <c r="C2121" s="832" t="s">
        <v>2177</v>
      </c>
      <c r="D2121" s="833" t="s">
        <v>4516</v>
      </c>
      <c r="E2121" s="834" t="s">
        <v>2336</v>
      </c>
      <c r="F2121" s="832" t="s">
        <v>2171</v>
      </c>
      <c r="G2121" s="832" t="s">
        <v>2709</v>
      </c>
      <c r="H2121" s="832" t="s">
        <v>562</v>
      </c>
      <c r="I2121" s="832" t="s">
        <v>3038</v>
      </c>
      <c r="J2121" s="832" t="s">
        <v>3036</v>
      </c>
      <c r="K2121" s="832" t="s">
        <v>3039</v>
      </c>
      <c r="L2121" s="835">
        <v>96.75</v>
      </c>
      <c r="M2121" s="835">
        <v>96.75</v>
      </c>
      <c r="N2121" s="832">
        <v>1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2</v>
      </c>
      <c r="B2122" s="832" t="s">
        <v>2170</v>
      </c>
      <c r="C2122" s="832" t="s">
        <v>2177</v>
      </c>
      <c r="D2122" s="833" t="s">
        <v>4516</v>
      </c>
      <c r="E2122" s="834" t="s">
        <v>2336</v>
      </c>
      <c r="F2122" s="832" t="s">
        <v>2171</v>
      </c>
      <c r="G2122" s="832" t="s">
        <v>2709</v>
      </c>
      <c r="H2122" s="832" t="s">
        <v>604</v>
      </c>
      <c r="I2122" s="832" t="s">
        <v>2710</v>
      </c>
      <c r="J2122" s="832" t="s">
        <v>1648</v>
      </c>
      <c r="K2122" s="832" t="s">
        <v>2711</v>
      </c>
      <c r="L2122" s="835">
        <v>115.18</v>
      </c>
      <c r="M2122" s="835">
        <v>691.08000000000015</v>
      </c>
      <c r="N2122" s="832">
        <v>6</v>
      </c>
      <c r="O2122" s="836">
        <v>3</v>
      </c>
      <c r="P2122" s="835">
        <v>691.08000000000015</v>
      </c>
      <c r="Q2122" s="837">
        <v>1</v>
      </c>
      <c r="R2122" s="832">
        <v>6</v>
      </c>
      <c r="S2122" s="837">
        <v>1</v>
      </c>
      <c r="T2122" s="836">
        <v>3</v>
      </c>
      <c r="U2122" s="838">
        <v>1</v>
      </c>
    </row>
    <row r="2123" spans="1:21" ht="14.4" customHeight="1" x14ac:dyDescent="0.3">
      <c r="A2123" s="831">
        <v>2</v>
      </c>
      <c r="B2123" s="832" t="s">
        <v>2170</v>
      </c>
      <c r="C2123" s="832" t="s">
        <v>2177</v>
      </c>
      <c r="D2123" s="833" t="s">
        <v>4516</v>
      </c>
      <c r="E2123" s="834" t="s">
        <v>2336</v>
      </c>
      <c r="F2123" s="832" t="s">
        <v>2171</v>
      </c>
      <c r="G2123" s="832" t="s">
        <v>2709</v>
      </c>
      <c r="H2123" s="832" t="s">
        <v>604</v>
      </c>
      <c r="I2123" s="832" t="s">
        <v>2712</v>
      </c>
      <c r="J2123" s="832" t="s">
        <v>1648</v>
      </c>
      <c r="K2123" s="832" t="s">
        <v>2713</v>
      </c>
      <c r="L2123" s="835">
        <v>16.12</v>
      </c>
      <c r="M2123" s="835">
        <v>96.720000000000013</v>
      </c>
      <c r="N2123" s="832">
        <v>6</v>
      </c>
      <c r="O2123" s="836">
        <v>4.5</v>
      </c>
      <c r="P2123" s="835">
        <v>16.12</v>
      </c>
      <c r="Q2123" s="837">
        <v>0.16666666666666666</v>
      </c>
      <c r="R2123" s="832">
        <v>1</v>
      </c>
      <c r="S2123" s="837">
        <v>0.16666666666666666</v>
      </c>
      <c r="T2123" s="836">
        <v>0.5</v>
      </c>
      <c r="U2123" s="838">
        <v>0.1111111111111111</v>
      </c>
    </row>
    <row r="2124" spans="1:21" ht="14.4" customHeight="1" x14ac:dyDescent="0.3">
      <c r="A2124" s="831">
        <v>2</v>
      </c>
      <c r="B2124" s="832" t="s">
        <v>2170</v>
      </c>
      <c r="C2124" s="832" t="s">
        <v>2177</v>
      </c>
      <c r="D2124" s="833" t="s">
        <v>4516</v>
      </c>
      <c r="E2124" s="834" t="s">
        <v>2336</v>
      </c>
      <c r="F2124" s="832" t="s">
        <v>2171</v>
      </c>
      <c r="G2124" s="832" t="s">
        <v>2709</v>
      </c>
      <c r="H2124" s="832" t="s">
        <v>604</v>
      </c>
      <c r="I2124" s="832" t="s">
        <v>2714</v>
      </c>
      <c r="J2124" s="832" t="s">
        <v>1648</v>
      </c>
      <c r="K2124" s="832" t="s">
        <v>1649</v>
      </c>
      <c r="L2124" s="835">
        <v>57.6</v>
      </c>
      <c r="M2124" s="835">
        <v>2534.3999999999996</v>
      </c>
      <c r="N2124" s="832">
        <v>44</v>
      </c>
      <c r="O2124" s="836">
        <v>31</v>
      </c>
      <c r="P2124" s="835">
        <v>1785.5999999999992</v>
      </c>
      <c r="Q2124" s="837">
        <v>0.70454545454545436</v>
      </c>
      <c r="R2124" s="832">
        <v>31</v>
      </c>
      <c r="S2124" s="837">
        <v>0.70454545454545459</v>
      </c>
      <c r="T2124" s="836">
        <v>20.5</v>
      </c>
      <c r="U2124" s="838">
        <v>0.66129032258064513</v>
      </c>
    </row>
    <row r="2125" spans="1:21" ht="14.4" customHeight="1" x14ac:dyDescent="0.3">
      <c r="A2125" s="831">
        <v>2</v>
      </c>
      <c r="B2125" s="832" t="s">
        <v>2170</v>
      </c>
      <c r="C2125" s="832" t="s">
        <v>2177</v>
      </c>
      <c r="D2125" s="833" t="s">
        <v>4516</v>
      </c>
      <c r="E2125" s="834" t="s">
        <v>2336</v>
      </c>
      <c r="F2125" s="832" t="s">
        <v>2171</v>
      </c>
      <c r="G2125" s="832" t="s">
        <v>2709</v>
      </c>
      <c r="H2125" s="832" t="s">
        <v>562</v>
      </c>
      <c r="I2125" s="832" t="s">
        <v>3042</v>
      </c>
      <c r="J2125" s="832" t="s">
        <v>3036</v>
      </c>
      <c r="K2125" s="832" t="s">
        <v>3043</v>
      </c>
      <c r="L2125" s="835">
        <v>56.45</v>
      </c>
      <c r="M2125" s="835">
        <v>56.45</v>
      </c>
      <c r="N2125" s="832">
        <v>1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2</v>
      </c>
      <c r="B2126" s="832" t="s">
        <v>2170</v>
      </c>
      <c r="C2126" s="832" t="s">
        <v>2177</v>
      </c>
      <c r="D2126" s="833" t="s">
        <v>4516</v>
      </c>
      <c r="E2126" s="834" t="s">
        <v>2336</v>
      </c>
      <c r="F2126" s="832" t="s">
        <v>2171</v>
      </c>
      <c r="G2126" s="832" t="s">
        <v>2709</v>
      </c>
      <c r="H2126" s="832" t="s">
        <v>604</v>
      </c>
      <c r="I2126" s="832" t="s">
        <v>1647</v>
      </c>
      <c r="J2126" s="832" t="s">
        <v>1648</v>
      </c>
      <c r="K2126" s="832" t="s">
        <v>1649</v>
      </c>
      <c r="L2126" s="835">
        <v>57.6</v>
      </c>
      <c r="M2126" s="835">
        <v>57.6</v>
      </c>
      <c r="N2126" s="832">
        <v>1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2</v>
      </c>
      <c r="B2127" s="832" t="s">
        <v>2170</v>
      </c>
      <c r="C2127" s="832" t="s">
        <v>2177</v>
      </c>
      <c r="D2127" s="833" t="s">
        <v>4516</v>
      </c>
      <c r="E2127" s="834" t="s">
        <v>2336</v>
      </c>
      <c r="F2127" s="832" t="s">
        <v>2171</v>
      </c>
      <c r="G2127" s="832" t="s">
        <v>2709</v>
      </c>
      <c r="H2127" s="832" t="s">
        <v>562</v>
      </c>
      <c r="I2127" s="832" t="s">
        <v>2718</v>
      </c>
      <c r="J2127" s="832" t="s">
        <v>2719</v>
      </c>
      <c r="K2127" s="832" t="s">
        <v>2720</v>
      </c>
      <c r="L2127" s="835">
        <v>115.18</v>
      </c>
      <c r="M2127" s="835">
        <v>230.36</v>
      </c>
      <c r="N2127" s="832">
        <v>2</v>
      </c>
      <c r="O2127" s="836">
        <v>1</v>
      </c>
      <c r="P2127" s="835">
        <v>115.18</v>
      </c>
      <c r="Q2127" s="837">
        <v>0.5</v>
      </c>
      <c r="R2127" s="832">
        <v>1</v>
      </c>
      <c r="S2127" s="837">
        <v>0.5</v>
      </c>
      <c r="T2127" s="836">
        <v>0.5</v>
      </c>
      <c r="U2127" s="838">
        <v>0.5</v>
      </c>
    </row>
    <row r="2128" spans="1:21" ht="14.4" customHeight="1" x14ac:dyDescent="0.3">
      <c r="A2128" s="831">
        <v>2</v>
      </c>
      <c r="B2128" s="832" t="s">
        <v>2170</v>
      </c>
      <c r="C2128" s="832" t="s">
        <v>2177</v>
      </c>
      <c r="D2128" s="833" t="s">
        <v>4516</v>
      </c>
      <c r="E2128" s="834" t="s">
        <v>2336</v>
      </c>
      <c r="F2128" s="832" t="s">
        <v>2171</v>
      </c>
      <c r="G2128" s="832" t="s">
        <v>2728</v>
      </c>
      <c r="H2128" s="832" t="s">
        <v>562</v>
      </c>
      <c r="I2128" s="832" t="s">
        <v>2729</v>
      </c>
      <c r="J2128" s="832" t="s">
        <v>2730</v>
      </c>
      <c r="K2128" s="832" t="s">
        <v>2731</v>
      </c>
      <c r="L2128" s="835">
        <v>173.31</v>
      </c>
      <c r="M2128" s="835">
        <v>519.93000000000006</v>
      </c>
      <c r="N2128" s="832">
        <v>3</v>
      </c>
      <c r="O2128" s="836">
        <v>0.5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2</v>
      </c>
      <c r="B2129" s="832" t="s">
        <v>2170</v>
      </c>
      <c r="C2129" s="832" t="s">
        <v>2177</v>
      </c>
      <c r="D2129" s="833" t="s">
        <v>4516</v>
      </c>
      <c r="E2129" s="834" t="s">
        <v>2336</v>
      </c>
      <c r="F2129" s="832" t="s">
        <v>2171</v>
      </c>
      <c r="G2129" s="832" t="s">
        <v>2735</v>
      </c>
      <c r="H2129" s="832" t="s">
        <v>604</v>
      </c>
      <c r="I2129" s="832" t="s">
        <v>1770</v>
      </c>
      <c r="J2129" s="832" t="s">
        <v>987</v>
      </c>
      <c r="K2129" s="832" t="s">
        <v>1771</v>
      </c>
      <c r="L2129" s="835">
        <v>143.09</v>
      </c>
      <c r="M2129" s="835">
        <v>143.09</v>
      </c>
      <c r="N2129" s="832">
        <v>1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2</v>
      </c>
      <c r="B2130" s="832" t="s">
        <v>2170</v>
      </c>
      <c r="C2130" s="832" t="s">
        <v>2177</v>
      </c>
      <c r="D2130" s="833" t="s">
        <v>4516</v>
      </c>
      <c r="E2130" s="834" t="s">
        <v>2336</v>
      </c>
      <c r="F2130" s="832" t="s">
        <v>2171</v>
      </c>
      <c r="G2130" s="832" t="s">
        <v>2738</v>
      </c>
      <c r="H2130" s="832" t="s">
        <v>604</v>
      </c>
      <c r="I2130" s="832" t="s">
        <v>1790</v>
      </c>
      <c r="J2130" s="832" t="s">
        <v>1791</v>
      </c>
      <c r="K2130" s="832" t="s">
        <v>1792</v>
      </c>
      <c r="L2130" s="835">
        <v>352.37</v>
      </c>
      <c r="M2130" s="835">
        <v>704.74</v>
      </c>
      <c r="N2130" s="832">
        <v>2</v>
      </c>
      <c r="O2130" s="836">
        <v>0.5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2</v>
      </c>
      <c r="B2131" s="832" t="s">
        <v>2170</v>
      </c>
      <c r="C2131" s="832" t="s">
        <v>2177</v>
      </c>
      <c r="D2131" s="833" t="s">
        <v>4516</v>
      </c>
      <c r="E2131" s="834" t="s">
        <v>2336</v>
      </c>
      <c r="F2131" s="832" t="s">
        <v>2171</v>
      </c>
      <c r="G2131" s="832" t="s">
        <v>2742</v>
      </c>
      <c r="H2131" s="832" t="s">
        <v>562</v>
      </c>
      <c r="I2131" s="832" t="s">
        <v>2743</v>
      </c>
      <c r="J2131" s="832" t="s">
        <v>618</v>
      </c>
      <c r="K2131" s="832" t="s">
        <v>2744</v>
      </c>
      <c r="L2131" s="835">
        <v>108.44</v>
      </c>
      <c r="M2131" s="835">
        <v>216.88</v>
      </c>
      <c r="N2131" s="832">
        <v>2</v>
      </c>
      <c r="O2131" s="836">
        <v>1.5</v>
      </c>
      <c r="P2131" s="835">
        <v>108.44</v>
      </c>
      <c r="Q2131" s="837">
        <v>0.5</v>
      </c>
      <c r="R2131" s="832">
        <v>1</v>
      </c>
      <c r="S2131" s="837">
        <v>0.5</v>
      </c>
      <c r="T2131" s="836">
        <v>1</v>
      </c>
      <c r="U2131" s="838">
        <v>0.66666666666666663</v>
      </c>
    </row>
    <row r="2132" spans="1:21" ht="14.4" customHeight="1" x14ac:dyDescent="0.3">
      <c r="A2132" s="831">
        <v>2</v>
      </c>
      <c r="B2132" s="832" t="s">
        <v>2170</v>
      </c>
      <c r="C2132" s="832" t="s">
        <v>2177</v>
      </c>
      <c r="D2132" s="833" t="s">
        <v>4516</v>
      </c>
      <c r="E2132" s="834" t="s">
        <v>2336</v>
      </c>
      <c r="F2132" s="832" t="s">
        <v>2171</v>
      </c>
      <c r="G2132" s="832" t="s">
        <v>2742</v>
      </c>
      <c r="H2132" s="832" t="s">
        <v>562</v>
      </c>
      <c r="I2132" s="832" t="s">
        <v>3052</v>
      </c>
      <c r="J2132" s="832" t="s">
        <v>618</v>
      </c>
      <c r="K2132" s="832" t="s">
        <v>3053</v>
      </c>
      <c r="L2132" s="835">
        <v>52.61</v>
      </c>
      <c r="M2132" s="835">
        <v>736.54000000000008</v>
      </c>
      <c r="N2132" s="832">
        <v>14</v>
      </c>
      <c r="O2132" s="836">
        <v>9.5</v>
      </c>
      <c r="P2132" s="835">
        <v>368.27000000000004</v>
      </c>
      <c r="Q2132" s="837">
        <v>0.5</v>
      </c>
      <c r="R2132" s="832">
        <v>7</v>
      </c>
      <c r="S2132" s="837">
        <v>0.5</v>
      </c>
      <c r="T2132" s="836">
        <v>5.5</v>
      </c>
      <c r="U2132" s="838">
        <v>0.57894736842105265</v>
      </c>
    </row>
    <row r="2133" spans="1:21" ht="14.4" customHeight="1" x14ac:dyDescent="0.3">
      <c r="A2133" s="831">
        <v>2</v>
      </c>
      <c r="B2133" s="832" t="s">
        <v>2170</v>
      </c>
      <c r="C2133" s="832" t="s">
        <v>2177</v>
      </c>
      <c r="D2133" s="833" t="s">
        <v>4516</v>
      </c>
      <c r="E2133" s="834" t="s">
        <v>2336</v>
      </c>
      <c r="F2133" s="832" t="s">
        <v>2171</v>
      </c>
      <c r="G2133" s="832" t="s">
        <v>2742</v>
      </c>
      <c r="H2133" s="832" t="s">
        <v>562</v>
      </c>
      <c r="I2133" s="832" t="s">
        <v>2745</v>
      </c>
      <c r="J2133" s="832" t="s">
        <v>616</v>
      </c>
      <c r="K2133" s="832" t="s">
        <v>2746</v>
      </c>
      <c r="L2133" s="835">
        <v>42.09</v>
      </c>
      <c r="M2133" s="835">
        <v>84.18</v>
      </c>
      <c r="N2133" s="832">
        <v>2</v>
      </c>
      <c r="O2133" s="836">
        <v>1.5</v>
      </c>
      <c r="P2133" s="835">
        <v>42.09</v>
      </c>
      <c r="Q2133" s="837">
        <v>0.5</v>
      </c>
      <c r="R2133" s="832">
        <v>1</v>
      </c>
      <c r="S2133" s="837">
        <v>0.5</v>
      </c>
      <c r="T2133" s="836">
        <v>1</v>
      </c>
      <c r="U2133" s="838">
        <v>0.66666666666666663</v>
      </c>
    </row>
    <row r="2134" spans="1:21" ht="14.4" customHeight="1" x14ac:dyDescent="0.3">
      <c r="A2134" s="831">
        <v>2</v>
      </c>
      <c r="B2134" s="832" t="s">
        <v>2170</v>
      </c>
      <c r="C2134" s="832" t="s">
        <v>2177</v>
      </c>
      <c r="D2134" s="833" t="s">
        <v>4516</v>
      </c>
      <c r="E2134" s="834" t="s">
        <v>2336</v>
      </c>
      <c r="F2134" s="832" t="s">
        <v>2171</v>
      </c>
      <c r="G2134" s="832" t="s">
        <v>2747</v>
      </c>
      <c r="H2134" s="832" t="s">
        <v>562</v>
      </c>
      <c r="I2134" s="832" t="s">
        <v>2748</v>
      </c>
      <c r="J2134" s="832" t="s">
        <v>2749</v>
      </c>
      <c r="K2134" s="832" t="s">
        <v>2750</v>
      </c>
      <c r="L2134" s="835">
        <v>21.92</v>
      </c>
      <c r="M2134" s="835">
        <v>65.760000000000005</v>
      </c>
      <c r="N2134" s="832">
        <v>3</v>
      </c>
      <c r="O2134" s="836">
        <v>0.5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2</v>
      </c>
      <c r="B2135" s="832" t="s">
        <v>2170</v>
      </c>
      <c r="C2135" s="832" t="s">
        <v>2177</v>
      </c>
      <c r="D2135" s="833" t="s">
        <v>4516</v>
      </c>
      <c r="E2135" s="834" t="s">
        <v>2336</v>
      </c>
      <c r="F2135" s="832" t="s">
        <v>2171</v>
      </c>
      <c r="G2135" s="832" t="s">
        <v>2754</v>
      </c>
      <c r="H2135" s="832" t="s">
        <v>562</v>
      </c>
      <c r="I2135" s="832" t="s">
        <v>2755</v>
      </c>
      <c r="J2135" s="832" t="s">
        <v>2756</v>
      </c>
      <c r="K2135" s="832" t="s">
        <v>2757</v>
      </c>
      <c r="L2135" s="835">
        <v>64.5</v>
      </c>
      <c r="M2135" s="835">
        <v>709.5</v>
      </c>
      <c r="N2135" s="832">
        <v>11</v>
      </c>
      <c r="O2135" s="836">
        <v>3</v>
      </c>
      <c r="P2135" s="835">
        <v>516</v>
      </c>
      <c r="Q2135" s="837">
        <v>0.72727272727272729</v>
      </c>
      <c r="R2135" s="832">
        <v>8</v>
      </c>
      <c r="S2135" s="837">
        <v>0.72727272727272729</v>
      </c>
      <c r="T2135" s="836">
        <v>1.5</v>
      </c>
      <c r="U2135" s="838">
        <v>0.5</v>
      </c>
    </row>
    <row r="2136" spans="1:21" ht="14.4" customHeight="1" x14ac:dyDescent="0.3">
      <c r="A2136" s="831">
        <v>2</v>
      </c>
      <c r="B2136" s="832" t="s">
        <v>2170</v>
      </c>
      <c r="C2136" s="832" t="s">
        <v>2177</v>
      </c>
      <c r="D2136" s="833" t="s">
        <v>4516</v>
      </c>
      <c r="E2136" s="834" t="s">
        <v>2336</v>
      </c>
      <c r="F2136" s="832" t="s">
        <v>2171</v>
      </c>
      <c r="G2136" s="832" t="s">
        <v>2754</v>
      </c>
      <c r="H2136" s="832" t="s">
        <v>562</v>
      </c>
      <c r="I2136" s="832" t="s">
        <v>2758</v>
      </c>
      <c r="J2136" s="832" t="s">
        <v>2756</v>
      </c>
      <c r="K2136" s="832" t="s">
        <v>2759</v>
      </c>
      <c r="L2136" s="835">
        <v>32.25</v>
      </c>
      <c r="M2136" s="835">
        <v>129</v>
      </c>
      <c r="N2136" s="832">
        <v>4</v>
      </c>
      <c r="O2136" s="836">
        <v>1</v>
      </c>
      <c r="P2136" s="835">
        <v>129</v>
      </c>
      <c r="Q2136" s="837">
        <v>1</v>
      </c>
      <c r="R2136" s="832">
        <v>4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2</v>
      </c>
      <c r="B2137" s="832" t="s">
        <v>2170</v>
      </c>
      <c r="C2137" s="832" t="s">
        <v>2177</v>
      </c>
      <c r="D2137" s="833" t="s">
        <v>4516</v>
      </c>
      <c r="E2137" s="834" t="s">
        <v>2336</v>
      </c>
      <c r="F2137" s="832" t="s">
        <v>2171</v>
      </c>
      <c r="G2137" s="832" t="s">
        <v>2760</v>
      </c>
      <c r="H2137" s="832" t="s">
        <v>604</v>
      </c>
      <c r="I2137" s="832" t="s">
        <v>1779</v>
      </c>
      <c r="J2137" s="832" t="s">
        <v>1776</v>
      </c>
      <c r="K2137" s="832" t="s">
        <v>1780</v>
      </c>
      <c r="L2137" s="835">
        <v>158.99</v>
      </c>
      <c r="M2137" s="835">
        <v>317.98</v>
      </c>
      <c r="N2137" s="832">
        <v>2</v>
      </c>
      <c r="O2137" s="836">
        <v>1</v>
      </c>
      <c r="P2137" s="835">
        <v>158.99</v>
      </c>
      <c r="Q2137" s="837">
        <v>0.5</v>
      </c>
      <c r="R2137" s="832">
        <v>1</v>
      </c>
      <c r="S2137" s="837">
        <v>0.5</v>
      </c>
      <c r="T2137" s="836">
        <v>0.5</v>
      </c>
      <c r="U2137" s="838">
        <v>0.5</v>
      </c>
    </row>
    <row r="2138" spans="1:21" ht="14.4" customHeight="1" x14ac:dyDescent="0.3">
      <c r="A2138" s="831">
        <v>2</v>
      </c>
      <c r="B2138" s="832" t="s">
        <v>2170</v>
      </c>
      <c r="C2138" s="832" t="s">
        <v>2177</v>
      </c>
      <c r="D2138" s="833" t="s">
        <v>4516</v>
      </c>
      <c r="E2138" s="834" t="s">
        <v>2336</v>
      </c>
      <c r="F2138" s="832" t="s">
        <v>2171</v>
      </c>
      <c r="G2138" s="832" t="s">
        <v>2760</v>
      </c>
      <c r="H2138" s="832" t="s">
        <v>562</v>
      </c>
      <c r="I2138" s="832" t="s">
        <v>4357</v>
      </c>
      <c r="J2138" s="832" t="s">
        <v>3735</v>
      </c>
      <c r="K2138" s="832" t="s">
        <v>4358</v>
      </c>
      <c r="L2138" s="835">
        <v>39.75</v>
      </c>
      <c r="M2138" s="835">
        <v>79.5</v>
      </c>
      <c r="N2138" s="832">
        <v>2</v>
      </c>
      <c r="O2138" s="836">
        <v>0.5</v>
      </c>
      <c r="P2138" s="835">
        <v>79.5</v>
      </c>
      <c r="Q2138" s="837">
        <v>1</v>
      </c>
      <c r="R2138" s="832">
        <v>2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2</v>
      </c>
      <c r="B2139" s="832" t="s">
        <v>2170</v>
      </c>
      <c r="C2139" s="832" t="s">
        <v>2177</v>
      </c>
      <c r="D2139" s="833" t="s">
        <v>4516</v>
      </c>
      <c r="E2139" s="834" t="s">
        <v>2336</v>
      </c>
      <c r="F2139" s="832" t="s">
        <v>2171</v>
      </c>
      <c r="G2139" s="832" t="s">
        <v>2769</v>
      </c>
      <c r="H2139" s="832" t="s">
        <v>562</v>
      </c>
      <c r="I2139" s="832" t="s">
        <v>2770</v>
      </c>
      <c r="J2139" s="832" t="s">
        <v>1159</v>
      </c>
      <c r="K2139" s="832" t="s">
        <v>2771</v>
      </c>
      <c r="L2139" s="835">
        <v>453.79</v>
      </c>
      <c r="M2139" s="835">
        <v>3176.53</v>
      </c>
      <c r="N2139" s="832">
        <v>7</v>
      </c>
      <c r="O2139" s="836">
        <v>4</v>
      </c>
      <c r="P2139" s="835">
        <v>3176.53</v>
      </c>
      <c r="Q2139" s="837">
        <v>1</v>
      </c>
      <c r="R2139" s="832">
        <v>7</v>
      </c>
      <c r="S2139" s="837">
        <v>1</v>
      </c>
      <c r="T2139" s="836">
        <v>4</v>
      </c>
      <c r="U2139" s="838">
        <v>1</v>
      </c>
    </row>
    <row r="2140" spans="1:21" ht="14.4" customHeight="1" x14ac:dyDescent="0.3">
      <c r="A2140" s="831">
        <v>2</v>
      </c>
      <c r="B2140" s="832" t="s">
        <v>2170</v>
      </c>
      <c r="C2140" s="832" t="s">
        <v>2177</v>
      </c>
      <c r="D2140" s="833" t="s">
        <v>4516</v>
      </c>
      <c r="E2140" s="834" t="s">
        <v>2336</v>
      </c>
      <c r="F2140" s="832" t="s">
        <v>2171</v>
      </c>
      <c r="G2140" s="832" t="s">
        <v>2769</v>
      </c>
      <c r="H2140" s="832" t="s">
        <v>562</v>
      </c>
      <c r="I2140" s="832" t="s">
        <v>2772</v>
      </c>
      <c r="J2140" s="832" t="s">
        <v>1159</v>
      </c>
      <c r="K2140" s="832" t="s">
        <v>2771</v>
      </c>
      <c r="L2140" s="835">
        <v>453.79</v>
      </c>
      <c r="M2140" s="835">
        <v>907.58</v>
      </c>
      <c r="N2140" s="832">
        <v>2</v>
      </c>
      <c r="O2140" s="836">
        <v>1.5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2</v>
      </c>
      <c r="B2141" s="832" t="s">
        <v>2170</v>
      </c>
      <c r="C2141" s="832" t="s">
        <v>2177</v>
      </c>
      <c r="D2141" s="833" t="s">
        <v>4516</v>
      </c>
      <c r="E2141" s="834" t="s">
        <v>2336</v>
      </c>
      <c r="F2141" s="832" t="s">
        <v>2171</v>
      </c>
      <c r="G2141" s="832" t="s">
        <v>2773</v>
      </c>
      <c r="H2141" s="832" t="s">
        <v>562</v>
      </c>
      <c r="I2141" s="832" t="s">
        <v>2774</v>
      </c>
      <c r="J2141" s="832" t="s">
        <v>1033</v>
      </c>
      <c r="K2141" s="832" t="s">
        <v>2764</v>
      </c>
      <c r="L2141" s="835">
        <v>316.36</v>
      </c>
      <c r="M2141" s="835">
        <v>316.36</v>
      </c>
      <c r="N2141" s="832">
        <v>1</v>
      </c>
      <c r="O2141" s="836">
        <v>1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2</v>
      </c>
      <c r="B2142" s="832" t="s">
        <v>2170</v>
      </c>
      <c r="C2142" s="832" t="s">
        <v>2177</v>
      </c>
      <c r="D2142" s="833" t="s">
        <v>4516</v>
      </c>
      <c r="E2142" s="834" t="s">
        <v>2336</v>
      </c>
      <c r="F2142" s="832" t="s">
        <v>2171</v>
      </c>
      <c r="G2142" s="832" t="s">
        <v>2777</v>
      </c>
      <c r="H2142" s="832" t="s">
        <v>562</v>
      </c>
      <c r="I2142" s="832" t="s">
        <v>3403</v>
      </c>
      <c r="J2142" s="832" t="s">
        <v>2779</v>
      </c>
      <c r="K2142" s="832" t="s">
        <v>3404</v>
      </c>
      <c r="L2142" s="835">
        <v>1982.3</v>
      </c>
      <c r="M2142" s="835">
        <v>1982.3</v>
      </c>
      <c r="N2142" s="832">
        <v>1</v>
      </c>
      <c r="O2142" s="836">
        <v>0.5</v>
      </c>
      <c r="P2142" s="835">
        <v>1982.3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2</v>
      </c>
      <c r="B2143" s="832" t="s">
        <v>2170</v>
      </c>
      <c r="C2143" s="832" t="s">
        <v>2177</v>
      </c>
      <c r="D2143" s="833" t="s">
        <v>4516</v>
      </c>
      <c r="E2143" s="834" t="s">
        <v>2336</v>
      </c>
      <c r="F2143" s="832" t="s">
        <v>2171</v>
      </c>
      <c r="G2143" s="832" t="s">
        <v>2777</v>
      </c>
      <c r="H2143" s="832" t="s">
        <v>562</v>
      </c>
      <c r="I2143" s="832" t="s">
        <v>3609</v>
      </c>
      <c r="J2143" s="832" t="s">
        <v>2779</v>
      </c>
      <c r="K2143" s="832" t="s">
        <v>3610</v>
      </c>
      <c r="L2143" s="835">
        <v>6167.15</v>
      </c>
      <c r="M2143" s="835">
        <v>18501.449999999997</v>
      </c>
      <c r="N2143" s="832">
        <v>3</v>
      </c>
      <c r="O2143" s="836">
        <v>2.5</v>
      </c>
      <c r="P2143" s="835">
        <v>18501.449999999997</v>
      </c>
      <c r="Q2143" s="837">
        <v>1</v>
      </c>
      <c r="R2143" s="832">
        <v>3</v>
      </c>
      <c r="S2143" s="837">
        <v>1</v>
      </c>
      <c r="T2143" s="836">
        <v>2.5</v>
      </c>
      <c r="U2143" s="838">
        <v>1</v>
      </c>
    </row>
    <row r="2144" spans="1:21" ht="14.4" customHeight="1" x14ac:dyDescent="0.3">
      <c r="A2144" s="831">
        <v>2</v>
      </c>
      <c r="B2144" s="832" t="s">
        <v>2170</v>
      </c>
      <c r="C2144" s="832" t="s">
        <v>2177</v>
      </c>
      <c r="D2144" s="833" t="s">
        <v>4516</v>
      </c>
      <c r="E2144" s="834" t="s">
        <v>2336</v>
      </c>
      <c r="F2144" s="832" t="s">
        <v>2171</v>
      </c>
      <c r="G2144" s="832" t="s">
        <v>2777</v>
      </c>
      <c r="H2144" s="832" t="s">
        <v>562</v>
      </c>
      <c r="I2144" s="832" t="s">
        <v>2778</v>
      </c>
      <c r="J2144" s="832" t="s">
        <v>2779</v>
      </c>
      <c r="K2144" s="832" t="s">
        <v>2780</v>
      </c>
      <c r="L2144" s="835">
        <v>0</v>
      </c>
      <c r="M2144" s="835">
        <v>0</v>
      </c>
      <c r="N2144" s="832">
        <v>3</v>
      </c>
      <c r="O2144" s="836">
        <v>2.5</v>
      </c>
      <c r="P2144" s="835">
        <v>0</v>
      </c>
      <c r="Q2144" s="837"/>
      <c r="R2144" s="832">
        <v>2</v>
      </c>
      <c r="S2144" s="837">
        <v>0.66666666666666663</v>
      </c>
      <c r="T2144" s="836">
        <v>1.5</v>
      </c>
      <c r="U2144" s="838">
        <v>0.6</v>
      </c>
    </row>
    <row r="2145" spans="1:21" ht="14.4" customHeight="1" x14ac:dyDescent="0.3">
      <c r="A2145" s="831">
        <v>2</v>
      </c>
      <c r="B2145" s="832" t="s">
        <v>2170</v>
      </c>
      <c r="C2145" s="832" t="s">
        <v>2177</v>
      </c>
      <c r="D2145" s="833" t="s">
        <v>4516</v>
      </c>
      <c r="E2145" s="834" t="s">
        <v>2336</v>
      </c>
      <c r="F2145" s="832" t="s">
        <v>2171</v>
      </c>
      <c r="G2145" s="832" t="s">
        <v>2781</v>
      </c>
      <c r="H2145" s="832" t="s">
        <v>562</v>
      </c>
      <c r="I2145" s="832" t="s">
        <v>3613</v>
      </c>
      <c r="J2145" s="832" t="s">
        <v>3614</v>
      </c>
      <c r="K2145" s="832" t="s">
        <v>2114</v>
      </c>
      <c r="L2145" s="835">
        <v>279.52999999999997</v>
      </c>
      <c r="M2145" s="835">
        <v>838.58999999999992</v>
      </c>
      <c r="N2145" s="832">
        <v>3</v>
      </c>
      <c r="O2145" s="836">
        <v>2.5</v>
      </c>
      <c r="P2145" s="835">
        <v>279.52999999999997</v>
      </c>
      <c r="Q2145" s="837">
        <v>0.33333333333333331</v>
      </c>
      <c r="R2145" s="832">
        <v>1</v>
      </c>
      <c r="S2145" s="837">
        <v>0.33333333333333331</v>
      </c>
      <c r="T2145" s="836">
        <v>1</v>
      </c>
      <c r="U2145" s="838">
        <v>0.4</v>
      </c>
    </row>
    <row r="2146" spans="1:21" ht="14.4" customHeight="1" x14ac:dyDescent="0.3">
      <c r="A2146" s="831">
        <v>2</v>
      </c>
      <c r="B2146" s="832" t="s">
        <v>2170</v>
      </c>
      <c r="C2146" s="832" t="s">
        <v>2177</v>
      </c>
      <c r="D2146" s="833" t="s">
        <v>4516</v>
      </c>
      <c r="E2146" s="834" t="s">
        <v>2336</v>
      </c>
      <c r="F2146" s="832" t="s">
        <v>2171</v>
      </c>
      <c r="G2146" s="832" t="s">
        <v>2781</v>
      </c>
      <c r="H2146" s="832" t="s">
        <v>562</v>
      </c>
      <c r="I2146" s="832" t="s">
        <v>4359</v>
      </c>
      <c r="J2146" s="832" t="s">
        <v>3614</v>
      </c>
      <c r="K2146" s="832" t="s">
        <v>1818</v>
      </c>
      <c r="L2146" s="835">
        <v>430.05</v>
      </c>
      <c r="M2146" s="835">
        <v>430.05</v>
      </c>
      <c r="N2146" s="832">
        <v>1</v>
      </c>
      <c r="O2146" s="836">
        <v>0.5</v>
      </c>
      <c r="P2146" s="835">
        <v>430.05</v>
      </c>
      <c r="Q2146" s="837">
        <v>1</v>
      </c>
      <c r="R2146" s="832">
        <v>1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2</v>
      </c>
      <c r="B2147" s="832" t="s">
        <v>2170</v>
      </c>
      <c r="C2147" s="832" t="s">
        <v>2177</v>
      </c>
      <c r="D2147" s="833" t="s">
        <v>4516</v>
      </c>
      <c r="E2147" s="834" t="s">
        <v>2336</v>
      </c>
      <c r="F2147" s="832" t="s">
        <v>2171</v>
      </c>
      <c r="G2147" s="832" t="s">
        <v>2781</v>
      </c>
      <c r="H2147" s="832" t="s">
        <v>604</v>
      </c>
      <c r="I2147" s="832" t="s">
        <v>2782</v>
      </c>
      <c r="J2147" s="832" t="s">
        <v>2783</v>
      </c>
      <c r="K2147" s="832" t="s">
        <v>2393</v>
      </c>
      <c r="L2147" s="835">
        <v>477.84</v>
      </c>
      <c r="M2147" s="835">
        <v>955.68</v>
      </c>
      <c r="N2147" s="832">
        <v>2</v>
      </c>
      <c r="O2147" s="836">
        <v>1.5</v>
      </c>
      <c r="P2147" s="835">
        <v>477.84</v>
      </c>
      <c r="Q2147" s="837">
        <v>0.5</v>
      </c>
      <c r="R2147" s="832">
        <v>1</v>
      </c>
      <c r="S2147" s="837">
        <v>0.5</v>
      </c>
      <c r="T2147" s="836">
        <v>0.5</v>
      </c>
      <c r="U2147" s="838">
        <v>0.33333333333333331</v>
      </c>
    </row>
    <row r="2148" spans="1:21" ht="14.4" customHeight="1" x14ac:dyDescent="0.3">
      <c r="A2148" s="831">
        <v>2</v>
      </c>
      <c r="B2148" s="832" t="s">
        <v>2170</v>
      </c>
      <c r="C2148" s="832" t="s">
        <v>2177</v>
      </c>
      <c r="D2148" s="833" t="s">
        <v>4516</v>
      </c>
      <c r="E2148" s="834" t="s">
        <v>2336</v>
      </c>
      <c r="F2148" s="832" t="s">
        <v>2171</v>
      </c>
      <c r="G2148" s="832" t="s">
        <v>2781</v>
      </c>
      <c r="H2148" s="832" t="s">
        <v>604</v>
      </c>
      <c r="I2148" s="832" t="s">
        <v>2784</v>
      </c>
      <c r="J2148" s="832" t="s">
        <v>2783</v>
      </c>
      <c r="K2148" s="832" t="s">
        <v>1751</v>
      </c>
      <c r="L2148" s="835">
        <v>310.58999999999997</v>
      </c>
      <c r="M2148" s="835">
        <v>310.58999999999997</v>
      </c>
      <c r="N2148" s="832">
        <v>1</v>
      </c>
      <c r="O2148" s="836">
        <v>0.5</v>
      </c>
      <c r="P2148" s="835">
        <v>310.58999999999997</v>
      </c>
      <c r="Q2148" s="837">
        <v>1</v>
      </c>
      <c r="R2148" s="832">
        <v>1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2</v>
      </c>
      <c r="B2149" s="832" t="s">
        <v>2170</v>
      </c>
      <c r="C2149" s="832" t="s">
        <v>2177</v>
      </c>
      <c r="D2149" s="833" t="s">
        <v>4516</v>
      </c>
      <c r="E2149" s="834" t="s">
        <v>2336</v>
      </c>
      <c r="F2149" s="832" t="s">
        <v>2171</v>
      </c>
      <c r="G2149" s="832" t="s">
        <v>2808</v>
      </c>
      <c r="H2149" s="832" t="s">
        <v>562</v>
      </c>
      <c r="I2149" s="832" t="s">
        <v>2809</v>
      </c>
      <c r="J2149" s="832" t="s">
        <v>2810</v>
      </c>
      <c r="K2149" s="832" t="s">
        <v>2811</v>
      </c>
      <c r="L2149" s="835">
        <v>0</v>
      </c>
      <c r="M2149" s="835">
        <v>0</v>
      </c>
      <c r="N2149" s="832">
        <v>2</v>
      </c>
      <c r="O2149" s="836">
        <v>1</v>
      </c>
      <c r="P2149" s="835"/>
      <c r="Q2149" s="837"/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2</v>
      </c>
      <c r="B2150" s="832" t="s">
        <v>2170</v>
      </c>
      <c r="C2150" s="832" t="s">
        <v>2177</v>
      </c>
      <c r="D2150" s="833" t="s">
        <v>4516</v>
      </c>
      <c r="E2150" s="834" t="s">
        <v>2336</v>
      </c>
      <c r="F2150" s="832" t="s">
        <v>2171</v>
      </c>
      <c r="G2150" s="832" t="s">
        <v>2808</v>
      </c>
      <c r="H2150" s="832" t="s">
        <v>562</v>
      </c>
      <c r="I2150" s="832" t="s">
        <v>3626</v>
      </c>
      <c r="J2150" s="832" t="s">
        <v>888</v>
      </c>
      <c r="K2150" s="832" t="s">
        <v>637</v>
      </c>
      <c r="L2150" s="835">
        <v>0</v>
      </c>
      <c r="M2150" s="835">
        <v>0</v>
      </c>
      <c r="N2150" s="832">
        <v>1</v>
      </c>
      <c r="O2150" s="836">
        <v>0.5</v>
      </c>
      <c r="P2150" s="835"/>
      <c r="Q2150" s="837"/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2</v>
      </c>
      <c r="B2151" s="832" t="s">
        <v>2170</v>
      </c>
      <c r="C2151" s="832" t="s">
        <v>2177</v>
      </c>
      <c r="D2151" s="833" t="s">
        <v>4516</v>
      </c>
      <c r="E2151" s="834" t="s">
        <v>2336</v>
      </c>
      <c r="F2151" s="832" t="s">
        <v>2171</v>
      </c>
      <c r="G2151" s="832" t="s">
        <v>2808</v>
      </c>
      <c r="H2151" s="832" t="s">
        <v>562</v>
      </c>
      <c r="I2151" s="832" t="s">
        <v>2812</v>
      </c>
      <c r="J2151" s="832" t="s">
        <v>888</v>
      </c>
      <c r="K2151" s="832" t="s">
        <v>2813</v>
      </c>
      <c r="L2151" s="835">
        <v>0</v>
      </c>
      <c r="M2151" s="835">
        <v>0</v>
      </c>
      <c r="N2151" s="832">
        <v>49</v>
      </c>
      <c r="O2151" s="836">
        <v>13</v>
      </c>
      <c r="P2151" s="835">
        <v>0</v>
      </c>
      <c r="Q2151" s="837"/>
      <c r="R2151" s="832">
        <v>15</v>
      </c>
      <c r="S2151" s="837">
        <v>0.30612244897959184</v>
      </c>
      <c r="T2151" s="836">
        <v>3.5</v>
      </c>
      <c r="U2151" s="838">
        <v>0.26923076923076922</v>
      </c>
    </row>
    <row r="2152" spans="1:21" ht="14.4" customHeight="1" x14ac:dyDescent="0.3">
      <c r="A2152" s="831">
        <v>2</v>
      </c>
      <c r="B2152" s="832" t="s">
        <v>2170</v>
      </c>
      <c r="C2152" s="832" t="s">
        <v>2177</v>
      </c>
      <c r="D2152" s="833" t="s">
        <v>4516</v>
      </c>
      <c r="E2152" s="834" t="s">
        <v>2336</v>
      </c>
      <c r="F2152" s="832" t="s">
        <v>2171</v>
      </c>
      <c r="G2152" s="832" t="s">
        <v>4360</v>
      </c>
      <c r="H2152" s="832" t="s">
        <v>562</v>
      </c>
      <c r="I2152" s="832" t="s">
        <v>4361</v>
      </c>
      <c r="J2152" s="832" t="s">
        <v>4362</v>
      </c>
      <c r="K2152" s="832" t="s">
        <v>4363</v>
      </c>
      <c r="L2152" s="835">
        <v>3483.97</v>
      </c>
      <c r="M2152" s="835">
        <v>3483.97</v>
      </c>
      <c r="N2152" s="832">
        <v>1</v>
      </c>
      <c r="O2152" s="836">
        <v>0.5</v>
      </c>
      <c r="P2152" s="835">
        <v>3483.97</v>
      </c>
      <c r="Q2152" s="837">
        <v>1</v>
      </c>
      <c r="R2152" s="832">
        <v>1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2</v>
      </c>
      <c r="B2153" s="832" t="s">
        <v>2170</v>
      </c>
      <c r="C2153" s="832" t="s">
        <v>2177</v>
      </c>
      <c r="D2153" s="833" t="s">
        <v>4516</v>
      </c>
      <c r="E2153" s="834" t="s">
        <v>2336</v>
      </c>
      <c r="F2153" s="832" t="s">
        <v>2171</v>
      </c>
      <c r="G2153" s="832" t="s">
        <v>2821</v>
      </c>
      <c r="H2153" s="832" t="s">
        <v>604</v>
      </c>
      <c r="I2153" s="832" t="s">
        <v>1914</v>
      </c>
      <c r="J2153" s="832" t="s">
        <v>1915</v>
      </c>
      <c r="K2153" s="832" t="s">
        <v>1916</v>
      </c>
      <c r="L2153" s="835">
        <v>0</v>
      </c>
      <c r="M2153" s="835">
        <v>0</v>
      </c>
      <c r="N2153" s="832">
        <v>8</v>
      </c>
      <c r="O2153" s="836">
        <v>5</v>
      </c>
      <c r="P2153" s="835">
        <v>0</v>
      </c>
      <c r="Q2153" s="837"/>
      <c r="R2153" s="832">
        <v>4</v>
      </c>
      <c r="S2153" s="837">
        <v>0.5</v>
      </c>
      <c r="T2153" s="836">
        <v>2.5</v>
      </c>
      <c r="U2153" s="838">
        <v>0.5</v>
      </c>
    </row>
    <row r="2154" spans="1:21" ht="14.4" customHeight="1" x14ac:dyDescent="0.3">
      <c r="A2154" s="831">
        <v>2</v>
      </c>
      <c r="B2154" s="832" t="s">
        <v>2170</v>
      </c>
      <c r="C2154" s="832" t="s">
        <v>2177</v>
      </c>
      <c r="D2154" s="833" t="s">
        <v>4516</v>
      </c>
      <c r="E2154" s="834" t="s">
        <v>2336</v>
      </c>
      <c r="F2154" s="832" t="s">
        <v>2171</v>
      </c>
      <c r="G2154" s="832" t="s">
        <v>2825</v>
      </c>
      <c r="H2154" s="832" t="s">
        <v>562</v>
      </c>
      <c r="I2154" s="832" t="s">
        <v>2826</v>
      </c>
      <c r="J2154" s="832" t="s">
        <v>1079</v>
      </c>
      <c r="K2154" s="832" t="s">
        <v>1758</v>
      </c>
      <c r="L2154" s="835">
        <v>210.38</v>
      </c>
      <c r="M2154" s="835">
        <v>1893.4200000000003</v>
      </c>
      <c r="N2154" s="832">
        <v>9</v>
      </c>
      <c r="O2154" s="836">
        <v>4</v>
      </c>
      <c r="P2154" s="835">
        <v>420.76</v>
      </c>
      <c r="Q2154" s="837">
        <v>0.22222222222222218</v>
      </c>
      <c r="R2154" s="832">
        <v>2</v>
      </c>
      <c r="S2154" s="837">
        <v>0.22222222222222221</v>
      </c>
      <c r="T2154" s="836">
        <v>1</v>
      </c>
      <c r="U2154" s="838">
        <v>0.25</v>
      </c>
    </row>
    <row r="2155" spans="1:21" ht="14.4" customHeight="1" x14ac:dyDescent="0.3">
      <c r="A2155" s="831">
        <v>2</v>
      </c>
      <c r="B2155" s="832" t="s">
        <v>2170</v>
      </c>
      <c r="C2155" s="832" t="s">
        <v>2177</v>
      </c>
      <c r="D2155" s="833" t="s">
        <v>4516</v>
      </c>
      <c r="E2155" s="834" t="s">
        <v>2336</v>
      </c>
      <c r="F2155" s="832" t="s">
        <v>2171</v>
      </c>
      <c r="G2155" s="832" t="s">
        <v>3200</v>
      </c>
      <c r="H2155" s="832" t="s">
        <v>562</v>
      </c>
      <c r="I2155" s="832" t="s">
        <v>3447</v>
      </c>
      <c r="J2155" s="832" t="s">
        <v>3202</v>
      </c>
      <c r="K2155" s="832" t="s">
        <v>3441</v>
      </c>
      <c r="L2155" s="835">
        <v>42.54</v>
      </c>
      <c r="M2155" s="835">
        <v>85.08</v>
      </c>
      <c r="N2155" s="832">
        <v>2</v>
      </c>
      <c r="O2155" s="836">
        <v>2</v>
      </c>
      <c r="P2155" s="835">
        <v>42.54</v>
      </c>
      <c r="Q2155" s="837">
        <v>0.5</v>
      </c>
      <c r="R2155" s="832">
        <v>1</v>
      </c>
      <c r="S2155" s="837">
        <v>0.5</v>
      </c>
      <c r="T2155" s="836">
        <v>1</v>
      </c>
      <c r="U2155" s="838">
        <v>0.5</v>
      </c>
    </row>
    <row r="2156" spans="1:21" ht="14.4" customHeight="1" x14ac:dyDescent="0.3">
      <c r="A2156" s="831">
        <v>2</v>
      </c>
      <c r="B2156" s="832" t="s">
        <v>2170</v>
      </c>
      <c r="C2156" s="832" t="s">
        <v>2177</v>
      </c>
      <c r="D2156" s="833" t="s">
        <v>4516</v>
      </c>
      <c r="E2156" s="834" t="s">
        <v>2336</v>
      </c>
      <c r="F2156" s="832" t="s">
        <v>2171</v>
      </c>
      <c r="G2156" s="832" t="s">
        <v>2829</v>
      </c>
      <c r="H2156" s="832" t="s">
        <v>562</v>
      </c>
      <c r="I2156" s="832" t="s">
        <v>2830</v>
      </c>
      <c r="J2156" s="832" t="s">
        <v>2831</v>
      </c>
      <c r="K2156" s="832" t="s">
        <v>2832</v>
      </c>
      <c r="L2156" s="835">
        <v>1578.41</v>
      </c>
      <c r="M2156" s="835">
        <v>3156.82</v>
      </c>
      <c r="N2156" s="832">
        <v>2</v>
      </c>
      <c r="O2156" s="836">
        <v>1</v>
      </c>
      <c r="P2156" s="835">
        <v>3156.82</v>
      </c>
      <c r="Q2156" s="837">
        <v>1</v>
      </c>
      <c r="R2156" s="832">
        <v>2</v>
      </c>
      <c r="S2156" s="837">
        <v>1</v>
      </c>
      <c r="T2156" s="836">
        <v>1</v>
      </c>
      <c r="U2156" s="838">
        <v>1</v>
      </c>
    </row>
    <row r="2157" spans="1:21" ht="14.4" customHeight="1" x14ac:dyDescent="0.3">
      <c r="A2157" s="831">
        <v>2</v>
      </c>
      <c r="B2157" s="832" t="s">
        <v>2170</v>
      </c>
      <c r="C2157" s="832" t="s">
        <v>2177</v>
      </c>
      <c r="D2157" s="833" t="s">
        <v>4516</v>
      </c>
      <c r="E2157" s="834" t="s">
        <v>2336</v>
      </c>
      <c r="F2157" s="832" t="s">
        <v>2171</v>
      </c>
      <c r="G2157" s="832" t="s">
        <v>2829</v>
      </c>
      <c r="H2157" s="832" t="s">
        <v>562</v>
      </c>
      <c r="I2157" s="832" t="s">
        <v>2833</v>
      </c>
      <c r="J2157" s="832" t="s">
        <v>2831</v>
      </c>
      <c r="K2157" s="832" t="s">
        <v>2834</v>
      </c>
      <c r="L2157" s="835">
        <v>789.2</v>
      </c>
      <c r="M2157" s="835">
        <v>2367.6000000000004</v>
      </c>
      <c r="N2157" s="832">
        <v>3</v>
      </c>
      <c r="O2157" s="836">
        <v>0.5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2</v>
      </c>
      <c r="B2158" s="832" t="s">
        <v>2170</v>
      </c>
      <c r="C2158" s="832" t="s">
        <v>2177</v>
      </c>
      <c r="D2158" s="833" t="s">
        <v>4516</v>
      </c>
      <c r="E2158" s="834" t="s">
        <v>2336</v>
      </c>
      <c r="F2158" s="832" t="s">
        <v>2171</v>
      </c>
      <c r="G2158" s="832" t="s">
        <v>2835</v>
      </c>
      <c r="H2158" s="832" t="s">
        <v>562</v>
      </c>
      <c r="I2158" s="832" t="s">
        <v>4364</v>
      </c>
      <c r="J2158" s="832" t="s">
        <v>4365</v>
      </c>
      <c r="K2158" s="832" t="s">
        <v>4366</v>
      </c>
      <c r="L2158" s="835">
        <v>237.31</v>
      </c>
      <c r="M2158" s="835">
        <v>237.31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2</v>
      </c>
      <c r="B2159" s="832" t="s">
        <v>2170</v>
      </c>
      <c r="C2159" s="832" t="s">
        <v>2177</v>
      </c>
      <c r="D2159" s="833" t="s">
        <v>4516</v>
      </c>
      <c r="E2159" s="834" t="s">
        <v>2336</v>
      </c>
      <c r="F2159" s="832" t="s">
        <v>2171</v>
      </c>
      <c r="G2159" s="832" t="s">
        <v>3069</v>
      </c>
      <c r="H2159" s="832" t="s">
        <v>562</v>
      </c>
      <c r="I2159" s="832" t="s">
        <v>4367</v>
      </c>
      <c r="J2159" s="832" t="s">
        <v>4368</v>
      </c>
      <c r="K2159" s="832" t="s">
        <v>4369</v>
      </c>
      <c r="L2159" s="835">
        <v>63.61</v>
      </c>
      <c r="M2159" s="835">
        <v>63.61</v>
      </c>
      <c r="N2159" s="832">
        <v>1</v>
      </c>
      <c r="O2159" s="836">
        <v>0.5</v>
      </c>
      <c r="P2159" s="835">
        <v>63.61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2</v>
      </c>
      <c r="B2160" s="832" t="s">
        <v>2170</v>
      </c>
      <c r="C2160" s="832" t="s">
        <v>2177</v>
      </c>
      <c r="D2160" s="833" t="s">
        <v>4516</v>
      </c>
      <c r="E2160" s="834" t="s">
        <v>2336</v>
      </c>
      <c r="F2160" s="832" t="s">
        <v>2171</v>
      </c>
      <c r="G2160" s="832" t="s">
        <v>4003</v>
      </c>
      <c r="H2160" s="832" t="s">
        <v>562</v>
      </c>
      <c r="I2160" s="832" t="s">
        <v>4004</v>
      </c>
      <c r="J2160" s="832" t="s">
        <v>1047</v>
      </c>
      <c r="K2160" s="832" t="s">
        <v>4005</v>
      </c>
      <c r="L2160" s="835">
        <v>55.16</v>
      </c>
      <c r="M2160" s="835">
        <v>165.48</v>
      </c>
      <c r="N2160" s="832">
        <v>3</v>
      </c>
      <c r="O2160" s="836">
        <v>1</v>
      </c>
      <c r="P2160" s="835">
        <v>165.48</v>
      </c>
      <c r="Q2160" s="837">
        <v>1</v>
      </c>
      <c r="R2160" s="832">
        <v>3</v>
      </c>
      <c r="S2160" s="837">
        <v>1</v>
      </c>
      <c r="T2160" s="836">
        <v>1</v>
      </c>
      <c r="U2160" s="838">
        <v>1</v>
      </c>
    </row>
    <row r="2161" spans="1:21" ht="14.4" customHeight="1" x14ac:dyDescent="0.3">
      <c r="A2161" s="831">
        <v>2</v>
      </c>
      <c r="B2161" s="832" t="s">
        <v>2170</v>
      </c>
      <c r="C2161" s="832" t="s">
        <v>2177</v>
      </c>
      <c r="D2161" s="833" t="s">
        <v>4516</v>
      </c>
      <c r="E2161" s="834" t="s">
        <v>2336</v>
      </c>
      <c r="F2161" s="832" t="s">
        <v>2171</v>
      </c>
      <c r="G2161" s="832" t="s">
        <v>4370</v>
      </c>
      <c r="H2161" s="832" t="s">
        <v>562</v>
      </c>
      <c r="I2161" s="832" t="s">
        <v>4371</v>
      </c>
      <c r="J2161" s="832" t="s">
        <v>4372</v>
      </c>
      <c r="K2161" s="832" t="s">
        <v>1675</v>
      </c>
      <c r="L2161" s="835">
        <v>38.56</v>
      </c>
      <c r="M2161" s="835">
        <v>38.56</v>
      </c>
      <c r="N2161" s="832">
        <v>1</v>
      </c>
      <c r="O2161" s="836">
        <v>0.5</v>
      </c>
      <c r="P2161" s="835">
        <v>38.56</v>
      </c>
      <c r="Q2161" s="837">
        <v>1</v>
      </c>
      <c r="R2161" s="832">
        <v>1</v>
      </c>
      <c r="S2161" s="837">
        <v>1</v>
      </c>
      <c r="T2161" s="836">
        <v>0.5</v>
      </c>
      <c r="U2161" s="838">
        <v>1</v>
      </c>
    </row>
    <row r="2162" spans="1:21" ht="14.4" customHeight="1" x14ac:dyDescent="0.3">
      <c r="A2162" s="831">
        <v>2</v>
      </c>
      <c r="B2162" s="832" t="s">
        <v>2170</v>
      </c>
      <c r="C2162" s="832" t="s">
        <v>2177</v>
      </c>
      <c r="D2162" s="833" t="s">
        <v>4516</v>
      </c>
      <c r="E2162" s="834" t="s">
        <v>2336</v>
      </c>
      <c r="F2162" s="832" t="s">
        <v>2171</v>
      </c>
      <c r="G2162" s="832" t="s">
        <v>2839</v>
      </c>
      <c r="H2162" s="832" t="s">
        <v>562</v>
      </c>
      <c r="I2162" s="832" t="s">
        <v>4373</v>
      </c>
      <c r="J2162" s="832" t="s">
        <v>4374</v>
      </c>
      <c r="K2162" s="832" t="s">
        <v>1733</v>
      </c>
      <c r="L2162" s="835">
        <v>93.96</v>
      </c>
      <c r="M2162" s="835">
        <v>187.92</v>
      </c>
      <c r="N2162" s="832">
        <v>2</v>
      </c>
      <c r="O2162" s="836">
        <v>2</v>
      </c>
      <c r="P2162" s="835">
        <v>93.96</v>
      </c>
      <c r="Q2162" s="837">
        <v>0.5</v>
      </c>
      <c r="R2162" s="832">
        <v>1</v>
      </c>
      <c r="S2162" s="837">
        <v>0.5</v>
      </c>
      <c r="T2162" s="836">
        <v>1</v>
      </c>
      <c r="U2162" s="838">
        <v>0.5</v>
      </c>
    </row>
    <row r="2163" spans="1:21" ht="14.4" customHeight="1" x14ac:dyDescent="0.3">
      <c r="A2163" s="831">
        <v>2</v>
      </c>
      <c r="B2163" s="832" t="s">
        <v>2170</v>
      </c>
      <c r="C2163" s="832" t="s">
        <v>2177</v>
      </c>
      <c r="D2163" s="833" t="s">
        <v>4516</v>
      </c>
      <c r="E2163" s="834" t="s">
        <v>2336</v>
      </c>
      <c r="F2163" s="832" t="s">
        <v>2171</v>
      </c>
      <c r="G2163" s="832" t="s">
        <v>2839</v>
      </c>
      <c r="H2163" s="832" t="s">
        <v>562</v>
      </c>
      <c r="I2163" s="832" t="s">
        <v>4375</v>
      </c>
      <c r="J2163" s="832" t="s">
        <v>3908</v>
      </c>
      <c r="K2163" s="832" t="s">
        <v>3909</v>
      </c>
      <c r="L2163" s="835">
        <v>300.68</v>
      </c>
      <c r="M2163" s="835">
        <v>300.68</v>
      </c>
      <c r="N2163" s="832">
        <v>1</v>
      </c>
      <c r="O2163" s="836">
        <v>0.5</v>
      </c>
      <c r="P2163" s="835">
        <v>300.68</v>
      </c>
      <c r="Q2163" s="837">
        <v>1</v>
      </c>
      <c r="R2163" s="832">
        <v>1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2</v>
      </c>
      <c r="B2164" s="832" t="s">
        <v>2170</v>
      </c>
      <c r="C2164" s="832" t="s">
        <v>2177</v>
      </c>
      <c r="D2164" s="833" t="s">
        <v>4516</v>
      </c>
      <c r="E2164" s="834" t="s">
        <v>2336</v>
      </c>
      <c r="F2164" s="832" t="s">
        <v>2171</v>
      </c>
      <c r="G2164" s="832" t="s">
        <v>2839</v>
      </c>
      <c r="H2164" s="832" t="s">
        <v>562</v>
      </c>
      <c r="I2164" s="832" t="s">
        <v>3907</v>
      </c>
      <c r="J2164" s="832" t="s">
        <v>3908</v>
      </c>
      <c r="K2164" s="832" t="s">
        <v>3909</v>
      </c>
      <c r="L2164" s="835">
        <v>300.68</v>
      </c>
      <c r="M2164" s="835">
        <v>300.68</v>
      </c>
      <c r="N2164" s="832">
        <v>1</v>
      </c>
      <c r="O2164" s="836">
        <v>0.5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2</v>
      </c>
      <c r="B2165" s="832" t="s">
        <v>2170</v>
      </c>
      <c r="C2165" s="832" t="s">
        <v>2177</v>
      </c>
      <c r="D2165" s="833" t="s">
        <v>4516</v>
      </c>
      <c r="E2165" s="834" t="s">
        <v>2336</v>
      </c>
      <c r="F2165" s="832" t="s">
        <v>2171</v>
      </c>
      <c r="G2165" s="832" t="s">
        <v>3631</v>
      </c>
      <c r="H2165" s="832" t="s">
        <v>562</v>
      </c>
      <c r="I2165" s="832" t="s">
        <v>4376</v>
      </c>
      <c r="J2165" s="832" t="s">
        <v>4377</v>
      </c>
      <c r="K2165" s="832" t="s">
        <v>4378</v>
      </c>
      <c r="L2165" s="835">
        <v>65.989999999999995</v>
      </c>
      <c r="M2165" s="835">
        <v>131.97999999999999</v>
      </c>
      <c r="N2165" s="832">
        <v>2</v>
      </c>
      <c r="O2165" s="836">
        <v>0.5</v>
      </c>
      <c r="P2165" s="835">
        <v>131.97999999999999</v>
      </c>
      <c r="Q2165" s="837">
        <v>1</v>
      </c>
      <c r="R2165" s="832">
        <v>2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2</v>
      </c>
      <c r="B2166" s="832" t="s">
        <v>2170</v>
      </c>
      <c r="C2166" s="832" t="s">
        <v>2177</v>
      </c>
      <c r="D2166" s="833" t="s">
        <v>4516</v>
      </c>
      <c r="E2166" s="834" t="s">
        <v>2336</v>
      </c>
      <c r="F2166" s="832" t="s">
        <v>2171</v>
      </c>
      <c r="G2166" s="832" t="s">
        <v>2850</v>
      </c>
      <c r="H2166" s="832" t="s">
        <v>562</v>
      </c>
      <c r="I2166" s="832" t="s">
        <v>2851</v>
      </c>
      <c r="J2166" s="832" t="s">
        <v>2852</v>
      </c>
      <c r="K2166" s="832" t="s">
        <v>2853</v>
      </c>
      <c r="L2166" s="835">
        <v>311.02</v>
      </c>
      <c r="M2166" s="835">
        <v>311.02</v>
      </c>
      <c r="N2166" s="832">
        <v>1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2</v>
      </c>
      <c r="B2167" s="832" t="s">
        <v>2170</v>
      </c>
      <c r="C2167" s="832" t="s">
        <v>2177</v>
      </c>
      <c r="D2167" s="833" t="s">
        <v>4516</v>
      </c>
      <c r="E2167" s="834" t="s">
        <v>2336</v>
      </c>
      <c r="F2167" s="832" t="s">
        <v>2171</v>
      </c>
      <c r="G2167" s="832" t="s">
        <v>2850</v>
      </c>
      <c r="H2167" s="832" t="s">
        <v>562</v>
      </c>
      <c r="I2167" s="832" t="s">
        <v>4017</v>
      </c>
      <c r="J2167" s="832" t="s">
        <v>4018</v>
      </c>
      <c r="K2167" s="832" t="s">
        <v>4019</v>
      </c>
      <c r="L2167" s="835">
        <v>0</v>
      </c>
      <c r="M2167" s="835">
        <v>0</v>
      </c>
      <c r="N2167" s="832">
        <v>1</v>
      </c>
      <c r="O2167" s="836">
        <v>0.5</v>
      </c>
      <c r="P2167" s="835"/>
      <c r="Q2167" s="837"/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2</v>
      </c>
      <c r="B2168" s="832" t="s">
        <v>2170</v>
      </c>
      <c r="C2168" s="832" t="s">
        <v>2177</v>
      </c>
      <c r="D2168" s="833" t="s">
        <v>4516</v>
      </c>
      <c r="E2168" s="834" t="s">
        <v>2336</v>
      </c>
      <c r="F2168" s="832" t="s">
        <v>2171</v>
      </c>
      <c r="G2168" s="832" t="s">
        <v>2861</v>
      </c>
      <c r="H2168" s="832" t="s">
        <v>604</v>
      </c>
      <c r="I2168" s="832" t="s">
        <v>2862</v>
      </c>
      <c r="J2168" s="832" t="s">
        <v>2863</v>
      </c>
      <c r="K2168" s="832" t="s">
        <v>2864</v>
      </c>
      <c r="L2168" s="835">
        <v>120.61</v>
      </c>
      <c r="M2168" s="835">
        <v>120.61</v>
      </c>
      <c r="N2168" s="832">
        <v>1</v>
      </c>
      <c r="O2168" s="836">
        <v>0.5</v>
      </c>
      <c r="P2168" s="835">
        <v>120.61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2</v>
      </c>
      <c r="B2169" s="832" t="s">
        <v>2170</v>
      </c>
      <c r="C2169" s="832" t="s">
        <v>2177</v>
      </c>
      <c r="D2169" s="833" t="s">
        <v>4516</v>
      </c>
      <c r="E2169" s="834" t="s">
        <v>2336</v>
      </c>
      <c r="F2169" s="832" t="s">
        <v>2171</v>
      </c>
      <c r="G2169" s="832" t="s">
        <v>2866</v>
      </c>
      <c r="H2169" s="832" t="s">
        <v>604</v>
      </c>
      <c r="I2169" s="832" t="s">
        <v>1949</v>
      </c>
      <c r="J2169" s="832" t="s">
        <v>1099</v>
      </c>
      <c r="K2169" s="832" t="s">
        <v>1950</v>
      </c>
      <c r="L2169" s="835">
        <v>0</v>
      </c>
      <c r="M2169" s="835">
        <v>0</v>
      </c>
      <c r="N2169" s="832">
        <v>1</v>
      </c>
      <c r="O2169" s="836">
        <v>0.5</v>
      </c>
      <c r="P2169" s="835"/>
      <c r="Q2169" s="837"/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2</v>
      </c>
      <c r="B2170" s="832" t="s">
        <v>2170</v>
      </c>
      <c r="C2170" s="832" t="s">
        <v>2177</v>
      </c>
      <c r="D2170" s="833" t="s">
        <v>4516</v>
      </c>
      <c r="E2170" s="834" t="s">
        <v>2336</v>
      </c>
      <c r="F2170" s="832" t="s">
        <v>2171</v>
      </c>
      <c r="G2170" s="832" t="s">
        <v>2866</v>
      </c>
      <c r="H2170" s="832" t="s">
        <v>604</v>
      </c>
      <c r="I2170" s="832" t="s">
        <v>1951</v>
      </c>
      <c r="J2170" s="832" t="s">
        <v>1099</v>
      </c>
      <c r="K2170" s="832" t="s">
        <v>1952</v>
      </c>
      <c r="L2170" s="835">
        <v>0</v>
      </c>
      <c r="M2170" s="835">
        <v>0</v>
      </c>
      <c r="N2170" s="832">
        <v>2</v>
      </c>
      <c r="O2170" s="836">
        <v>0.5</v>
      </c>
      <c r="P2170" s="835">
        <v>0</v>
      </c>
      <c r="Q2170" s="837"/>
      <c r="R2170" s="832">
        <v>2</v>
      </c>
      <c r="S2170" s="837">
        <v>1</v>
      </c>
      <c r="T2170" s="836">
        <v>0.5</v>
      </c>
      <c r="U2170" s="838">
        <v>1</v>
      </c>
    </row>
    <row r="2171" spans="1:21" ht="14.4" customHeight="1" x14ac:dyDescent="0.3">
      <c r="A2171" s="831">
        <v>2</v>
      </c>
      <c r="B2171" s="832" t="s">
        <v>2170</v>
      </c>
      <c r="C2171" s="832" t="s">
        <v>2177</v>
      </c>
      <c r="D2171" s="833" t="s">
        <v>4516</v>
      </c>
      <c r="E2171" s="834" t="s">
        <v>2336</v>
      </c>
      <c r="F2171" s="832" t="s">
        <v>2171</v>
      </c>
      <c r="G2171" s="832" t="s">
        <v>2875</v>
      </c>
      <c r="H2171" s="832" t="s">
        <v>562</v>
      </c>
      <c r="I2171" s="832" t="s">
        <v>2876</v>
      </c>
      <c r="J2171" s="832" t="s">
        <v>2877</v>
      </c>
      <c r="K2171" s="832" t="s">
        <v>2878</v>
      </c>
      <c r="L2171" s="835">
        <v>277.70999999999998</v>
      </c>
      <c r="M2171" s="835">
        <v>833.12999999999988</v>
      </c>
      <c r="N2171" s="832">
        <v>3</v>
      </c>
      <c r="O2171" s="836">
        <v>0.5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2</v>
      </c>
      <c r="B2172" s="832" t="s">
        <v>2170</v>
      </c>
      <c r="C2172" s="832" t="s">
        <v>2177</v>
      </c>
      <c r="D2172" s="833" t="s">
        <v>4516</v>
      </c>
      <c r="E2172" s="834" t="s">
        <v>2336</v>
      </c>
      <c r="F2172" s="832" t="s">
        <v>2171</v>
      </c>
      <c r="G2172" s="832" t="s">
        <v>2881</v>
      </c>
      <c r="H2172" s="832" t="s">
        <v>562</v>
      </c>
      <c r="I2172" s="832" t="s">
        <v>4288</v>
      </c>
      <c r="J2172" s="832" t="s">
        <v>2883</v>
      </c>
      <c r="K2172" s="832" t="s">
        <v>4289</v>
      </c>
      <c r="L2172" s="835">
        <v>32.130000000000003</v>
      </c>
      <c r="M2172" s="835">
        <v>32.130000000000003</v>
      </c>
      <c r="N2172" s="832">
        <v>1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2</v>
      </c>
      <c r="B2173" s="832" t="s">
        <v>2170</v>
      </c>
      <c r="C2173" s="832" t="s">
        <v>2177</v>
      </c>
      <c r="D2173" s="833" t="s">
        <v>4516</v>
      </c>
      <c r="E2173" s="834" t="s">
        <v>2336</v>
      </c>
      <c r="F2173" s="832" t="s">
        <v>2171</v>
      </c>
      <c r="G2173" s="832" t="s">
        <v>2888</v>
      </c>
      <c r="H2173" s="832" t="s">
        <v>604</v>
      </c>
      <c r="I2173" s="832" t="s">
        <v>1651</v>
      </c>
      <c r="J2173" s="832" t="s">
        <v>1652</v>
      </c>
      <c r="K2173" s="832" t="s">
        <v>1653</v>
      </c>
      <c r="L2173" s="835">
        <v>414.07</v>
      </c>
      <c r="M2173" s="835">
        <v>17390.939999999995</v>
      </c>
      <c r="N2173" s="832">
        <v>42</v>
      </c>
      <c r="O2173" s="836">
        <v>17.5</v>
      </c>
      <c r="P2173" s="835">
        <v>9109.5399999999972</v>
      </c>
      <c r="Q2173" s="837">
        <v>0.52380952380952384</v>
      </c>
      <c r="R2173" s="832">
        <v>22</v>
      </c>
      <c r="S2173" s="837">
        <v>0.52380952380952384</v>
      </c>
      <c r="T2173" s="836">
        <v>8.5</v>
      </c>
      <c r="U2173" s="838">
        <v>0.48571428571428571</v>
      </c>
    </row>
    <row r="2174" spans="1:21" ht="14.4" customHeight="1" x14ac:dyDescent="0.3">
      <c r="A2174" s="831">
        <v>2</v>
      </c>
      <c r="B2174" s="832" t="s">
        <v>2170</v>
      </c>
      <c r="C2174" s="832" t="s">
        <v>2177</v>
      </c>
      <c r="D2174" s="833" t="s">
        <v>4516</v>
      </c>
      <c r="E2174" s="834" t="s">
        <v>2336</v>
      </c>
      <c r="F2174" s="832" t="s">
        <v>2171</v>
      </c>
      <c r="G2174" s="832" t="s">
        <v>2888</v>
      </c>
      <c r="H2174" s="832" t="s">
        <v>562</v>
      </c>
      <c r="I2174" s="832" t="s">
        <v>2889</v>
      </c>
      <c r="J2174" s="832" t="s">
        <v>2890</v>
      </c>
      <c r="K2174" s="832" t="s">
        <v>2891</v>
      </c>
      <c r="L2174" s="835">
        <v>414.07</v>
      </c>
      <c r="M2174" s="835">
        <v>414.07</v>
      </c>
      <c r="N2174" s="832">
        <v>1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2</v>
      </c>
      <c r="B2175" s="832" t="s">
        <v>2170</v>
      </c>
      <c r="C2175" s="832" t="s">
        <v>2177</v>
      </c>
      <c r="D2175" s="833" t="s">
        <v>4516</v>
      </c>
      <c r="E2175" s="834" t="s">
        <v>2336</v>
      </c>
      <c r="F2175" s="832" t="s">
        <v>2171</v>
      </c>
      <c r="G2175" s="832" t="s">
        <v>2888</v>
      </c>
      <c r="H2175" s="832" t="s">
        <v>562</v>
      </c>
      <c r="I2175" s="832" t="s">
        <v>4135</v>
      </c>
      <c r="J2175" s="832" t="s">
        <v>2890</v>
      </c>
      <c r="K2175" s="832" t="s">
        <v>4136</v>
      </c>
      <c r="L2175" s="835">
        <v>165.63</v>
      </c>
      <c r="M2175" s="835">
        <v>331.26</v>
      </c>
      <c r="N2175" s="832">
        <v>2</v>
      </c>
      <c r="O2175" s="836">
        <v>1</v>
      </c>
      <c r="P2175" s="835">
        <v>165.63</v>
      </c>
      <c r="Q2175" s="837">
        <v>0.5</v>
      </c>
      <c r="R2175" s="832">
        <v>1</v>
      </c>
      <c r="S2175" s="837">
        <v>0.5</v>
      </c>
      <c r="T2175" s="836">
        <v>0.5</v>
      </c>
      <c r="U2175" s="838">
        <v>0.5</v>
      </c>
    </row>
    <row r="2176" spans="1:21" ht="14.4" customHeight="1" x14ac:dyDescent="0.3">
      <c r="A2176" s="831">
        <v>2</v>
      </c>
      <c r="B2176" s="832" t="s">
        <v>2170</v>
      </c>
      <c r="C2176" s="832" t="s">
        <v>2177</v>
      </c>
      <c r="D2176" s="833" t="s">
        <v>4516</v>
      </c>
      <c r="E2176" s="834" t="s">
        <v>2336</v>
      </c>
      <c r="F2176" s="832" t="s">
        <v>2171</v>
      </c>
      <c r="G2176" s="832" t="s">
        <v>2894</v>
      </c>
      <c r="H2176" s="832" t="s">
        <v>562</v>
      </c>
      <c r="I2176" s="832" t="s">
        <v>4292</v>
      </c>
      <c r="J2176" s="832" t="s">
        <v>3857</v>
      </c>
      <c r="K2176" s="832" t="s">
        <v>4293</v>
      </c>
      <c r="L2176" s="835">
        <v>99.94</v>
      </c>
      <c r="M2176" s="835">
        <v>99.94</v>
      </c>
      <c r="N2176" s="832">
        <v>1</v>
      </c>
      <c r="O2176" s="836">
        <v>0.5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2</v>
      </c>
      <c r="B2177" s="832" t="s">
        <v>2170</v>
      </c>
      <c r="C2177" s="832" t="s">
        <v>2177</v>
      </c>
      <c r="D2177" s="833" t="s">
        <v>4516</v>
      </c>
      <c r="E2177" s="834" t="s">
        <v>2336</v>
      </c>
      <c r="F2177" s="832" t="s">
        <v>2171</v>
      </c>
      <c r="G2177" s="832" t="s">
        <v>2894</v>
      </c>
      <c r="H2177" s="832" t="s">
        <v>562</v>
      </c>
      <c r="I2177" s="832" t="s">
        <v>2895</v>
      </c>
      <c r="J2177" s="832" t="s">
        <v>2896</v>
      </c>
      <c r="K2177" s="832" t="s">
        <v>2897</v>
      </c>
      <c r="L2177" s="835">
        <v>50.32</v>
      </c>
      <c r="M2177" s="835">
        <v>201.28</v>
      </c>
      <c r="N2177" s="832">
        <v>4</v>
      </c>
      <c r="O2177" s="836">
        <v>1</v>
      </c>
      <c r="P2177" s="835">
        <v>150.96</v>
      </c>
      <c r="Q2177" s="837">
        <v>0.75</v>
      </c>
      <c r="R2177" s="832">
        <v>3</v>
      </c>
      <c r="S2177" s="837">
        <v>0.75</v>
      </c>
      <c r="T2177" s="836">
        <v>0.5</v>
      </c>
      <c r="U2177" s="838">
        <v>0.5</v>
      </c>
    </row>
    <row r="2178" spans="1:21" ht="14.4" customHeight="1" x14ac:dyDescent="0.3">
      <c r="A2178" s="831">
        <v>2</v>
      </c>
      <c r="B2178" s="832" t="s">
        <v>2170</v>
      </c>
      <c r="C2178" s="832" t="s">
        <v>2177</v>
      </c>
      <c r="D2178" s="833" t="s">
        <v>4516</v>
      </c>
      <c r="E2178" s="834" t="s">
        <v>2336</v>
      </c>
      <c r="F2178" s="832" t="s">
        <v>2171</v>
      </c>
      <c r="G2178" s="832" t="s">
        <v>4190</v>
      </c>
      <c r="H2178" s="832" t="s">
        <v>604</v>
      </c>
      <c r="I2178" s="832" t="s">
        <v>4379</v>
      </c>
      <c r="J2178" s="832" t="s">
        <v>4192</v>
      </c>
      <c r="K2178" s="832" t="s">
        <v>4380</v>
      </c>
      <c r="L2178" s="835">
        <v>65.36</v>
      </c>
      <c r="M2178" s="835">
        <v>65.36</v>
      </c>
      <c r="N2178" s="832">
        <v>1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2</v>
      </c>
      <c r="B2179" s="832" t="s">
        <v>2170</v>
      </c>
      <c r="C2179" s="832" t="s">
        <v>2177</v>
      </c>
      <c r="D2179" s="833" t="s">
        <v>4516</v>
      </c>
      <c r="E2179" s="834" t="s">
        <v>2336</v>
      </c>
      <c r="F2179" s="832" t="s">
        <v>2171</v>
      </c>
      <c r="G2179" s="832" t="s">
        <v>4031</v>
      </c>
      <c r="H2179" s="832" t="s">
        <v>562</v>
      </c>
      <c r="I2179" s="832" t="s">
        <v>4381</v>
      </c>
      <c r="J2179" s="832" t="s">
        <v>4033</v>
      </c>
      <c r="K2179" s="832" t="s">
        <v>4034</v>
      </c>
      <c r="L2179" s="835">
        <v>1619.74</v>
      </c>
      <c r="M2179" s="835">
        <v>1619.74</v>
      </c>
      <c r="N2179" s="832">
        <v>1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2</v>
      </c>
      <c r="B2180" s="832" t="s">
        <v>2170</v>
      </c>
      <c r="C2180" s="832" t="s">
        <v>2177</v>
      </c>
      <c r="D2180" s="833" t="s">
        <v>4516</v>
      </c>
      <c r="E2180" s="834" t="s">
        <v>2336</v>
      </c>
      <c r="F2180" s="832" t="s">
        <v>2171</v>
      </c>
      <c r="G2180" s="832" t="s">
        <v>4031</v>
      </c>
      <c r="H2180" s="832" t="s">
        <v>562</v>
      </c>
      <c r="I2180" s="832" t="s">
        <v>4032</v>
      </c>
      <c r="J2180" s="832" t="s">
        <v>4033</v>
      </c>
      <c r="K2180" s="832" t="s">
        <v>4034</v>
      </c>
      <c r="L2180" s="835">
        <v>1619.74</v>
      </c>
      <c r="M2180" s="835">
        <v>1619.74</v>
      </c>
      <c r="N2180" s="832">
        <v>1</v>
      </c>
      <c r="O2180" s="836">
        <v>0.5</v>
      </c>
      <c r="P2180" s="835">
        <v>1619.74</v>
      </c>
      <c r="Q2180" s="837">
        <v>1</v>
      </c>
      <c r="R2180" s="832">
        <v>1</v>
      </c>
      <c r="S2180" s="837">
        <v>1</v>
      </c>
      <c r="T2180" s="836">
        <v>0.5</v>
      </c>
      <c r="U2180" s="838">
        <v>1</v>
      </c>
    </row>
    <row r="2181" spans="1:21" ht="14.4" customHeight="1" x14ac:dyDescent="0.3">
      <c r="A2181" s="831">
        <v>2</v>
      </c>
      <c r="B2181" s="832" t="s">
        <v>2170</v>
      </c>
      <c r="C2181" s="832" t="s">
        <v>2177</v>
      </c>
      <c r="D2181" s="833" t="s">
        <v>4516</v>
      </c>
      <c r="E2181" s="834" t="s">
        <v>2336</v>
      </c>
      <c r="F2181" s="832" t="s">
        <v>2171</v>
      </c>
      <c r="G2181" s="832" t="s">
        <v>2898</v>
      </c>
      <c r="H2181" s="832" t="s">
        <v>604</v>
      </c>
      <c r="I2181" s="832" t="s">
        <v>1845</v>
      </c>
      <c r="J2181" s="832" t="s">
        <v>1115</v>
      </c>
      <c r="K2181" s="832" t="s">
        <v>1846</v>
      </c>
      <c r="L2181" s="835">
        <v>154.36000000000001</v>
      </c>
      <c r="M2181" s="835">
        <v>154.36000000000001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2</v>
      </c>
      <c r="B2182" s="832" t="s">
        <v>2170</v>
      </c>
      <c r="C2182" s="832" t="s">
        <v>2177</v>
      </c>
      <c r="D2182" s="833" t="s">
        <v>4516</v>
      </c>
      <c r="E2182" s="834" t="s">
        <v>2336</v>
      </c>
      <c r="F2182" s="832" t="s">
        <v>2171</v>
      </c>
      <c r="G2182" s="832" t="s">
        <v>2898</v>
      </c>
      <c r="H2182" s="832" t="s">
        <v>604</v>
      </c>
      <c r="I2182" s="832" t="s">
        <v>1843</v>
      </c>
      <c r="J2182" s="832" t="s">
        <v>1115</v>
      </c>
      <c r="K2182" s="832" t="s">
        <v>1844</v>
      </c>
      <c r="L2182" s="835">
        <v>225.06</v>
      </c>
      <c r="M2182" s="835">
        <v>225.06</v>
      </c>
      <c r="N2182" s="832">
        <v>1</v>
      </c>
      <c r="O2182" s="836">
        <v>1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2</v>
      </c>
      <c r="B2183" s="832" t="s">
        <v>2170</v>
      </c>
      <c r="C2183" s="832" t="s">
        <v>2177</v>
      </c>
      <c r="D2183" s="833" t="s">
        <v>4516</v>
      </c>
      <c r="E2183" s="834" t="s">
        <v>2336</v>
      </c>
      <c r="F2183" s="832" t="s">
        <v>2171</v>
      </c>
      <c r="G2183" s="832" t="s">
        <v>2899</v>
      </c>
      <c r="H2183" s="832" t="s">
        <v>562</v>
      </c>
      <c r="I2183" s="832" t="s">
        <v>2900</v>
      </c>
      <c r="J2183" s="832" t="s">
        <v>2901</v>
      </c>
      <c r="K2183" s="832" t="s">
        <v>2902</v>
      </c>
      <c r="L2183" s="835">
        <v>240.7</v>
      </c>
      <c r="M2183" s="835">
        <v>1444.1999999999998</v>
      </c>
      <c r="N2183" s="832">
        <v>6</v>
      </c>
      <c r="O2183" s="836">
        <v>1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2</v>
      </c>
      <c r="B2184" s="832" t="s">
        <v>2170</v>
      </c>
      <c r="C2184" s="832" t="s">
        <v>2177</v>
      </c>
      <c r="D2184" s="833" t="s">
        <v>4516</v>
      </c>
      <c r="E2184" s="834" t="s">
        <v>2336</v>
      </c>
      <c r="F2184" s="832" t="s">
        <v>2171</v>
      </c>
      <c r="G2184" s="832" t="s">
        <v>2899</v>
      </c>
      <c r="H2184" s="832" t="s">
        <v>562</v>
      </c>
      <c r="I2184" s="832" t="s">
        <v>2903</v>
      </c>
      <c r="J2184" s="832" t="s">
        <v>2901</v>
      </c>
      <c r="K2184" s="832" t="s">
        <v>2904</v>
      </c>
      <c r="L2184" s="835">
        <v>240.7</v>
      </c>
      <c r="M2184" s="835">
        <v>2166.2999999999997</v>
      </c>
      <c r="N2184" s="832">
        <v>9</v>
      </c>
      <c r="O2184" s="836">
        <v>1</v>
      </c>
      <c r="P2184" s="835">
        <v>1444.1999999999998</v>
      </c>
      <c r="Q2184" s="837">
        <v>0.66666666666666663</v>
      </c>
      <c r="R2184" s="832">
        <v>6</v>
      </c>
      <c r="S2184" s="837">
        <v>0.66666666666666663</v>
      </c>
      <c r="T2184" s="836">
        <v>0.5</v>
      </c>
      <c r="U2184" s="838">
        <v>0.5</v>
      </c>
    </row>
    <row r="2185" spans="1:21" ht="14.4" customHeight="1" x14ac:dyDescent="0.3">
      <c r="A2185" s="831">
        <v>2</v>
      </c>
      <c r="B2185" s="832" t="s">
        <v>2170</v>
      </c>
      <c r="C2185" s="832" t="s">
        <v>2177</v>
      </c>
      <c r="D2185" s="833" t="s">
        <v>4516</v>
      </c>
      <c r="E2185" s="834" t="s">
        <v>2336</v>
      </c>
      <c r="F2185" s="832" t="s">
        <v>2171</v>
      </c>
      <c r="G2185" s="832" t="s">
        <v>2899</v>
      </c>
      <c r="H2185" s="832" t="s">
        <v>562</v>
      </c>
      <c r="I2185" s="832" t="s">
        <v>2905</v>
      </c>
      <c r="J2185" s="832" t="s">
        <v>886</v>
      </c>
      <c r="K2185" s="832" t="s">
        <v>2906</v>
      </c>
      <c r="L2185" s="835">
        <v>374.79</v>
      </c>
      <c r="M2185" s="835">
        <v>27734.460000000006</v>
      </c>
      <c r="N2185" s="832">
        <v>74</v>
      </c>
      <c r="O2185" s="836">
        <v>10</v>
      </c>
      <c r="P2185" s="835">
        <v>24736.140000000007</v>
      </c>
      <c r="Q2185" s="837">
        <v>0.89189189189189189</v>
      </c>
      <c r="R2185" s="832">
        <v>66</v>
      </c>
      <c r="S2185" s="837">
        <v>0.89189189189189189</v>
      </c>
      <c r="T2185" s="836">
        <v>8.5</v>
      </c>
      <c r="U2185" s="838">
        <v>0.85</v>
      </c>
    </row>
    <row r="2186" spans="1:21" ht="14.4" customHeight="1" x14ac:dyDescent="0.3">
      <c r="A2186" s="831">
        <v>2</v>
      </c>
      <c r="B2186" s="832" t="s">
        <v>2170</v>
      </c>
      <c r="C2186" s="832" t="s">
        <v>2177</v>
      </c>
      <c r="D2186" s="833" t="s">
        <v>4516</v>
      </c>
      <c r="E2186" s="834" t="s">
        <v>2336</v>
      </c>
      <c r="F2186" s="832" t="s">
        <v>2171</v>
      </c>
      <c r="G2186" s="832" t="s">
        <v>2899</v>
      </c>
      <c r="H2186" s="832" t="s">
        <v>562</v>
      </c>
      <c r="I2186" s="832" t="s">
        <v>2907</v>
      </c>
      <c r="J2186" s="832" t="s">
        <v>886</v>
      </c>
      <c r="K2186" s="832" t="s">
        <v>2906</v>
      </c>
      <c r="L2186" s="835">
        <v>374.79</v>
      </c>
      <c r="M2186" s="835">
        <v>35230.26</v>
      </c>
      <c r="N2186" s="832">
        <v>94</v>
      </c>
      <c r="O2186" s="836">
        <v>12</v>
      </c>
      <c r="P2186" s="835">
        <v>20238.660000000003</v>
      </c>
      <c r="Q2186" s="837">
        <v>0.57446808510638303</v>
      </c>
      <c r="R2186" s="832">
        <v>54</v>
      </c>
      <c r="S2186" s="837">
        <v>0.57446808510638303</v>
      </c>
      <c r="T2186" s="836">
        <v>7</v>
      </c>
      <c r="U2186" s="838">
        <v>0.58333333333333337</v>
      </c>
    </row>
    <row r="2187" spans="1:21" ht="14.4" customHeight="1" x14ac:dyDescent="0.3">
      <c r="A2187" s="831">
        <v>2</v>
      </c>
      <c r="B2187" s="832" t="s">
        <v>2170</v>
      </c>
      <c r="C2187" s="832" t="s">
        <v>2177</v>
      </c>
      <c r="D2187" s="833" t="s">
        <v>4516</v>
      </c>
      <c r="E2187" s="834" t="s">
        <v>2336</v>
      </c>
      <c r="F2187" s="832" t="s">
        <v>2171</v>
      </c>
      <c r="G2187" s="832" t="s">
        <v>2899</v>
      </c>
      <c r="H2187" s="832" t="s">
        <v>562</v>
      </c>
      <c r="I2187" s="832" t="s">
        <v>2908</v>
      </c>
      <c r="J2187" s="832" t="s">
        <v>2909</v>
      </c>
      <c r="K2187" s="832" t="s">
        <v>2910</v>
      </c>
      <c r="L2187" s="835">
        <v>374.79</v>
      </c>
      <c r="M2187" s="835">
        <v>1124.3700000000001</v>
      </c>
      <c r="N2187" s="832">
        <v>3</v>
      </c>
      <c r="O2187" s="836">
        <v>1</v>
      </c>
      <c r="P2187" s="835">
        <v>1124.3700000000001</v>
      </c>
      <c r="Q2187" s="837">
        <v>1</v>
      </c>
      <c r="R2187" s="832">
        <v>3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2</v>
      </c>
      <c r="B2188" s="832" t="s">
        <v>2170</v>
      </c>
      <c r="C2188" s="832" t="s">
        <v>2177</v>
      </c>
      <c r="D2188" s="833" t="s">
        <v>4516</v>
      </c>
      <c r="E2188" s="834" t="s">
        <v>2336</v>
      </c>
      <c r="F2188" s="832" t="s">
        <v>2171</v>
      </c>
      <c r="G2188" s="832" t="s">
        <v>2899</v>
      </c>
      <c r="H2188" s="832" t="s">
        <v>562</v>
      </c>
      <c r="I2188" s="832" t="s">
        <v>2911</v>
      </c>
      <c r="J2188" s="832" t="s">
        <v>2912</v>
      </c>
      <c r="K2188" s="832" t="s">
        <v>2913</v>
      </c>
      <c r="L2188" s="835">
        <v>144.41999999999999</v>
      </c>
      <c r="M2188" s="835">
        <v>866.52</v>
      </c>
      <c r="N2188" s="832">
        <v>6</v>
      </c>
      <c r="O2188" s="836">
        <v>1</v>
      </c>
      <c r="P2188" s="835">
        <v>866.52</v>
      </c>
      <c r="Q2188" s="837">
        <v>1</v>
      </c>
      <c r="R2188" s="832">
        <v>6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2</v>
      </c>
      <c r="B2189" s="832" t="s">
        <v>2170</v>
      </c>
      <c r="C2189" s="832" t="s">
        <v>2177</v>
      </c>
      <c r="D2189" s="833" t="s">
        <v>4516</v>
      </c>
      <c r="E2189" s="834" t="s">
        <v>2336</v>
      </c>
      <c r="F2189" s="832" t="s">
        <v>2171</v>
      </c>
      <c r="G2189" s="832" t="s">
        <v>2917</v>
      </c>
      <c r="H2189" s="832" t="s">
        <v>604</v>
      </c>
      <c r="I2189" s="832" t="s">
        <v>1831</v>
      </c>
      <c r="J2189" s="832" t="s">
        <v>1832</v>
      </c>
      <c r="K2189" s="832" t="s">
        <v>1833</v>
      </c>
      <c r="L2189" s="835">
        <v>63.14</v>
      </c>
      <c r="M2189" s="835">
        <v>126.28</v>
      </c>
      <c r="N2189" s="832">
        <v>2</v>
      </c>
      <c r="O2189" s="836">
        <v>1.5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2</v>
      </c>
      <c r="B2190" s="832" t="s">
        <v>2170</v>
      </c>
      <c r="C2190" s="832" t="s">
        <v>2177</v>
      </c>
      <c r="D2190" s="833" t="s">
        <v>4516</v>
      </c>
      <c r="E2190" s="834" t="s">
        <v>2336</v>
      </c>
      <c r="F2190" s="832" t="s">
        <v>2171</v>
      </c>
      <c r="G2190" s="832" t="s">
        <v>2917</v>
      </c>
      <c r="H2190" s="832" t="s">
        <v>604</v>
      </c>
      <c r="I2190" s="832" t="s">
        <v>1836</v>
      </c>
      <c r="J2190" s="832" t="s">
        <v>1832</v>
      </c>
      <c r="K2190" s="832" t="s">
        <v>1837</v>
      </c>
      <c r="L2190" s="835">
        <v>84.18</v>
      </c>
      <c r="M2190" s="835">
        <v>168.36</v>
      </c>
      <c r="N2190" s="832">
        <v>2</v>
      </c>
      <c r="O2190" s="836">
        <v>1</v>
      </c>
      <c r="P2190" s="835">
        <v>168.36</v>
      </c>
      <c r="Q2190" s="837">
        <v>1</v>
      </c>
      <c r="R2190" s="832">
        <v>2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2</v>
      </c>
      <c r="B2191" s="832" t="s">
        <v>2170</v>
      </c>
      <c r="C2191" s="832" t="s">
        <v>2177</v>
      </c>
      <c r="D2191" s="833" t="s">
        <v>4516</v>
      </c>
      <c r="E2191" s="834" t="s">
        <v>2336</v>
      </c>
      <c r="F2191" s="832" t="s">
        <v>2171</v>
      </c>
      <c r="G2191" s="832" t="s">
        <v>2917</v>
      </c>
      <c r="H2191" s="832" t="s">
        <v>604</v>
      </c>
      <c r="I2191" s="832" t="s">
        <v>2921</v>
      </c>
      <c r="J2191" s="832" t="s">
        <v>2919</v>
      </c>
      <c r="K2191" s="832" t="s">
        <v>1835</v>
      </c>
      <c r="L2191" s="835">
        <v>49.08</v>
      </c>
      <c r="M2191" s="835">
        <v>147.24</v>
      </c>
      <c r="N2191" s="832">
        <v>3</v>
      </c>
      <c r="O2191" s="836">
        <v>1</v>
      </c>
      <c r="P2191" s="835">
        <v>49.08</v>
      </c>
      <c r="Q2191" s="837">
        <v>0.33333333333333331</v>
      </c>
      <c r="R2191" s="832">
        <v>1</v>
      </c>
      <c r="S2191" s="837">
        <v>0.33333333333333331</v>
      </c>
      <c r="T2191" s="836">
        <v>0.5</v>
      </c>
      <c r="U2191" s="838">
        <v>0.5</v>
      </c>
    </row>
    <row r="2192" spans="1:21" ht="14.4" customHeight="1" x14ac:dyDescent="0.3">
      <c r="A2192" s="831">
        <v>2</v>
      </c>
      <c r="B2192" s="832" t="s">
        <v>2170</v>
      </c>
      <c r="C2192" s="832" t="s">
        <v>2177</v>
      </c>
      <c r="D2192" s="833" t="s">
        <v>4516</v>
      </c>
      <c r="E2192" s="834" t="s">
        <v>2336</v>
      </c>
      <c r="F2192" s="832" t="s">
        <v>2171</v>
      </c>
      <c r="G2192" s="832" t="s">
        <v>2917</v>
      </c>
      <c r="H2192" s="832" t="s">
        <v>604</v>
      </c>
      <c r="I2192" s="832" t="s">
        <v>1834</v>
      </c>
      <c r="J2192" s="832" t="s">
        <v>1832</v>
      </c>
      <c r="K2192" s="832" t="s">
        <v>1835</v>
      </c>
      <c r="L2192" s="835">
        <v>49.08</v>
      </c>
      <c r="M2192" s="835">
        <v>49.08</v>
      </c>
      <c r="N2192" s="832">
        <v>1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2</v>
      </c>
      <c r="B2193" s="832" t="s">
        <v>2170</v>
      </c>
      <c r="C2193" s="832" t="s">
        <v>2177</v>
      </c>
      <c r="D2193" s="833" t="s">
        <v>4516</v>
      </c>
      <c r="E2193" s="834" t="s">
        <v>2336</v>
      </c>
      <c r="F2193" s="832" t="s">
        <v>2171</v>
      </c>
      <c r="G2193" s="832" t="s">
        <v>3792</v>
      </c>
      <c r="H2193" s="832" t="s">
        <v>562</v>
      </c>
      <c r="I2193" s="832" t="s">
        <v>4382</v>
      </c>
      <c r="J2193" s="832" t="s">
        <v>3794</v>
      </c>
      <c r="K2193" s="832" t="s">
        <v>4383</v>
      </c>
      <c r="L2193" s="835">
        <v>0</v>
      </c>
      <c r="M2193" s="835">
        <v>0</v>
      </c>
      <c r="N2193" s="832">
        <v>2</v>
      </c>
      <c r="O2193" s="836">
        <v>1</v>
      </c>
      <c r="P2193" s="835"/>
      <c r="Q2193" s="837"/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2</v>
      </c>
      <c r="B2194" s="832" t="s">
        <v>2170</v>
      </c>
      <c r="C2194" s="832" t="s">
        <v>2177</v>
      </c>
      <c r="D2194" s="833" t="s">
        <v>4516</v>
      </c>
      <c r="E2194" s="834" t="s">
        <v>2336</v>
      </c>
      <c r="F2194" s="832" t="s">
        <v>2171</v>
      </c>
      <c r="G2194" s="832" t="s">
        <v>2924</v>
      </c>
      <c r="H2194" s="832" t="s">
        <v>562</v>
      </c>
      <c r="I2194" s="832" t="s">
        <v>2925</v>
      </c>
      <c r="J2194" s="832" t="s">
        <v>2926</v>
      </c>
      <c r="K2194" s="832" t="s">
        <v>2927</v>
      </c>
      <c r="L2194" s="835">
        <v>248.55</v>
      </c>
      <c r="M2194" s="835">
        <v>3976.8</v>
      </c>
      <c r="N2194" s="832">
        <v>16</v>
      </c>
      <c r="O2194" s="836">
        <v>14.5</v>
      </c>
      <c r="P2194" s="835">
        <v>2485.5</v>
      </c>
      <c r="Q2194" s="837">
        <v>0.625</v>
      </c>
      <c r="R2194" s="832">
        <v>10</v>
      </c>
      <c r="S2194" s="837">
        <v>0.625</v>
      </c>
      <c r="T2194" s="836">
        <v>10</v>
      </c>
      <c r="U2194" s="838">
        <v>0.68965517241379315</v>
      </c>
    </row>
    <row r="2195" spans="1:21" ht="14.4" customHeight="1" x14ac:dyDescent="0.3">
      <c r="A2195" s="831">
        <v>2</v>
      </c>
      <c r="B2195" s="832" t="s">
        <v>2170</v>
      </c>
      <c r="C2195" s="832" t="s">
        <v>2177</v>
      </c>
      <c r="D2195" s="833" t="s">
        <v>4516</v>
      </c>
      <c r="E2195" s="834" t="s">
        <v>2336</v>
      </c>
      <c r="F2195" s="832" t="s">
        <v>2171</v>
      </c>
      <c r="G2195" s="832" t="s">
        <v>2924</v>
      </c>
      <c r="H2195" s="832" t="s">
        <v>562</v>
      </c>
      <c r="I2195" s="832" t="s">
        <v>4384</v>
      </c>
      <c r="J2195" s="832" t="s">
        <v>4385</v>
      </c>
      <c r="K2195" s="832" t="s">
        <v>3861</v>
      </c>
      <c r="L2195" s="835">
        <v>248.55</v>
      </c>
      <c r="M2195" s="835">
        <v>248.55</v>
      </c>
      <c r="N2195" s="832">
        <v>1</v>
      </c>
      <c r="O2195" s="836">
        <v>1</v>
      </c>
      <c r="P2195" s="835">
        <v>248.55</v>
      </c>
      <c r="Q2195" s="837">
        <v>1</v>
      </c>
      <c r="R2195" s="832">
        <v>1</v>
      </c>
      <c r="S2195" s="837">
        <v>1</v>
      </c>
      <c r="T2195" s="836">
        <v>1</v>
      </c>
      <c r="U2195" s="838">
        <v>1</v>
      </c>
    </row>
    <row r="2196" spans="1:21" ht="14.4" customHeight="1" x14ac:dyDescent="0.3">
      <c r="A2196" s="831">
        <v>2</v>
      </c>
      <c r="B2196" s="832" t="s">
        <v>2170</v>
      </c>
      <c r="C2196" s="832" t="s">
        <v>2177</v>
      </c>
      <c r="D2196" s="833" t="s">
        <v>4516</v>
      </c>
      <c r="E2196" s="834" t="s">
        <v>2336</v>
      </c>
      <c r="F2196" s="832" t="s">
        <v>2171</v>
      </c>
      <c r="G2196" s="832" t="s">
        <v>4386</v>
      </c>
      <c r="H2196" s="832" t="s">
        <v>562</v>
      </c>
      <c r="I2196" s="832" t="s">
        <v>4387</v>
      </c>
      <c r="J2196" s="832" t="s">
        <v>4388</v>
      </c>
      <c r="K2196" s="832" t="s">
        <v>4389</v>
      </c>
      <c r="L2196" s="835">
        <v>0</v>
      </c>
      <c r="M2196" s="835">
        <v>0</v>
      </c>
      <c r="N2196" s="832">
        <v>1</v>
      </c>
      <c r="O2196" s="836">
        <v>0.5</v>
      </c>
      <c r="P2196" s="835"/>
      <c r="Q2196" s="837"/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2</v>
      </c>
      <c r="B2197" s="832" t="s">
        <v>2170</v>
      </c>
      <c r="C2197" s="832" t="s">
        <v>2177</v>
      </c>
      <c r="D2197" s="833" t="s">
        <v>4516</v>
      </c>
      <c r="E2197" s="834" t="s">
        <v>2336</v>
      </c>
      <c r="F2197" s="832" t="s">
        <v>2172</v>
      </c>
      <c r="G2197" s="832" t="s">
        <v>2932</v>
      </c>
      <c r="H2197" s="832" t="s">
        <v>562</v>
      </c>
      <c r="I2197" s="832" t="s">
        <v>2934</v>
      </c>
      <c r="J2197" s="832" t="s">
        <v>2248</v>
      </c>
      <c r="K2197" s="832"/>
      <c r="L2197" s="835">
        <v>0</v>
      </c>
      <c r="M2197" s="835">
        <v>0</v>
      </c>
      <c r="N2197" s="832">
        <v>5</v>
      </c>
      <c r="O2197" s="836">
        <v>1.5</v>
      </c>
      <c r="P2197" s="835">
        <v>0</v>
      </c>
      <c r="Q2197" s="837"/>
      <c r="R2197" s="832">
        <v>5</v>
      </c>
      <c r="S2197" s="837">
        <v>1</v>
      </c>
      <c r="T2197" s="836">
        <v>1.5</v>
      </c>
      <c r="U2197" s="838">
        <v>1</v>
      </c>
    </row>
    <row r="2198" spans="1:21" ht="14.4" customHeight="1" x14ac:dyDescent="0.3">
      <c r="A2198" s="831">
        <v>2</v>
      </c>
      <c r="B2198" s="832" t="s">
        <v>2170</v>
      </c>
      <c r="C2198" s="832" t="s">
        <v>2177</v>
      </c>
      <c r="D2198" s="833" t="s">
        <v>4516</v>
      </c>
      <c r="E2198" s="834" t="s">
        <v>2336</v>
      </c>
      <c r="F2198" s="832" t="s">
        <v>2173</v>
      </c>
      <c r="G2198" s="832" t="s">
        <v>3667</v>
      </c>
      <c r="H2198" s="832" t="s">
        <v>562</v>
      </c>
      <c r="I2198" s="832" t="s">
        <v>4390</v>
      </c>
      <c r="J2198" s="832" t="s">
        <v>3669</v>
      </c>
      <c r="K2198" s="832" t="s">
        <v>4391</v>
      </c>
      <c r="L2198" s="835">
        <v>600</v>
      </c>
      <c r="M2198" s="835">
        <v>600</v>
      </c>
      <c r="N2198" s="832">
        <v>1</v>
      </c>
      <c r="O2198" s="836">
        <v>1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2</v>
      </c>
      <c r="B2199" s="832" t="s">
        <v>2170</v>
      </c>
      <c r="C2199" s="832" t="s">
        <v>2177</v>
      </c>
      <c r="D2199" s="833" t="s">
        <v>4516</v>
      </c>
      <c r="E2199" s="834" t="s">
        <v>2245</v>
      </c>
      <c r="F2199" s="832" t="s">
        <v>2171</v>
      </c>
      <c r="G2199" s="832" t="s">
        <v>2709</v>
      </c>
      <c r="H2199" s="832" t="s">
        <v>604</v>
      </c>
      <c r="I2199" s="832" t="s">
        <v>2712</v>
      </c>
      <c r="J2199" s="832" t="s">
        <v>1648</v>
      </c>
      <c r="K2199" s="832" t="s">
        <v>2713</v>
      </c>
      <c r="L2199" s="835">
        <v>16.12</v>
      </c>
      <c r="M2199" s="835">
        <v>16.12</v>
      </c>
      <c r="N2199" s="832">
        <v>1</v>
      </c>
      <c r="O2199" s="836">
        <v>1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2</v>
      </c>
      <c r="B2200" s="832" t="s">
        <v>2170</v>
      </c>
      <c r="C2200" s="832" t="s">
        <v>2177</v>
      </c>
      <c r="D2200" s="833" t="s">
        <v>4516</v>
      </c>
      <c r="E2200" s="834" t="s">
        <v>2315</v>
      </c>
      <c r="F2200" s="832" t="s">
        <v>2171</v>
      </c>
      <c r="G2200" s="832" t="s">
        <v>2488</v>
      </c>
      <c r="H2200" s="832" t="s">
        <v>562</v>
      </c>
      <c r="I2200" s="832" t="s">
        <v>2489</v>
      </c>
      <c r="J2200" s="832" t="s">
        <v>2490</v>
      </c>
      <c r="K2200" s="832" t="s">
        <v>2491</v>
      </c>
      <c r="L2200" s="835">
        <v>107.27</v>
      </c>
      <c r="M2200" s="835">
        <v>321.81</v>
      </c>
      <c r="N2200" s="832">
        <v>3</v>
      </c>
      <c r="O2200" s="836">
        <v>1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2</v>
      </c>
      <c r="B2201" s="832" t="s">
        <v>2170</v>
      </c>
      <c r="C2201" s="832" t="s">
        <v>2177</v>
      </c>
      <c r="D2201" s="833" t="s">
        <v>4516</v>
      </c>
      <c r="E2201" s="834" t="s">
        <v>2315</v>
      </c>
      <c r="F2201" s="832" t="s">
        <v>2171</v>
      </c>
      <c r="G2201" s="832" t="s">
        <v>2656</v>
      </c>
      <c r="H2201" s="832" t="s">
        <v>562</v>
      </c>
      <c r="I2201" s="832" t="s">
        <v>2657</v>
      </c>
      <c r="J2201" s="832" t="s">
        <v>1137</v>
      </c>
      <c r="K2201" s="832" t="s">
        <v>2027</v>
      </c>
      <c r="L2201" s="835">
        <v>34.19</v>
      </c>
      <c r="M2201" s="835">
        <v>102.57</v>
      </c>
      <c r="N2201" s="832">
        <v>3</v>
      </c>
      <c r="O2201" s="836">
        <v>1</v>
      </c>
      <c r="P2201" s="835">
        <v>102.57</v>
      </c>
      <c r="Q2201" s="837">
        <v>1</v>
      </c>
      <c r="R2201" s="832">
        <v>3</v>
      </c>
      <c r="S2201" s="837">
        <v>1</v>
      </c>
      <c r="T2201" s="836">
        <v>1</v>
      </c>
      <c r="U2201" s="838">
        <v>1</v>
      </c>
    </row>
    <row r="2202" spans="1:21" ht="14.4" customHeight="1" x14ac:dyDescent="0.3">
      <c r="A2202" s="831">
        <v>2</v>
      </c>
      <c r="B2202" s="832" t="s">
        <v>2170</v>
      </c>
      <c r="C2202" s="832" t="s">
        <v>2177</v>
      </c>
      <c r="D2202" s="833" t="s">
        <v>4516</v>
      </c>
      <c r="E2202" s="834" t="s">
        <v>2335</v>
      </c>
      <c r="F2202" s="832" t="s">
        <v>2171</v>
      </c>
      <c r="G2202" s="832" t="s">
        <v>2678</v>
      </c>
      <c r="H2202" s="832" t="s">
        <v>604</v>
      </c>
      <c r="I2202" s="832" t="s">
        <v>1902</v>
      </c>
      <c r="J2202" s="832" t="s">
        <v>644</v>
      </c>
      <c r="K2202" s="832" t="s">
        <v>621</v>
      </c>
      <c r="L2202" s="835">
        <v>48.42</v>
      </c>
      <c r="M2202" s="835">
        <v>48.42</v>
      </c>
      <c r="N2202" s="832">
        <v>1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2</v>
      </c>
      <c r="B2203" s="832" t="s">
        <v>2170</v>
      </c>
      <c r="C2203" s="832" t="s">
        <v>2177</v>
      </c>
      <c r="D2203" s="833" t="s">
        <v>4516</v>
      </c>
      <c r="E2203" s="834" t="s">
        <v>2328</v>
      </c>
      <c r="F2203" s="832" t="s">
        <v>2171</v>
      </c>
      <c r="G2203" s="832" t="s">
        <v>4392</v>
      </c>
      <c r="H2203" s="832" t="s">
        <v>604</v>
      </c>
      <c r="I2203" s="832" t="s">
        <v>1673</v>
      </c>
      <c r="J2203" s="832" t="s">
        <v>1674</v>
      </c>
      <c r="K2203" s="832" t="s">
        <v>1675</v>
      </c>
      <c r="L2203" s="835">
        <v>30.83</v>
      </c>
      <c r="M2203" s="835">
        <v>30.83</v>
      </c>
      <c r="N2203" s="832">
        <v>1</v>
      </c>
      <c r="O2203" s="836">
        <v>1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2</v>
      </c>
      <c r="B2204" s="832" t="s">
        <v>2170</v>
      </c>
      <c r="C2204" s="832" t="s">
        <v>2177</v>
      </c>
      <c r="D2204" s="833" t="s">
        <v>4516</v>
      </c>
      <c r="E2204" s="834" t="s">
        <v>2328</v>
      </c>
      <c r="F2204" s="832" t="s">
        <v>2171</v>
      </c>
      <c r="G2204" s="832" t="s">
        <v>2898</v>
      </c>
      <c r="H2204" s="832" t="s">
        <v>562</v>
      </c>
      <c r="I2204" s="832" t="s">
        <v>3653</v>
      </c>
      <c r="J2204" s="832" t="s">
        <v>1115</v>
      </c>
      <c r="K2204" s="832" t="s">
        <v>1844</v>
      </c>
      <c r="L2204" s="835">
        <v>225.06</v>
      </c>
      <c r="M2204" s="835">
        <v>225.06</v>
      </c>
      <c r="N2204" s="832">
        <v>1</v>
      </c>
      <c r="O2204" s="836">
        <v>1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2</v>
      </c>
      <c r="B2205" s="832" t="s">
        <v>2170</v>
      </c>
      <c r="C2205" s="832" t="s">
        <v>2177</v>
      </c>
      <c r="D2205" s="833" t="s">
        <v>4516</v>
      </c>
      <c r="E2205" s="834" t="s">
        <v>2360</v>
      </c>
      <c r="F2205" s="832" t="s">
        <v>2171</v>
      </c>
      <c r="G2205" s="832" t="s">
        <v>2821</v>
      </c>
      <c r="H2205" s="832" t="s">
        <v>604</v>
      </c>
      <c r="I2205" s="832" t="s">
        <v>2001</v>
      </c>
      <c r="J2205" s="832" t="s">
        <v>1918</v>
      </c>
      <c r="K2205" s="832" t="s">
        <v>2002</v>
      </c>
      <c r="L2205" s="835">
        <v>61.49</v>
      </c>
      <c r="M2205" s="835">
        <v>61.49</v>
      </c>
      <c r="N2205" s="832">
        <v>1</v>
      </c>
      <c r="O2205" s="836">
        <v>1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2</v>
      </c>
      <c r="B2206" s="832" t="s">
        <v>2170</v>
      </c>
      <c r="C2206" s="832" t="s">
        <v>2177</v>
      </c>
      <c r="D2206" s="833" t="s">
        <v>4516</v>
      </c>
      <c r="E2206" s="834" t="s">
        <v>2250</v>
      </c>
      <c r="F2206" s="832" t="s">
        <v>2171</v>
      </c>
      <c r="G2206" s="832" t="s">
        <v>2552</v>
      </c>
      <c r="H2206" s="832" t="s">
        <v>562</v>
      </c>
      <c r="I2206" s="832" t="s">
        <v>3135</v>
      </c>
      <c r="J2206" s="832" t="s">
        <v>3005</v>
      </c>
      <c r="K2206" s="832" t="s">
        <v>3136</v>
      </c>
      <c r="L2206" s="835">
        <v>11.73</v>
      </c>
      <c r="M2206" s="835">
        <v>11.73</v>
      </c>
      <c r="N2206" s="832">
        <v>1</v>
      </c>
      <c r="O2206" s="836">
        <v>1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2</v>
      </c>
      <c r="B2207" s="832" t="s">
        <v>2170</v>
      </c>
      <c r="C2207" s="832" t="s">
        <v>2175</v>
      </c>
      <c r="D2207" s="833" t="s">
        <v>4517</v>
      </c>
      <c r="E2207" s="834" t="s">
        <v>2317</v>
      </c>
      <c r="F2207" s="832" t="s">
        <v>2171</v>
      </c>
      <c r="G2207" s="832" t="s">
        <v>2423</v>
      </c>
      <c r="H2207" s="832" t="s">
        <v>562</v>
      </c>
      <c r="I2207" s="832" t="s">
        <v>2968</v>
      </c>
      <c r="J2207" s="832" t="s">
        <v>2425</v>
      </c>
      <c r="K2207" s="832" t="s">
        <v>2969</v>
      </c>
      <c r="L2207" s="835">
        <v>78.33</v>
      </c>
      <c r="M2207" s="835">
        <v>156.66</v>
      </c>
      <c r="N2207" s="832">
        <v>2</v>
      </c>
      <c r="O2207" s="836">
        <v>1.5</v>
      </c>
      <c r="P2207" s="835">
        <v>78.33</v>
      </c>
      <c r="Q2207" s="837">
        <v>0.5</v>
      </c>
      <c r="R2207" s="832">
        <v>1</v>
      </c>
      <c r="S2207" s="837">
        <v>0.5</v>
      </c>
      <c r="T2207" s="836">
        <v>0.5</v>
      </c>
      <c r="U2207" s="838">
        <v>0.33333333333333331</v>
      </c>
    </row>
    <row r="2208" spans="1:21" ht="14.4" customHeight="1" x14ac:dyDescent="0.3">
      <c r="A2208" s="831">
        <v>2</v>
      </c>
      <c r="B2208" s="832" t="s">
        <v>2170</v>
      </c>
      <c r="C2208" s="832" t="s">
        <v>2175</v>
      </c>
      <c r="D2208" s="833" t="s">
        <v>4517</v>
      </c>
      <c r="E2208" s="834" t="s">
        <v>2317</v>
      </c>
      <c r="F2208" s="832" t="s">
        <v>2171</v>
      </c>
      <c r="G2208" s="832" t="s">
        <v>2479</v>
      </c>
      <c r="H2208" s="832" t="s">
        <v>562</v>
      </c>
      <c r="I2208" s="832" t="s">
        <v>2480</v>
      </c>
      <c r="J2208" s="832" t="s">
        <v>873</v>
      </c>
      <c r="K2208" s="832" t="s">
        <v>2481</v>
      </c>
      <c r="L2208" s="835">
        <v>105.63</v>
      </c>
      <c r="M2208" s="835">
        <v>1056.3</v>
      </c>
      <c r="N2208" s="832">
        <v>10</v>
      </c>
      <c r="O2208" s="836">
        <v>0.5</v>
      </c>
      <c r="P2208" s="835">
        <v>1056.3</v>
      </c>
      <c r="Q2208" s="837">
        <v>1</v>
      </c>
      <c r="R2208" s="832">
        <v>10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2</v>
      </c>
      <c r="B2209" s="832" t="s">
        <v>2170</v>
      </c>
      <c r="C2209" s="832" t="s">
        <v>2175</v>
      </c>
      <c r="D2209" s="833" t="s">
        <v>4517</v>
      </c>
      <c r="E2209" s="834" t="s">
        <v>2317</v>
      </c>
      <c r="F2209" s="832" t="s">
        <v>2171</v>
      </c>
      <c r="G2209" s="832" t="s">
        <v>2656</v>
      </c>
      <c r="H2209" s="832" t="s">
        <v>562</v>
      </c>
      <c r="I2209" s="832" t="s">
        <v>2657</v>
      </c>
      <c r="J2209" s="832" t="s">
        <v>1137</v>
      </c>
      <c r="K2209" s="832" t="s">
        <v>2027</v>
      </c>
      <c r="L2209" s="835">
        <v>34.19</v>
      </c>
      <c r="M2209" s="835">
        <v>34.19</v>
      </c>
      <c r="N2209" s="832">
        <v>1</v>
      </c>
      <c r="O2209" s="836">
        <v>0.5</v>
      </c>
      <c r="P2209" s="835">
        <v>34.19</v>
      </c>
      <c r="Q2209" s="837">
        <v>1</v>
      </c>
      <c r="R2209" s="832">
        <v>1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2</v>
      </c>
      <c r="B2210" s="832" t="s">
        <v>2170</v>
      </c>
      <c r="C2210" s="832" t="s">
        <v>2175</v>
      </c>
      <c r="D2210" s="833" t="s">
        <v>4517</v>
      </c>
      <c r="E2210" s="834" t="s">
        <v>2317</v>
      </c>
      <c r="F2210" s="832" t="s">
        <v>2171</v>
      </c>
      <c r="G2210" s="832" t="s">
        <v>2709</v>
      </c>
      <c r="H2210" s="832" t="s">
        <v>604</v>
      </c>
      <c r="I2210" s="832" t="s">
        <v>2714</v>
      </c>
      <c r="J2210" s="832" t="s">
        <v>1648</v>
      </c>
      <c r="K2210" s="832" t="s">
        <v>1649</v>
      </c>
      <c r="L2210" s="835">
        <v>57.6</v>
      </c>
      <c r="M2210" s="835">
        <v>57.6</v>
      </c>
      <c r="N2210" s="832">
        <v>1</v>
      </c>
      <c r="O2210" s="836">
        <v>0.5</v>
      </c>
      <c r="P2210" s="835">
        <v>57.6</v>
      </c>
      <c r="Q2210" s="837">
        <v>1</v>
      </c>
      <c r="R2210" s="832">
        <v>1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2</v>
      </c>
      <c r="B2211" s="832" t="s">
        <v>2170</v>
      </c>
      <c r="C2211" s="832" t="s">
        <v>2175</v>
      </c>
      <c r="D2211" s="833" t="s">
        <v>4517</v>
      </c>
      <c r="E2211" s="834" t="s">
        <v>2317</v>
      </c>
      <c r="F2211" s="832" t="s">
        <v>2171</v>
      </c>
      <c r="G2211" s="832" t="s">
        <v>2808</v>
      </c>
      <c r="H2211" s="832" t="s">
        <v>562</v>
      </c>
      <c r="I2211" s="832" t="s">
        <v>2809</v>
      </c>
      <c r="J2211" s="832" t="s">
        <v>2810</v>
      </c>
      <c r="K2211" s="832" t="s">
        <v>2811</v>
      </c>
      <c r="L2211" s="835">
        <v>0</v>
      </c>
      <c r="M2211" s="835">
        <v>0</v>
      </c>
      <c r="N2211" s="832">
        <v>2</v>
      </c>
      <c r="O2211" s="836">
        <v>0.5</v>
      </c>
      <c r="P2211" s="835">
        <v>0</v>
      </c>
      <c r="Q2211" s="837"/>
      <c r="R2211" s="832">
        <v>2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2</v>
      </c>
      <c r="B2212" s="832" t="s">
        <v>2170</v>
      </c>
      <c r="C2212" s="832" t="s">
        <v>2175</v>
      </c>
      <c r="D2212" s="833" t="s">
        <v>4517</v>
      </c>
      <c r="E2212" s="834" t="s">
        <v>2317</v>
      </c>
      <c r="F2212" s="832" t="s">
        <v>2171</v>
      </c>
      <c r="G2212" s="832" t="s">
        <v>2825</v>
      </c>
      <c r="H2212" s="832" t="s">
        <v>562</v>
      </c>
      <c r="I2212" s="832" t="s">
        <v>2826</v>
      </c>
      <c r="J2212" s="832" t="s">
        <v>1079</v>
      </c>
      <c r="K2212" s="832" t="s">
        <v>1758</v>
      </c>
      <c r="L2212" s="835">
        <v>210.38</v>
      </c>
      <c r="M2212" s="835">
        <v>210.38</v>
      </c>
      <c r="N2212" s="832">
        <v>1</v>
      </c>
      <c r="O2212" s="836">
        <v>0.5</v>
      </c>
      <c r="P2212" s="835">
        <v>210.38</v>
      </c>
      <c r="Q2212" s="837">
        <v>1</v>
      </c>
      <c r="R2212" s="832">
        <v>1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2</v>
      </c>
      <c r="B2213" s="832" t="s">
        <v>2170</v>
      </c>
      <c r="C2213" s="832" t="s">
        <v>2175</v>
      </c>
      <c r="D2213" s="833" t="s">
        <v>4517</v>
      </c>
      <c r="E2213" s="834" t="s">
        <v>2191</v>
      </c>
      <c r="F2213" s="832" t="s">
        <v>2171</v>
      </c>
      <c r="G2213" s="832" t="s">
        <v>2396</v>
      </c>
      <c r="H2213" s="832" t="s">
        <v>604</v>
      </c>
      <c r="I2213" s="832" t="s">
        <v>2399</v>
      </c>
      <c r="J2213" s="832" t="s">
        <v>2398</v>
      </c>
      <c r="K2213" s="832" t="s">
        <v>2400</v>
      </c>
      <c r="L2213" s="835">
        <v>159.08000000000001</v>
      </c>
      <c r="M2213" s="835">
        <v>159.08000000000001</v>
      </c>
      <c r="N2213" s="832">
        <v>1</v>
      </c>
      <c r="O2213" s="836">
        <v>0.5</v>
      </c>
      <c r="P2213" s="835">
        <v>159.08000000000001</v>
      </c>
      <c r="Q2213" s="837">
        <v>1</v>
      </c>
      <c r="R2213" s="832">
        <v>1</v>
      </c>
      <c r="S2213" s="837">
        <v>1</v>
      </c>
      <c r="T2213" s="836">
        <v>0.5</v>
      </c>
      <c r="U2213" s="838">
        <v>1</v>
      </c>
    </row>
    <row r="2214" spans="1:21" ht="14.4" customHeight="1" x14ac:dyDescent="0.3">
      <c r="A2214" s="831">
        <v>2</v>
      </c>
      <c r="B2214" s="832" t="s">
        <v>2170</v>
      </c>
      <c r="C2214" s="832" t="s">
        <v>2175</v>
      </c>
      <c r="D2214" s="833" t="s">
        <v>4517</v>
      </c>
      <c r="E2214" s="834" t="s">
        <v>2191</v>
      </c>
      <c r="F2214" s="832" t="s">
        <v>2171</v>
      </c>
      <c r="G2214" s="832" t="s">
        <v>2439</v>
      </c>
      <c r="H2214" s="832" t="s">
        <v>562</v>
      </c>
      <c r="I2214" s="832" t="s">
        <v>3350</v>
      </c>
      <c r="J2214" s="832" t="s">
        <v>3351</v>
      </c>
      <c r="K2214" s="832" t="s">
        <v>3352</v>
      </c>
      <c r="L2214" s="835">
        <v>23.72</v>
      </c>
      <c r="M2214" s="835">
        <v>23.72</v>
      </c>
      <c r="N2214" s="832">
        <v>1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2</v>
      </c>
      <c r="B2215" s="832" t="s">
        <v>2170</v>
      </c>
      <c r="C2215" s="832" t="s">
        <v>2175</v>
      </c>
      <c r="D2215" s="833" t="s">
        <v>4517</v>
      </c>
      <c r="E2215" s="834" t="s">
        <v>2191</v>
      </c>
      <c r="F2215" s="832" t="s">
        <v>2171</v>
      </c>
      <c r="G2215" s="832" t="s">
        <v>2455</v>
      </c>
      <c r="H2215" s="832" t="s">
        <v>604</v>
      </c>
      <c r="I2215" s="832" t="s">
        <v>4393</v>
      </c>
      <c r="J2215" s="832" t="s">
        <v>1959</v>
      </c>
      <c r="K2215" s="832" t="s">
        <v>1971</v>
      </c>
      <c r="L2215" s="835">
        <v>61.59</v>
      </c>
      <c r="M2215" s="835">
        <v>61.59</v>
      </c>
      <c r="N2215" s="832">
        <v>1</v>
      </c>
      <c r="O2215" s="836">
        <v>0.5</v>
      </c>
      <c r="P2215" s="835">
        <v>61.59</v>
      </c>
      <c r="Q2215" s="837">
        <v>1</v>
      </c>
      <c r="R2215" s="832">
        <v>1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2</v>
      </c>
      <c r="B2216" s="832" t="s">
        <v>2170</v>
      </c>
      <c r="C2216" s="832" t="s">
        <v>2175</v>
      </c>
      <c r="D2216" s="833" t="s">
        <v>4517</v>
      </c>
      <c r="E2216" s="834" t="s">
        <v>2191</v>
      </c>
      <c r="F2216" s="832" t="s">
        <v>2171</v>
      </c>
      <c r="G2216" s="832" t="s">
        <v>2475</v>
      </c>
      <c r="H2216" s="832" t="s">
        <v>604</v>
      </c>
      <c r="I2216" s="832" t="s">
        <v>2476</v>
      </c>
      <c r="J2216" s="832" t="s">
        <v>800</v>
      </c>
      <c r="K2216" s="832" t="s">
        <v>1722</v>
      </c>
      <c r="L2216" s="835">
        <v>42.51</v>
      </c>
      <c r="M2216" s="835">
        <v>85.02</v>
      </c>
      <c r="N2216" s="832">
        <v>2</v>
      </c>
      <c r="O2216" s="836">
        <v>1.5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2</v>
      </c>
      <c r="B2217" s="832" t="s">
        <v>2170</v>
      </c>
      <c r="C2217" s="832" t="s">
        <v>2175</v>
      </c>
      <c r="D2217" s="833" t="s">
        <v>4517</v>
      </c>
      <c r="E2217" s="834" t="s">
        <v>2191</v>
      </c>
      <c r="F2217" s="832" t="s">
        <v>2171</v>
      </c>
      <c r="G2217" s="832" t="s">
        <v>2475</v>
      </c>
      <c r="H2217" s="832" t="s">
        <v>604</v>
      </c>
      <c r="I2217" s="832" t="s">
        <v>1715</v>
      </c>
      <c r="J2217" s="832" t="s">
        <v>800</v>
      </c>
      <c r="K2217" s="832" t="s">
        <v>1716</v>
      </c>
      <c r="L2217" s="835">
        <v>85.02</v>
      </c>
      <c r="M2217" s="835">
        <v>85.02</v>
      </c>
      <c r="N2217" s="832">
        <v>1</v>
      </c>
      <c r="O2217" s="836">
        <v>0.5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2</v>
      </c>
      <c r="B2218" s="832" t="s">
        <v>2170</v>
      </c>
      <c r="C2218" s="832" t="s">
        <v>2175</v>
      </c>
      <c r="D2218" s="833" t="s">
        <v>4517</v>
      </c>
      <c r="E2218" s="834" t="s">
        <v>2191</v>
      </c>
      <c r="F2218" s="832" t="s">
        <v>2171</v>
      </c>
      <c r="G2218" s="832" t="s">
        <v>2499</v>
      </c>
      <c r="H2218" s="832" t="s">
        <v>562</v>
      </c>
      <c r="I2218" s="832" t="s">
        <v>2500</v>
      </c>
      <c r="J2218" s="832" t="s">
        <v>867</v>
      </c>
      <c r="K2218" s="832" t="s">
        <v>2501</v>
      </c>
      <c r="L2218" s="835">
        <v>75.05</v>
      </c>
      <c r="M2218" s="835">
        <v>150.1</v>
      </c>
      <c r="N2218" s="832">
        <v>2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2</v>
      </c>
      <c r="B2219" s="832" t="s">
        <v>2170</v>
      </c>
      <c r="C2219" s="832" t="s">
        <v>2175</v>
      </c>
      <c r="D2219" s="833" t="s">
        <v>4517</v>
      </c>
      <c r="E2219" s="834" t="s">
        <v>2191</v>
      </c>
      <c r="F2219" s="832" t="s">
        <v>2171</v>
      </c>
      <c r="G2219" s="832" t="s">
        <v>2499</v>
      </c>
      <c r="H2219" s="832" t="s">
        <v>562</v>
      </c>
      <c r="I2219" s="832" t="s">
        <v>2502</v>
      </c>
      <c r="J2219" s="832" t="s">
        <v>871</v>
      </c>
      <c r="K2219" s="832" t="s">
        <v>2503</v>
      </c>
      <c r="L2219" s="835">
        <v>45.03</v>
      </c>
      <c r="M2219" s="835">
        <v>90.06</v>
      </c>
      <c r="N2219" s="832">
        <v>2</v>
      </c>
      <c r="O2219" s="836">
        <v>2</v>
      </c>
      <c r="P2219" s="835">
        <v>45.03</v>
      </c>
      <c r="Q2219" s="837">
        <v>0.5</v>
      </c>
      <c r="R2219" s="832">
        <v>1</v>
      </c>
      <c r="S2219" s="837">
        <v>0.5</v>
      </c>
      <c r="T2219" s="836">
        <v>1</v>
      </c>
      <c r="U2219" s="838">
        <v>0.5</v>
      </c>
    </row>
    <row r="2220" spans="1:21" ht="14.4" customHeight="1" x14ac:dyDescent="0.3">
      <c r="A2220" s="831">
        <v>2</v>
      </c>
      <c r="B2220" s="832" t="s">
        <v>2170</v>
      </c>
      <c r="C2220" s="832" t="s">
        <v>2175</v>
      </c>
      <c r="D2220" s="833" t="s">
        <v>4517</v>
      </c>
      <c r="E2220" s="834" t="s">
        <v>2191</v>
      </c>
      <c r="F2220" s="832" t="s">
        <v>2171</v>
      </c>
      <c r="G2220" s="832" t="s">
        <v>2540</v>
      </c>
      <c r="H2220" s="832" t="s">
        <v>562</v>
      </c>
      <c r="I2220" s="832" t="s">
        <v>2541</v>
      </c>
      <c r="J2220" s="832" t="s">
        <v>1151</v>
      </c>
      <c r="K2220" s="832" t="s">
        <v>2542</v>
      </c>
      <c r="L2220" s="835">
        <v>98.75</v>
      </c>
      <c r="M2220" s="835">
        <v>98.75</v>
      </c>
      <c r="N2220" s="832">
        <v>1</v>
      </c>
      <c r="O2220" s="836">
        <v>1</v>
      </c>
      <c r="P2220" s="835">
        <v>98.75</v>
      </c>
      <c r="Q2220" s="837">
        <v>1</v>
      </c>
      <c r="R2220" s="832">
        <v>1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2</v>
      </c>
      <c r="B2221" s="832" t="s">
        <v>2170</v>
      </c>
      <c r="C2221" s="832" t="s">
        <v>2175</v>
      </c>
      <c r="D2221" s="833" t="s">
        <v>4517</v>
      </c>
      <c r="E2221" s="834" t="s">
        <v>2191</v>
      </c>
      <c r="F2221" s="832" t="s">
        <v>2171</v>
      </c>
      <c r="G2221" s="832" t="s">
        <v>2540</v>
      </c>
      <c r="H2221" s="832" t="s">
        <v>562</v>
      </c>
      <c r="I2221" s="832" t="s">
        <v>2544</v>
      </c>
      <c r="J2221" s="832" t="s">
        <v>2545</v>
      </c>
      <c r="K2221" s="832" t="s">
        <v>2542</v>
      </c>
      <c r="L2221" s="835">
        <v>98.75</v>
      </c>
      <c r="M2221" s="835">
        <v>98.75</v>
      </c>
      <c r="N2221" s="832">
        <v>1</v>
      </c>
      <c r="O2221" s="836">
        <v>1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2</v>
      </c>
      <c r="B2222" s="832" t="s">
        <v>2170</v>
      </c>
      <c r="C2222" s="832" t="s">
        <v>2175</v>
      </c>
      <c r="D2222" s="833" t="s">
        <v>4517</v>
      </c>
      <c r="E2222" s="834" t="s">
        <v>2191</v>
      </c>
      <c r="F2222" s="832" t="s">
        <v>2171</v>
      </c>
      <c r="G2222" s="832" t="s">
        <v>2572</v>
      </c>
      <c r="H2222" s="832" t="s">
        <v>562</v>
      </c>
      <c r="I2222" s="832" t="s">
        <v>2573</v>
      </c>
      <c r="J2222" s="832" t="s">
        <v>1070</v>
      </c>
      <c r="K2222" s="832" t="s">
        <v>2574</v>
      </c>
      <c r="L2222" s="835">
        <v>760.22</v>
      </c>
      <c r="M2222" s="835">
        <v>2280.66</v>
      </c>
      <c r="N2222" s="832">
        <v>3</v>
      </c>
      <c r="O2222" s="836">
        <v>1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2</v>
      </c>
      <c r="B2223" s="832" t="s">
        <v>2170</v>
      </c>
      <c r="C2223" s="832" t="s">
        <v>2175</v>
      </c>
      <c r="D2223" s="833" t="s">
        <v>4517</v>
      </c>
      <c r="E2223" s="834" t="s">
        <v>2191</v>
      </c>
      <c r="F2223" s="832" t="s">
        <v>2171</v>
      </c>
      <c r="G2223" s="832" t="s">
        <v>2639</v>
      </c>
      <c r="H2223" s="832" t="s">
        <v>604</v>
      </c>
      <c r="I2223" s="832" t="s">
        <v>2643</v>
      </c>
      <c r="J2223" s="832" t="s">
        <v>2641</v>
      </c>
      <c r="K2223" s="832" t="s">
        <v>2644</v>
      </c>
      <c r="L2223" s="835">
        <v>219.18</v>
      </c>
      <c r="M2223" s="835">
        <v>219.18</v>
      </c>
      <c r="N2223" s="832">
        <v>1</v>
      </c>
      <c r="O2223" s="836">
        <v>0.5</v>
      </c>
      <c r="P2223" s="835">
        <v>219.18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2</v>
      </c>
      <c r="B2224" s="832" t="s">
        <v>2170</v>
      </c>
      <c r="C2224" s="832" t="s">
        <v>2175</v>
      </c>
      <c r="D2224" s="833" t="s">
        <v>4517</v>
      </c>
      <c r="E2224" s="834" t="s">
        <v>2191</v>
      </c>
      <c r="F2224" s="832" t="s">
        <v>2171</v>
      </c>
      <c r="G2224" s="832" t="s">
        <v>2645</v>
      </c>
      <c r="H2224" s="832" t="s">
        <v>562</v>
      </c>
      <c r="I2224" s="832" t="s">
        <v>2646</v>
      </c>
      <c r="J2224" s="832" t="s">
        <v>706</v>
      </c>
      <c r="K2224" s="832" t="s">
        <v>2647</v>
      </c>
      <c r="L2224" s="835">
        <v>53.57</v>
      </c>
      <c r="M2224" s="835">
        <v>160.71</v>
      </c>
      <c r="N2224" s="832">
        <v>3</v>
      </c>
      <c r="O2224" s="836">
        <v>0.5</v>
      </c>
      <c r="P2224" s="835">
        <v>160.71</v>
      </c>
      <c r="Q2224" s="837">
        <v>1</v>
      </c>
      <c r="R2224" s="832">
        <v>3</v>
      </c>
      <c r="S2224" s="837">
        <v>1</v>
      </c>
      <c r="T2224" s="836">
        <v>0.5</v>
      </c>
      <c r="U2224" s="838">
        <v>1</v>
      </c>
    </row>
    <row r="2225" spans="1:21" ht="14.4" customHeight="1" x14ac:dyDescent="0.3">
      <c r="A2225" s="831">
        <v>2</v>
      </c>
      <c r="B2225" s="832" t="s">
        <v>2170</v>
      </c>
      <c r="C2225" s="832" t="s">
        <v>2175</v>
      </c>
      <c r="D2225" s="833" t="s">
        <v>4517</v>
      </c>
      <c r="E2225" s="834" t="s">
        <v>2191</v>
      </c>
      <c r="F2225" s="832" t="s">
        <v>2171</v>
      </c>
      <c r="G2225" s="832" t="s">
        <v>2656</v>
      </c>
      <c r="H2225" s="832" t="s">
        <v>562</v>
      </c>
      <c r="I2225" s="832" t="s">
        <v>2657</v>
      </c>
      <c r="J2225" s="832" t="s">
        <v>1137</v>
      </c>
      <c r="K2225" s="832" t="s">
        <v>2027</v>
      </c>
      <c r="L2225" s="835">
        <v>34.19</v>
      </c>
      <c r="M2225" s="835">
        <v>239.32999999999998</v>
      </c>
      <c r="N2225" s="832">
        <v>7</v>
      </c>
      <c r="O2225" s="836">
        <v>2.5</v>
      </c>
      <c r="P2225" s="835">
        <v>102.57</v>
      </c>
      <c r="Q2225" s="837">
        <v>0.42857142857142855</v>
      </c>
      <c r="R2225" s="832">
        <v>3</v>
      </c>
      <c r="S2225" s="837">
        <v>0.42857142857142855</v>
      </c>
      <c r="T2225" s="836">
        <v>0.5</v>
      </c>
      <c r="U2225" s="838">
        <v>0.2</v>
      </c>
    </row>
    <row r="2226" spans="1:21" ht="14.4" customHeight="1" x14ac:dyDescent="0.3">
      <c r="A2226" s="831">
        <v>2</v>
      </c>
      <c r="B2226" s="832" t="s">
        <v>2170</v>
      </c>
      <c r="C2226" s="832" t="s">
        <v>2175</v>
      </c>
      <c r="D2226" s="833" t="s">
        <v>4517</v>
      </c>
      <c r="E2226" s="834" t="s">
        <v>2191</v>
      </c>
      <c r="F2226" s="832" t="s">
        <v>2171</v>
      </c>
      <c r="G2226" s="832" t="s">
        <v>2667</v>
      </c>
      <c r="H2226" s="832" t="s">
        <v>604</v>
      </c>
      <c r="I2226" s="832" t="s">
        <v>3027</v>
      </c>
      <c r="J2226" s="832" t="s">
        <v>793</v>
      </c>
      <c r="K2226" s="832" t="s">
        <v>1678</v>
      </c>
      <c r="L2226" s="835">
        <v>1847.49</v>
      </c>
      <c r="M2226" s="835">
        <v>1847.49</v>
      </c>
      <c r="N2226" s="832">
        <v>1</v>
      </c>
      <c r="O2226" s="836">
        <v>0.5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2</v>
      </c>
      <c r="B2227" s="832" t="s">
        <v>2170</v>
      </c>
      <c r="C2227" s="832" t="s">
        <v>2175</v>
      </c>
      <c r="D2227" s="833" t="s">
        <v>4517</v>
      </c>
      <c r="E2227" s="834" t="s">
        <v>2191</v>
      </c>
      <c r="F2227" s="832" t="s">
        <v>2171</v>
      </c>
      <c r="G2227" s="832" t="s">
        <v>2709</v>
      </c>
      <c r="H2227" s="832" t="s">
        <v>604</v>
      </c>
      <c r="I2227" s="832" t="s">
        <v>2714</v>
      </c>
      <c r="J2227" s="832" t="s">
        <v>1648</v>
      </c>
      <c r="K2227" s="832" t="s">
        <v>1649</v>
      </c>
      <c r="L2227" s="835">
        <v>57.6</v>
      </c>
      <c r="M2227" s="835">
        <v>230.4</v>
      </c>
      <c r="N2227" s="832">
        <v>4</v>
      </c>
      <c r="O2227" s="836">
        <v>2</v>
      </c>
      <c r="P2227" s="835">
        <v>172.8</v>
      </c>
      <c r="Q2227" s="837">
        <v>0.75</v>
      </c>
      <c r="R2227" s="832">
        <v>3</v>
      </c>
      <c r="S2227" s="837">
        <v>0.75</v>
      </c>
      <c r="T2227" s="836">
        <v>1.5</v>
      </c>
      <c r="U2227" s="838">
        <v>0.75</v>
      </c>
    </row>
    <row r="2228" spans="1:21" ht="14.4" customHeight="1" x14ac:dyDescent="0.3">
      <c r="A2228" s="831">
        <v>2</v>
      </c>
      <c r="B2228" s="832" t="s">
        <v>2170</v>
      </c>
      <c r="C2228" s="832" t="s">
        <v>2175</v>
      </c>
      <c r="D2228" s="833" t="s">
        <v>4517</v>
      </c>
      <c r="E2228" s="834" t="s">
        <v>2191</v>
      </c>
      <c r="F2228" s="832" t="s">
        <v>2171</v>
      </c>
      <c r="G2228" s="832" t="s">
        <v>2709</v>
      </c>
      <c r="H2228" s="832" t="s">
        <v>604</v>
      </c>
      <c r="I2228" s="832" t="s">
        <v>3040</v>
      </c>
      <c r="J2228" s="832" t="s">
        <v>1648</v>
      </c>
      <c r="K2228" s="832" t="s">
        <v>3041</v>
      </c>
      <c r="L2228" s="835">
        <v>32.25</v>
      </c>
      <c r="M2228" s="835">
        <v>32.25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2</v>
      </c>
      <c r="B2229" s="832" t="s">
        <v>2170</v>
      </c>
      <c r="C2229" s="832" t="s">
        <v>2175</v>
      </c>
      <c r="D2229" s="833" t="s">
        <v>4517</v>
      </c>
      <c r="E2229" s="834" t="s">
        <v>2191</v>
      </c>
      <c r="F2229" s="832" t="s">
        <v>2171</v>
      </c>
      <c r="G2229" s="832" t="s">
        <v>2738</v>
      </c>
      <c r="H2229" s="832" t="s">
        <v>604</v>
      </c>
      <c r="I2229" s="832" t="s">
        <v>4394</v>
      </c>
      <c r="J2229" s="832" t="s">
        <v>1791</v>
      </c>
      <c r="K2229" s="832" t="s">
        <v>4395</v>
      </c>
      <c r="L2229" s="835">
        <v>704.73</v>
      </c>
      <c r="M2229" s="835">
        <v>704.73</v>
      </c>
      <c r="N2229" s="832">
        <v>1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2</v>
      </c>
      <c r="B2230" s="832" t="s">
        <v>2170</v>
      </c>
      <c r="C2230" s="832" t="s">
        <v>2175</v>
      </c>
      <c r="D2230" s="833" t="s">
        <v>4517</v>
      </c>
      <c r="E2230" s="834" t="s">
        <v>2191</v>
      </c>
      <c r="F2230" s="832" t="s">
        <v>2171</v>
      </c>
      <c r="G2230" s="832" t="s">
        <v>2769</v>
      </c>
      <c r="H2230" s="832" t="s">
        <v>562</v>
      </c>
      <c r="I2230" s="832" t="s">
        <v>2772</v>
      </c>
      <c r="J2230" s="832" t="s">
        <v>1159</v>
      </c>
      <c r="K2230" s="832" t="s">
        <v>2771</v>
      </c>
      <c r="L2230" s="835">
        <v>453.79</v>
      </c>
      <c r="M2230" s="835">
        <v>453.79</v>
      </c>
      <c r="N2230" s="832">
        <v>1</v>
      </c>
      <c r="O2230" s="836">
        <v>0.5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2</v>
      </c>
      <c r="B2231" s="832" t="s">
        <v>2170</v>
      </c>
      <c r="C2231" s="832" t="s">
        <v>2175</v>
      </c>
      <c r="D2231" s="833" t="s">
        <v>4517</v>
      </c>
      <c r="E2231" s="834" t="s">
        <v>2191</v>
      </c>
      <c r="F2231" s="832" t="s">
        <v>2171</v>
      </c>
      <c r="G2231" s="832" t="s">
        <v>2777</v>
      </c>
      <c r="H2231" s="832" t="s">
        <v>562</v>
      </c>
      <c r="I2231" s="832" t="s">
        <v>3403</v>
      </c>
      <c r="J2231" s="832" t="s">
        <v>2779</v>
      </c>
      <c r="K2231" s="832" t="s">
        <v>3404</v>
      </c>
      <c r="L2231" s="835">
        <v>1982.3</v>
      </c>
      <c r="M2231" s="835">
        <v>1982.3</v>
      </c>
      <c r="N2231" s="832">
        <v>1</v>
      </c>
      <c r="O2231" s="836">
        <v>0.5</v>
      </c>
      <c r="P2231" s="835">
        <v>1982.3</v>
      </c>
      <c r="Q2231" s="837">
        <v>1</v>
      </c>
      <c r="R2231" s="832">
        <v>1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2</v>
      </c>
      <c r="B2232" s="832" t="s">
        <v>2170</v>
      </c>
      <c r="C2232" s="832" t="s">
        <v>2175</v>
      </c>
      <c r="D2232" s="833" t="s">
        <v>4517</v>
      </c>
      <c r="E2232" s="834" t="s">
        <v>2191</v>
      </c>
      <c r="F2232" s="832" t="s">
        <v>2171</v>
      </c>
      <c r="G2232" s="832" t="s">
        <v>2777</v>
      </c>
      <c r="H2232" s="832" t="s">
        <v>562</v>
      </c>
      <c r="I2232" s="832" t="s">
        <v>3609</v>
      </c>
      <c r="J2232" s="832" t="s">
        <v>2779</v>
      </c>
      <c r="K2232" s="832" t="s">
        <v>3610</v>
      </c>
      <c r="L2232" s="835">
        <v>6167.15</v>
      </c>
      <c r="M2232" s="835">
        <v>6167.15</v>
      </c>
      <c r="N2232" s="832">
        <v>1</v>
      </c>
      <c r="O2232" s="836">
        <v>0.5</v>
      </c>
      <c r="P2232" s="835">
        <v>6167.15</v>
      </c>
      <c r="Q2232" s="837">
        <v>1</v>
      </c>
      <c r="R2232" s="832">
        <v>1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2</v>
      </c>
      <c r="B2233" s="832" t="s">
        <v>2170</v>
      </c>
      <c r="C2233" s="832" t="s">
        <v>2175</v>
      </c>
      <c r="D2233" s="833" t="s">
        <v>4517</v>
      </c>
      <c r="E2233" s="834" t="s">
        <v>2191</v>
      </c>
      <c r="F2233" s="832" t="s">
        <v>2171</v>
      </c>
      <c r="G2233" s="832" t="s">
        <v>2808</v>
      </c>
      <c r="H2233" s="832" t="s">
        <v>562</v>
      </c>
      <c r="I2233" s="832" t="s">
        <v>2812</v>
      </c>
      <c r="J2233" s="832" t="s">
        <v>888</v>
      </c>
      <c r="K2233" s="832" t="s">
        <v>2813</v>
      </c>
      <c r="L2233" s="835">
        <v>0</v>
      </c>
      <c r="M2233" s="835">
        <v>0</v>
      </c>
      <c r="N2233" s="832">
        <v>2</v>
      </c>
      <c r="O2233" s="836">
        <v>0.5</v>
      </c>
      <c r="P2233" s="835"/>
      <c r="Q2233" s="837"/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2</v>
      </c>
      <c r="B2234" s="832" t="s">
        <v>2170</v>
      </c>
      <c r="C2234" s="832" t="s">
        <v>2175</v>
      </c>
      <c r="D2234" s="833" t="s">
        <v>4517</v>
      </c>
      <c r="E2234" s="834" t="s">
        <v>2191</v>
      </c>
      <c r="F2234" s="832" t="s">
        <v>2171</v>
      </c>
      <c r="G2234" s="832" t="s">
        <v>2821</v>
      </c>
      <c r="H2234" s="832" t="s">
        <v>604</v>
      </c>
      <c r="I2234" s="832" t="s">
        <v>1914</v>
      </c>
      <c r="J2234" s="832" t="s">
        <v>1915</v>
      </c>
      <c r="K2234" s="832" t="s">
        <v>1916</v>
      </c>
      <c r="L2234" s="835">
        <v>0</v>
      </c>
      <c r="M2234" s="835">
        <v>0</v>
      </c>
      <c r="N2234" s="832">
        <v>1</v>
      </c>
      <c r="O2234" s="836">
        <v>0.5</v>
      </c>
      <c r="P2234" s="835">
        <v>0</v>
      </c>
      <c r="Q2234" s="837"/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2</v>
      </c>
      <c r="B2235" s="832" t="s">
        <v>2170</v>
      </c>
      <c r="C2235" s="832" t="s">
        <v>2175</v>
      </c>
      <c r="D2235" s="833" t="s">
        <v>4517</v>
      </c>
      <c r="E2235" s="834" t="s">
        <v>2191</v>
      </c>
      <c r="F2235" s="832" t="s">
        <v>2171</v>
      </c>
      <c r="G2235" s="832" t="s">
        <v>2825</v>
      </c>
      <c r="H2235" s="832" t="s">
        <v>562</v>
      </c>
      <c r="I2235" s="832" t="s">
        <v>2826</v>
      </c>
      <c r="J2235" s="832" t="s">
        <v>1079</v>
      </c>
      <c r="K2235" s="832" t="s">
        <v>1758</v>
      </c>
      <c r="L2235" s="835">
        <v>210.38</v>
      </c>
      <c r="M2235" s="835">
        <v>210.38</v>
      </c>
      <c r="N2235" s="832">
        <v>1</v>
      </c>
      <c r="O2235" s="836">
        <v>0.5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2</v>
      </c>
      <c r="B2236" s="832" t="s">
        <v>2170</v>
      </c>
      <c r="C2236" s="832" t="s">
        <v>2175</v>
      </c>
      <c r="D2236" s="833" t="s">
        <v>4517</v>
      </c>
      <c r="E2236" s="834" t="s">
        <v>2191</v>
      </c>
      <c r="F2236" s="832" t="s">
        <v>2171</v>
      </c>
      <c r="G2236" s="832" t="s">
        <v>3640</v>
      </c>
      <c r="H2236" s="832" t="s">
        <v>604</v>
      </c>
      <c r="I2236" s="832" t="s">
        <v>3850</v>
      </c>
      <c r="J2236" s="832" t="s">
        <v>3642</v>
      </c>
      <c r="K2236" s="832" t="s">
        <v>3851</v>
      </c>
      <c r="L2236" s="835">
        <v>2669.75</v>
      </c>
      <c r="M2236" s="835">
        <v>5339.5</v>
      </c>
      <c r="N2236" s="832">
        <v>2</v>
      </c>
      <c r="O2236" s="836">
        <v>1.5</v>
      </c>
      <c r="P2236" s="835">
        <v>2669.75</v>
      </c>
      <c r="Q2236" s="837">
        <v>0.5</v>
      </c>
      <c r="R2236" s="832">
        <v>1</v>
      </c>
      <c r="S2236" s="837">
        <v>0.5</v>
      </c>
      <c r="T2236" s="836">
        <v>1</v>
      </c>
      <c r="U2236" s="838">
        <v>0.66666666666666663</v>
      </c>
    </row>
    <row r="2237" spans="1:21" ht="14.4" customHeight="1" x14ac:dyDescent="0.3">
      <c r="A2237" s="831">
        <v>2</v>
      </c>
      <c r="B2237" s="832" t="s">
        <v>2170</v>
      </c>
      <c r="C2237" s="832" t="s">
        <v>2175</v>
      </c>
      <c r="D2237" s="833" t="s">
        <v>4517</v>
      </c>
      <c r="E2237" s="834" t="s">
        <v>2191</v>
      </c>
      <c r="F2237" s="832" t="s">
        <v>2171</v>
      </c>
      <c r="G2237" s="832" t="s">
        <v>2898</v>
      </c>
      <c r="H2237" s="832" t="s">
        <v>604</v>
      </c>
      <c r="I2237" s="832" t="s">
        <v>1845</v>
      </c>
      <c r="J2237" s="832" t="s">
        <v>1115</v>
      </c>
      <c r="K2237" s="832" t="s">
        <v>1846</v>
      </c>
      <c r="L2237" s="835">
        <v>154.36000000000001</v>
      </c>
      <c r="M2237" s="835">
        <v>154.36000000000001</v>
      </c>
      <c r="N2237" s="832">
        <v>1</v>
      </c>
      <c r="O2237" s="836">
        <v>1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2</v>
      </c>
      <c r="B2238" s="832" t="s">
        <v>2170</v>
      </c>
      <c r="C2238" s="832" t="s">
        <v>2175</v>
      </c>
      <c r="D2238" s="833" t="s">
        <v>4517</v>
      </c>
      <c r="E2238" s="834" t="s">
        <v>2191</v>
      </c>
      <c r="F2238" s="832" t="s">
        <v>2171</v>
      </c>
      <c r="G2238" s="832" t="s">
        <v>2898</v>
      </c>
      <c r="H2238" s="832" t="s">
        <v>562</v>
      </c>
      <c r="I2238" s="832" t="s">
        <v>3761</v>
      </c>
      <c r="J2238" s="832" t="s">
        <v>1115</v>
      </c>
      <c r="K2238" s="832" t="s">
        <v>1846</v>
      </c>
      <c r="L2238" s="835">
        <v>154.36000000000001</v>
      </c>
      <c r="M2238" s="835">
        <v>154.36000000000001</v>
      </c>
      <c r="N2238" s="832">
        <v>1</v>
      </c>
      <c r="O2238" s="836">
        <v>0.5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2</v>
      </c>
      <c r="B2239" s="832" t="s">
        <v>2170</v>
      </c>
      <c r="C2239" s="832" t="s">
        <v>2175</v>
      </c>
      <c r="D2239" s="833" t="s">
        <v>4517</v>
      </c>
      <c r="E2239" s="834" t="s">
        <v>2191</v>
      </c>
      <c r="F2239" s="832" t="s">
        <v>2171</v>
      </c>
      <c r="G2239" s="832" t="s">
        <v>2899</v>
      </c>
      <c r="H2239" s="832" t="s">
        <v>562</v>
      </c>
      <c r="I2239" s="832" t="s">
        <v>2907</v>
      </c>
      <c r="J2239" s="832" t="s">
        <v>886</v>
      </c>
      <c r="K2239" s="832" t="s">
        <v>2906</v>
      </c>
      <c r="L2239" s="835">
        <v>374.79</v>
      </c>
      <c r="M2239" s="835">
        <v>1124.3700000000001</v>
      </c>
      <c r="N2239" s="832">
        <v>3</v>
      </c>
      <c r="O2239" s="836">
        <v>0.5</v>
      </c>
      <c r="P2239" s="835">
        <v>1124.3700000000001</v>
      </c>
      <c r="Q2239" s="837">
        <v>1</v>
      </c>
      <c r="R2239" s="832">
        <v>3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2</v>
      </c>
      <c r="B2240" s="832" t="s">
        <v>2170</v>
      </c>
      <c r="C2240" s="832" t="s">
        <v>2175</v>
      </c>
      <c r="D2240" s="833" t="s">
        <v>4517</v>
      </c>
      <c r="E2240" s="834" t="s">
        <v>2295</v>
      </c>
      <c r="F2240" s="832" t="s">
        <v>2171</v>
      </c>
      <c r="G2240" s="832" t="s">
        <v>2381</v>
      </c>
      <c r="H2240" s="832" t="s">
        <v>562</v>
      </c>
      <c r="I2240" s="832" t="s">
        <v>3375</v>
      </c>
      <c r="J2240" s="832" t="s">
        <v>2383</v>
      </c>
      <c r="K2240" s="832" t="s">
        <v>3376</v>
      </c>
      <c r="L2240" s="835">
        <v>87.77</v>
      </c>
      <c r="M2240" s="835">
        <v>87.77</v>
      </c>
      <c r="N2240" s="832">
        <v>1</v>
      </c>
      <c r="O2240" s="836">
        <v>0.5</v>
      </c>
      <c r="P2240" s="835">
        <v>87.77</v>
      </c>
      <c r="Q2240" s="837">
        <v>1</v>
      </c>
      <c r="R2240" s="832">
        <v>1</v>
      </c>
      <c r="S2240" s="837">
        <v>1</v>
      </c>
      <c r="T2240" s="836">
        <v>0.5</v>
      </c>
      <c r="U2240" s="838">
        <v>1</v>
      </c>
    </row>
    <row r="2241" spans="1:21" ht="14.4" customHeight="1" x14ac:dyDescent="0.3">
      <c r="A2241" s="831">
        <v>2</v>
      </c>
      <c r="B2241" s="832" t="s">
        <v>2170</v>
      </c>
      <c r="C2241" s="832" t="s">
        <v>2175</v>
      </c>
      <c r="D2241" s="833" t="s">
        <v>4517</v>
      </c>
      <c r="E2241" s="834" t="s">
        <v>2295</v>
      </c>
      <c r="F2241" s="832" t="s">
        <v>2171</v>
      </c>
      <c r="G2241" s="832" t="s">
        <v>2423</v>
      </c>
      <c r="H2241" s="832" t="s">
        <v>562</v>
      </c>
      <c r="I2241" s="832" t="s">
        <v>2968</v>
      </c>
      <c r="J2241" s="832" t="s">
        <v>2425</v>
      </c>
      <c r="K2241" s="832" t="s">
        <v>2969</v>
      </c>
      <c r="L2241" s="835">
        <v>78.33</v>
      </c>
      <c r="M2241" s="835">
        <v>156.66</v>
      </c>
      <c r="N2241" s="832">
        <v>2</v>
      </c>
      <c r="O2241" s="836">
        <v>1</v>
      </c>
      <c r="P2241" s="835">
        <v>156.66</v>
      </c>
      <c r="Q2241" s="837">
        <v>1</v>
      </c>
      <c r="R2241" s="832">
        <v>2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2</v>
      </c>
      <c r="B2242" s="832" t="s">
        <v>2170</v>
      </c>
      <c r="C2242" s="832" t="s">
        <v>2175</v>
      </c>
      <c r="D2242" s="833" t="s">
        <v>4517</v>
      </c>
      <c r="E2242" s="834" t="s">
        <v>2295</v>
      </c>
      <c r="F2242" s="832" t="s">
        <v>2171</v>
      </c>
      <c r="G2242" s="832" t="s">
        <v>2540</v>
      </c>
      <c r="H2242" s="832" t="s">
        <v>562</v>
      </c>
      <c r="I2242" s="832" t="s">
        <v>2541</v>
      </c>
      <c r="J2242" s="832" t="s">
        <v>1151</v>
      </c>
      <c r="K2242" s="832" t="s">
        <v>2542</v>
      </c>
      <c r="L2242" s="835">
        <v>98.75</v>
      </c>
      <c r="M2242" s="835">
        <v>197.5</v>
      </c>
      <c r="N2242" s="832">
        <v>2</v>
      </c>
      <c r="O2242" s="836">
        <v>0.5</v>
      </c>
      <c r="P2242" s="835">
        <v>197.5</v>
      </c>
      <c r="Q2242" s="837">
        <v>1</v>
      </c>
      <c r="R2242" s="832">
        <v>2</v>
      </c>
      <c r="S2242" s="837">
        <v>1</v>
      </c>
      <c r="T2242" s="836">
        <v>0.5</v>
      </c>
      <c r="U2242" s="838">
        <v>1</v>
      </c>
    </row>
    <row r="2243" spans="1:21" ht="14.4" customHeight="1" x14ac:dyDescent="0.3">
      <c r="A2243" s="831">
        <v>2</v>
      </c>
      <c r="B2243" s="832" t="s">
        <v>2170</v>
      </c>
      <c r="C2243" s="832" t="s">
        <v>2175</v>
      </c>
      <c r="D2243" s="833" t="s">
        <v>4517</v>
      </c>
      <c r="E2243" s="834" t="s">
        <v>2295</v>
      </c>
      <c r="F2243" s="832" t="s">
        <v>2171</v>
      </c>
      <c r="G2243" s="832" t="s">
        <v>2875</v>
      </c>
      <c r="H2243" s="832" t="s">
        <v>562</v>
      </c>
      <c r="I2243" s="832" t="s">
        <v>2876</v>
      </c>
      <c r="J2243" s="832" t="s">
        <v>2877</v>
      </c>
      <c r="K2243" s="832" t="s">
        <v>2878</v>
      </c>
      <c r="L2243" s="835">
        <v>277.70999999999998</v>
      </c>
      <c r="M2243" s="835">
        <v>277.70999999999998</v>
      </c>
      <c r="N2243" s="832">
        <v>1</v>
      </c>
      <c r="O2243" s="836">
        <v>1</v>
      </c>
      <c r="P2243" s="835">
        <v>277.70999999999998</v>
      </c>
      <c r="Q2243" s="837">
        <v>1</v>
      </c>
      <c r="R2243" s="832">
        <v>1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2</v>
      </c>
      <c r="B2244" s="832" t="s">
        <v>2170</v>
      </c>
      <c r="C2244" s="832" t="s">
        <v>2175</v>
      </c>
      <c r="D2244" s="833" t="s">
        <v>4517</v>
      </c>
      <c r="E2244" s="834" t="s">
        <v>2202</v>
      </c>
      <c r="F2244" s="832" t="s">
        <v>2171</v>
      </c>
      <c r="G2244" s="832" t="s">
        <v>2898</v>
      </c>
      <c r="H2244" s="832" t="s">
        <v>604</v>
      </c>
      <c r="I2244" s="832" t="s">
        <v>1845</v>
      </c>
      <c r="J2244" s="832" t="s">
        <v>1115</v>
      </c>
      <c r="K2244" s="832" t="s">
        <v>1846</v>
      </c>
      <c r="L2244" s="835">
        <v>154.36000000000001</v>
      </c>
      <c r="M2244" s="835">
        <v>308.72000000000003</v>
      </c>
      <c r="N2244" s="832">
        <v>2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2</v>
      </c>
      <c r="B2245" s="832" t="s">
        <v>2170</v>
      </c>
      <c r="C2245" s="832" t="s">
        <v>2175</v>
      </c>
      <c r="D2245" s="833" t="s">
        <v>4517</v>
      </c>
      <c r="E2245" s="834" t="s">
        <v>2336</v>
      </c>
      <c r="F2245" s="832" t="s">
        <v>2171</v>
      </c>
      <c r="G2245" s="832" t="s">
        <v>2364</v>
      </c>
      <c r="H2245" s="832" t="s">
        <v>562</v>
      </c>
      <c r="I2245" s="832" t="s">
        <v>2367</v>
      </c>
      <c r="J2245" s="832" t="s">
        <v>1055</v>
      </c>
      <c r="K2245" s="832" t="s">
        <v>2366</v>
      </c>
      <c r="L2245" s="835">
        <v>385.3</v>
      </c>
      <c r="M2245" s="835">
        <v>7706</v>
      </c>
      <c r="N2245" s="832">
        <v>20</v>
      </c>
      <c r="O2245" s="836">
        <v>0.5</v>
      </c>
      <c r="P2245" s="835">
        <v>7706</v>
      </c>
      <c r="Q2245" s="837">
        <v>1</v>
      </c>
      <c r="R2245" s="832">
        <v>20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2</v>
      </c>
      <c r="B2246" s="832" t="s">
        <v>2170</v>
      </c>
      <c r="C2246" s="832" t="s">
        <v>2175</v>
      </c>
      <c r="D2246" s="833" t="s">
        <v>4517</v>
      </c>
      <c r="E2246" s="834" t="s">
        <v>2336</v>
      </c>
      <c r="F2246" s="832" t="s">
        <v>2171</v>
      </c>
      <c r="G2246" s="832" t="s">
        <v>2388</v>
      </c>
      <c r="H2246" s="832" t="s">
        <v>604</v>
      </c>
      <c r="I2246" s="832" t="s">
        <v>1817</v>
      </c>
      <c r="J2246" s="832" t="s">
        <v>1815</v>
      </c>
      <c r="K2246" s="832" t="s">
        <v>1818</v>
      </c>
      <c r="L2246" s="835">
        <v>279.52999999999997</v>
      </c>
      <c r="M2246" s="835">
        <v>279.52999999999997</v>
      </c>
      <c r="N2246" s="832">
        <v>1</v>
      </c>
      <c r="O2246" s="836">
        <v>0.5</v>
      </c>
      <c r="P2246" s="835">
        <v>279.52999999999997</v>
      </c>
      <c r="Q2246" s="837">
        <v>1</v>
      </c>
      <c r="R2246" s="832">
        <v>1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2</v>
      </c>
      <c r="B2247" s="832" t="s">
        <v>2170</v>
      </c>
      <c r="C2247" s="832" t="s">
        <v>2175</v>
      </c>
      <c r="D2247" s="833" t="s">
        <v>4517</v>
      </c>
      <c r="E2247" s="834" t="s">
        <v>2336</v>
      </c>
      <c r="F2247" s="832" t="s">
        <v>2171</v>
      </c>
      <c r="G2247" s="832" t="s">
        <v>2411</v>
      </c>
      <c r="H2247" s="832" t="s">
        <v>604</v>
      </c>
      <c r="I2247" s="832" t="s">
        <v>1745</v>
      </c>
      <c r="J2247" s="832" t="s">
        <v>1746</v>
      </c>
      <c r="K2247" s="832" t="s">
        <v>1747</v>
      </c>
      <c r="L2247" s="835">
        <v>35.11</v>
      </c>
      <c r="M2247" s="835">
        <v>35.11</v>
      </c>
      <c r="N2247" s="832">
        <v>1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2</v>
      </c>
      <c r="B2248" s="832" t="s">
        <v>2170</v>
      </c>
      <c r="C2248" s="832" t="s">
        <v>2175</v>
      </c>
      <c r="D2248" s="833" t="s">
        <v>4517</v>
      </c>
      <c r="E2248" s="834" t="s">
        <v>2336</v>
      </c>
      <c r="F2248" s="832" t="s">
        <v>2171</v>
      </c>
      <c r="G2248" s="832" t="s">
        <v>2475</v>
      </c>
      <c r="H2248" s="832" t="s">
        <v>604</v>
      </c>
      <c r="I2248" s="832" t="s">
        <v>2024</v>
      </c>
      <c r="J2248" s="832" t="s">
        <v>1296</v>
      </c>
      <c r="K2248" s="832" t="s">
        <v>2025</v>
      </c>
      <c r="L2248" s="835">
        <v>98.29</v>
      </c>
      <c r="M2248" s="835">
        <v>98.29</v>
      </c>
      <c r="N2248" s="832">
        <v>1</v>
      </c>
      <c r="O2248" s="836">
        <v>0.5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2</v>
      </c>
      <c r="B2249" s="832" t="s">
        <v>2170</v>
      </c>
      <c r="C2249" s="832" t="s">
        <v>2175</v>
      </c>
      <c r="D2249" s="833" t="s">
        <v>4517</v>
      </c>
      <c r="E2249" s="834" t="s">
        <v>2336</v>
      </c>
      <c r="F2249" s="832" t="s">
        <v>2171</v>
      </c>
      <c r="G2249" s="832" t="s">
        <v>2479</v>
      </c>
      <c r="H2249" s="832" t="s">
        <v>562</v>
      </c>
      <c r="I2249" s="832" t="s">
        <v>2480</v>
      </c>
      <c r="J2249" s="832" t="s">
        <v>873</v>
      </c>
      <c r="K2249" s="832" t="s">
        <v>2481</v>
      </c>
      <c r="L2249" s="835">
        <v>105.63</v>
      </c>
      <c r="M2249" s="835">
        <v>211.26</v>
      </c>
      <c r="N2249" s="832">
        <v>2</v>
      </c>
      <c r="O2249" s="836">
        <v>1.5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2</v>
      </c>
      <c r="B2250" s="832" t="s">
        <v>2170</v>
      </c>
      <c r="C2250" s="832" t="s">
        <v>2175</v>
      </c>
      <c r="D2250" s="833" t="s">
        <v>4517</v>
      </c>
      <c r="E2250" s="834" t="s">
        <v>2336</v>
      </c>
      <c r="F2250" s="832" t="s">
        <v>2171</v>
      </c>
      <c r="G2250" s="832" t="s">
        <v>2499</v>
      </c>
      <c r="H2250" s="832" t="s">
        <v>562</v>
      </c>
      <c r="I2250" s="832" t="s">
        <v>2500</v>
      </c>
      <c r="J2250" s="832" t="s">
        <v>867</v>
      </c>
      <c r="K2250" s="832" t="s">
        <v>2501</v>
      </c>
      <c r="L2250" s="835">
        <v>75.05</v>
      </c>
      <c r="M2250" s="835">
        <v>75.05</v>
      </c>
      <c r="N2250" s="832">
        <v>1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2</v>
      </c>
      <c r="B2251" s="832" t="s">
        <v>2170</v>
      </c>
      <c r="C2251" s="832" t="s">
        <v>2175</v>
      </c>
      <c r="D2251" s="833" t="s">
        <v>4517</v>
      </c>
      <c r="E2251" s="834" t="s">
        <v>2336</v>
      </c>
      <c r="F2251" s="832" t="s">
        <v>2171</v>
      </c>
      <c r="G2251" s="832" t="s">
        <v>3261</v>
      </c>
      <c r="H2251" s="832" t="s">
        <v>562</v>
      </c>
      <c r="I2251" s="832" t="s">
        <v>3262</v>
      </c>
      <c r="J2251" s="832" t="s">
        <v>1087</v>
      </c>
      <c r="K2251" s="832" t="s">
        <v>3263</v>
      </c>
      <c r="L2251" s="835">
        <v>34.15</v>
      </c>
      <c r="M2251" s="835">
        <v>34.15</v>
      </c>
      <c r="N2251" s="832">
        <v>1</v>
      </c>
      <c r="O2251" s="836">
        <v>0.5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2</v>
      </c>
      <c r="B2252" s="832" t="s">
        <v>2170</v>
      </c>
      <c r="C2252" s="832" t="s">
        <v>2175</v>
      </c>
      <c r="D2252" s="833" t="s">
        <v>4517</v>
      </c>
      <c r="E2252" s="834" t="s">
        <v>2336</v>
      </c>
      <c r="F2252" s="832" t="s">
        <v>2171</v>
      </c>
      <c r="G2252" s="832" t="s">
        <v>2534</v>
      </c>
      <c r="H2252" s="832" t="s">
        <v>604</v>
      </c>
      <c r="I2252" s="832" t="s">
        <v>1753</v>
      </c>
      <c r="J2252" s="832" t="s">
        <v>681</v>
      </c>
      <c r="K2252" s="832" t="s">
        <v>1754</v>
      </c>
      <c r="L2252" s="835">
        <v>8.7899999999999991</v>
      </c>
      <c r="M2252" s="835">
        <v>8.7899999999999991</v>
      </c>
      <c r="N2252" s="832">
        <v>1</v>
      </c>
      <c r="O2252" s="836">
        <v>1</v>
      </c>
      <c r="P2252" s="835">
        <v>8.7899999999999991</v>
      </c>
      <c r="Q2252" s="837">
        <v>1</v>
      </c>
      <c r="R2252" s="832">
        <v>1</v>
      </c>
      <c r="S2252" s="837">
        <v>1</v>
      </c>
      <c r="T2252" s="836">
        <v>1</v>
      </c>
      <c r="U2252" s="838">
        <v>1</v>
      </c>
    </row>
    <row r="2253" spans="1:21" ht="14.4" customHeight="1" x14ac:dyDescent="0.3">
      <c r="A2253" s="831">
        <v>2</v>
      </c>
      <c r="B2253" s="832" t="s">
        <v>2170</v>
      </c>
      <c r="C2253" s="832" t="s">
        <v>2175</v>
      </c>
      <c r="D2253" s="833" t="s">
        <v>4517</v>
      </c>
      <c r="E2253" s="834" t="s">
        <v>2336</v>
      </c>
      <c r="F2253" s="832" t="s">
        <v>2171</v>
      </c>
      <c r="G2253" s="832" t="s">
        <v>2572</v>
      </c>
      <c r="H2253" s="832" t="s">
        <v>562</v>
      </c>
      <c r="I2253" s="832" t="s">
        <v>2573</v>
      </c>
      <c r="J2253" s="832" t="s">
        <v>1070</v>
      </c>
      <c r="K2253" s="832" t="s">
        <v>2574</v>
      </c>
      <c r="L2253" s="835">
        <v>760.22</v>
      </c>
      <c r="M2253" s="835">
        <v>1520.44</v>
      </c>
      <c r="N2253" s="832">
        <v>2</v>
      </c>
      <c r="O2253" s="836">
        <v>1.5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2</v>
      </c>
      <c r="B2254" s="832" t="s">
        <v>2170</v>
      </c>
      <c r="C2254" s="832" t="s">
        <v>2175</v>
      </c>
      <c r="D2254" s="833" t="s">
        <v>4517</v>
      </c>
      <c r="E2254" s="834" t="s">
        <v>2336</v>
      </c>
      <c r="F2254" s="832" t="s">
        <v>2171</v>
      </c>
      <c r="G2254" s="832" t="s">
        <v>2615</v>
      </c>
      <c r="H2254" s="832" t="s">
        <v>562</v>
      </c>
      <c r="I2254" s="832" t="s">
        <v>2616</v>
      </c>
      <c r="J2254" s="832" t="s">
        <v>1224</v>
      </c>
      <c r="K2254" s="832" t="s">
        <v>2617</v>
      </c>
      <c r="L2254" s="835">
        <v>634</v>
      </c>
      <c r="M2254" s="835">
        <v>634</v>
      </c>
      <c r="N2254" s="832">
        <v>1</v>
      </c>
      <c r="O2254" s="836">
        <v>1</v>
      </c>
      <c r="P2254" s="835">
        <v>634</v>
      </c>
      <c r="Q2254" s="837">
        <v>1</v>
      </c>
      <c r="R2254" s="832">
        <v>1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2</v>
      </c>
      <c r="B2255" s="832" t="s">
        <v>2170</v>
      </c>
      <c r="C2255" s="832" t="s">
        <v>2175</v>
      </c>
      <c r="D2255" s="833" t="s">
        <v>4517</v>
      </c>
      <c r="E2255" s="834" t="s">
        <v>2336</v>
      </c>
      <c r="F2255" s="832" t="s">
        <v>2171</v>
      </c>
      <c r="G2255" s="832" t="s">
        <v>2639</v>
      </c>
      <c r="H2255" s="832" t="s">
        <v>604</v>
      </c>
      <c r="I2255" s="832" t="s">
        <v>4396</v>
      </c>
      <c r="J2255" s="832" t="s">
        <v>2641</v>
      </c>
      <c r="K2255" s="832" t="s">
        <v>4397</v>
      </c>
      <c r="L2255" s="835">
        <v>135.5</v>
      </c>
      <c r="M2255" s="835">
        <v>135.5</v>
      </c>
      <c r="N2255" s="832">
        <v>1</v>
      </c>
      <c r="O2255" s="836">
        <v>0.5</v>
      </c>
      <c r="P2255" s="835">
        <v>135.5</v>
      </c>
      <c r="Q2255" s="837">
        <v>1</v>
      </c>
      <c r="R2255" s="832">
        <v>1</v>
      </c>
      <c r="S2255" s="837">
        <v>1</v>
      </c>
      <c r="T2255" s="836">
        <v>0.5</v>
      </c>
      <c r="U2255" s="838">
        <v>1</v>
      </c>
    </row>
    <row r="2256" spans="1:21" ht="14.4" customHeight="1" x14ac:dyDescent="0.3">
      <c r="A2256" s="831">
        <v>2</v>
      </c>
      <c r="B2256" s="832" t="s">
        <v>2170</v>
      </c>
      <c r="C2256" s="832" t="s">
        <v>2175</v>
      </c>
      <c r="D2256" s="833" t="s">
        <v>4517</v>
      </c>
      <c r="E2256" s="834" t="s">
        <v>2336</v>
      </c>
      <c r="F2256" s="832" t="s">
        <v>2171</v>
      </c>
      <c r="G2256" s="832" t="s">
        <v>2709</v>
      </c>
      <c r="H2256" s="832" t="s">
        <v>604</v>
      </c>
      <c r="I2256" s="832" t="s">
        <v>2714</v>
      </c>
      <c r="J2256" s="832" t="s">
        <v>1648</v>
      </c>
      <c r="K2256" s="832" t="s">
        <v>1649</v>
      </c>
      <c r="L2256" s="835">
        <v>57.6</v>
      </c>
      <c r="M2256" s="835">
        <v>57.6</v>
      </c>
      <c r="N2256" s="832">
        <v>1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2</v>
      </c>
      <c r="B2257" s="832" t="s">
        <v>2170</v>
      </c>
      <c r="C2257" s="832" t="s">
        <v>2175</v>
      </c>
      <c r="D2257" s="833" t="s">
        <v>4517</v>
      </c>
      <c r="E2257" s="834" t="s">
        <v>2336</v>
      </c>
      <c r="F2257" s="832" t="s">
        <v>2171</v>
      </c>
      <c r="G2257" s="832" t="s">
        <v>2769</v>
      </c>
      <c r="H2257" s="832" t="s">
        <v>562</v>
      </c>
      <c r="I2257" s="832" t="s">
        <v>2770</v>
      </c>
      <c r="J2257" s="832" t="s">
        <v>1159</v>
      </c>
      <c r="K2257" s="832" t="s">
        <v>2771</v>
      </c>
      <c r="L2257" s="835">
        <v>453.79</v>
      </c>
      <c r="M2257" s="835">
        <v>453.79</v>
      </c>
      <c r="N2257" s="832">
        <v>1</v>
      </c>
      <c r="O2257" s="836">
        <v>0.5</v>
      </c>
      <c r="P2257" s="835">
        <v>453.79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2</v>
      </c>
      <c r="B2258" s="832" t="s">
        <v>2170</v>
      </c>
      <c r="C2258" s="832" t="s">
        <v>2175</v>
      </c>
      <c r="D2258" s="833" t="s">
        <v>4517</v>
      </c>
      <c r="E2258" s="834" t="s">
        <v>2336</v>
      </c>
      <c r="F2258" s="832" t="s">
        <v>2171</v>
      </c>
      <c r="G2258" s="832" t="s">
        <v>2808</v>
      </c>
      <c r="H2258" s="832" t="s">
        <v>562</v>
      </c>
      <c r="I2258" s="832" t="s">
        <v>2812</v>
      </c>
      <c r="J2258" s="832" t="s">
        <v>888</v>
      </c>
      <c r="K2258" s="832" t="s">
        <v>2813</v>
      </c>
      <c r="L2258" s="835">
        <v>0</v>
      </c>
      <c r="M2258" s="835">
        <v>0</v>
      </c>
      <c r="N2258" s="832">
        <v>3</v>
      </c>
      <c r="O2258" s="836">
        <v>0.5</v>
      </c>
      <c r="P2258" s="835">
        <v>0</v>
      </c>
      <c r="Q2258" s="837"/>
      <c r="R2258" s="832">
        <v>3</v>
      </c>
      <c r="S2258" s="837">
        <v>1</v>
      </c>
      <c r="T2258" s="836">
        <v>0.5</v>
      </c>
      <c r="U2258" s="838">
        <v>1</v>
      </c>
    </row>
    <row r="2259" spans="1:21" ht="14.4" customHeight="1" x14ac:dyDescent="0.3">
      <c r="A2259" s="831">
        <v>2</v>
      </c>
      <c r="B2259" s="832" t="s">
        <v>2170</v>
      </c>
      <c r="C2259" s="832" t="s">
        <v>2175</v>
      </c>
      <c r="D2259" s="833" t="s">
        <v>4517</v>
      </c>
      <c r="E2259" s="834" t="s">
        <v>2336</v>
      </c>
      <c r="F2259" s="832" t="s">
        <v>2171</v>
      </c>
      <c r="G2259" s="832" t="s">
        <v>2821</v>
      </c>
      <c r="H2259" s="832" t="s">
        <v>604</v>
      </c>
      <c r="I2259" s="832" t="s">
        <v>1914</v>
      </c>
      <c r="J2259" s="832" t="s">
        <v>1915</v>
      </c>
      <c r="K2259" s="832" t="s">
        <v>1916</v>
      </c>
      <c r="L2259" s="835">
        <v>0</v>
      </c>
      <c r="M2259" s="835">
        <v>0</v>
      </c>
      <c r="N2259" s="832">
        <v>1</v>
      </c>
      <c r="O2259" s="836">
        <v>0.5</v>
      </c>
      <c r="P2259" s="835">
        <v>0</v>
      </c>
      <c r="Q2259" s="837"/>
      <c r="R2259" s="832">
        <v>1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2</v>
      </c>
      <c r="B2260" s="832" t="s">
        <v>2170</v>
      </c>
      <c r="C2260" s="832" t="s">
        <v>2175</v>
      </c>
      <c r="D2260" s="833" t="s">
        <v>4517</v>
      </c>
      <c r="E2260" s="834" t="s">
        <v>2336</v>
      </c>
      <c r="F2260" s="832" t="s">
        <v>2171</v>
      </c>
      <c r="G2260" s="832" t="s">
        <v>2825</v>
      </c>
      <c r="H2260" s="832" t="s">
        <v>562</v>
      </c>
      <c r="I2260" s="832" t="s">
        <v>2826</v>
      </c>
      <c r="J2260" s="832" t="s">
        <v>1079</v>
      </c>
      <c r="K2260" s="832" t="s">
        <v>1758</v>
      </c>
      <c r="L2260" s="835">
        <v>210.38</v>
      </c>
      <c r="M2260" s="835">
        <v>210.38</v>
      </c>
      <c r="N2260" s="832">
        <v>1</v>
      </c>
      <c r="O2260" s="836">
        <v>0.5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2</v>
      </c>
      <c r="B2261" s="832" t="s">
        <v>2170</v>
      </c>
      <c r="C2261" s="832" t="s">
        <v>2175</v>
      </c>
      <c r="D2261" s="833" t="s">
        <v>4517</v>
      </c>
      <c r="E2261" s="834" t="s">
        <v>2336</v>
      </c>
      <c r="F2261" s="832" t="s">
        <v>2171</v>
      </c>
      <c r="G2261" s="832" t="s">
        <v>3066</v>
      </c>
      <c r="H2261" s="832" t="s">
        <v>604</v>
      </c>
      <c r="I2261" s="832" t="s">
        <v>2052</v>
      </c>
      <c r="J2261" s="832" t="s">
        <v>1407</v>
      </c>
      <c r="K2261" s="832" t="s">
        <v>2053</v>
      </c>
      <c r="L2261" s="835">
        <v>103.72</v>
      </c>
      <c r="M2261" s="835">
        <v>103.72</v>
      </c>
      <c r="N2261" s="832">
        <v>1</v>
      </c>
      <c r="O2261" s="836">
        <v>1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2</v>
      </c>
      <c r="B2262" s="832" t="s">
        <v>2170</v>
      </c>
      <c r="C2262" s="832" t="s">
        <v>2175</v>
      </c>
      <c r="D2262" s="833" t="s">
        <v>4517</v>
      </c>
      <c r="E2262" s="834" t="s">
        <v>2336</v>
      </c>
      <c r="F2262" s="832" t="s">
        <v>2171</v>
      </c>
      <c r="G2262" s="832" t="s">
        <v>2866</v>
      </c>
      <c r="H2262" s="832" t="s">
        <v>604</v>
      </c>
      <c r="I2262" s="832" t="s">
        <v>1949</v>
      </c>
      <c r="J2262" s="832" t="s">
        <v>1099</v>
      </c>
      <c r="K2262" s="832" t="s">
        <v>1950</v>
      </c>
      <c r="L2262" s="835">
        <v>0</v>
      </c>
      <c r="M2262" s="835">
        <v>0</v>
      </c>
      <c r="N2262" s="832">
        <v>1</v>
      </c>
      <c r="O2262" s="836">
        <v>1</v>
      </c>
      <c r="P2262" s="835"/>
      <c r="Q2262" s="837"/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2</v>
      </c>
      <c r="B2263" s="832" t="s">
        <v>2170</v>
      </c>
      <c r="C2263" s="832" t="s">
        <v>2175</v>
      </c>
      <c r="D2263" s="833" t="s">
        <v>4517</v>
      </c>
      <c r="E2263" s="834" t="s">
        <v>2336</v>
      </c>
      <c r="F2263" s="832" t="s">
        <v>2171</v>
      </c>
      <c r="G2263" s="832" t="s">
        <v>2898</v>
      </c>
      <c r="H2263" s="832" t="s">
        <v>604</v>
      </c>
      <c r="I2263" s="832" t="s">
        <v>1845</v>
      </c>
      <c r="J2263" s="832" t="s">
        <v>1115</v>
      </c>
      <c r="K2263" s="832" t="s">
        <v>1846</v>
      </c>
      <c r="L2263" s="835">
        <v>154.36000000000001</v>
      </c>
      <c r="M2263" s="835">
        <v>463.08000000000004</v>
      </c>
      <c r="N2263" s="832">
        <v>3</v>
      </c>
      <c r="O2263" s="836">
        <v>3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2</v>
      </c>
      <c r="B2264" s="832" t="s">
        <v>2170</v>
      </c>
      <c r="C2264" s="832" t="s">
        <v>2175</v>
      </c>
      <c r="D2264" s="833" t="s">
        <v>4517</v>
      </c>
      <c r="E2264" s="834" t="s">
        <v>2336</v>
      </c>
      <c r="F2264" s="832" t="s">
        <v>2171</v>
      </c>
      <c r="G2264" s="832" t="s">
        <v>2898</v>
      </c>
      <c r="H2264" s="832" t="s">
        <v>562</v>
      </c>
      <c r="I2264" s="832" t="s">
        <v>4398</v>
      </c>
      <c r="J2264" s="832" t="s">
        <v>1115</v>
      </c>
      <c r="K2264" s="832" t="s">
        <v>1846</v>
      </c>
      <c r="L2264" s="835">
        <v>154.36000000000001</v>
      </c>
      <c r="M2264" s="835">
        <v>154.36000000000001</v>
      </c>
      <c r="N2264" s="832">
        <v>1</v>
      </c>
      <c r="O2264" s="836">
        <v>1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2</v>
      </c>
      <c r="B2265" s="832" t="s">
        <v>2170</v>
      </c>
      <c r="C2265" s="832" t="s">
        <v>2175</v>
      </c>
      <c r="D2265" s="833" t="s">
        <v>4517</v>
      </c>
      <c r="E2265" s="834" t="s">
        <v>2336</v>
      </c>
      <c r="F2265" s="832" t="s">
        <v>2171</v>
      </c>
      <c r="G2265" s="832" t="s">
        <v>2914</v>
      </c>
      <c r="H2265" s="832" t="s">
        <v>604</v>
      </c>
      <c r="I2265" s="832" t="s">
        <v>2915</v>
      </c>
      <c r="J2265" s="832" t="s">
        <v>739</v>
      </c>
      <c r="K2265" s="832" t="s">
        <v>2916</v>
      </c>
      <c r="L2265" s="835">
        <v>0</v>
      </c>
      <c r="M2265" s="835">
        <v>0</v>
      </c>
      <c r="N2265" s="832">
        <v>1</v>
      </c>
      <c r="O2265" s="836">
        <v>1</v>
      </c>
      <c r="P2265" s="835"/>
      <c r="Q2265" s="837"/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2</v>
      </c>
      <c r="B2266" s="832" t="s">
        <v>2170</v>
      </c>
      <c r="C2266" s="832" t="s">
        <v>2175</v>
      </c>
      <c r="D2266" s="833" t="s">
        <v>4517</v>
      </c>
      <c r="E2266" s="834" t="s">
        <v>2336</v>
      </c>
      <c r="F2266" s="832" t="s">
        <v>2171</v>
      </c>
      <c r="G2266" s="832" t="s">
        <v>2917</v>
      </c>
      <c r="H2266" s="832" t="s">
        <v>604</v>
      </c>
      <c r="I2266" s="832" t="s">
        <v>2921</v>
      </c>
      <c r="J2266" s="832" t="s">
        <v>2919</v>
      </c>
      <c r="K2266" s="832" t="s">
        <v>1835</v>
      </c>
      <c r="L2266" s="835">
        <v>49.08</v>
      </c>
      <c r="M2266" s="835">
        <v>49.08</v>
      </c>
      <c r="N2266" s="832">
        <v>1</v>
      </c>
      <c r="O2266" s="836">
        <v>0.5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2</v>
      </c>
      <c r="B2267" s="832" t="s">
        <v>2170</v>
      </c>
      <c r="C2267" s="832" t="s">
        <v>2175</v>
      </c>
      <c r="D2267" s="833" t="s">
        <v>4517</v>
      </c>
      <c r="E2267" s="834" t="s">
        <v>2245</v>
      </c>
      <c r="F2267" s="832" t="s">
        <v>2171</v>
      </c>
      <c r="G2267" s="832" t="s">
        <v>3176</v>
      </c>
      <c r="H2267" s="832" t="s">
        <v>604</v>
      </c>
      <c r="I2267" s="832" t="s">
        <v>4399</v>
      </c>
      <c r="J2267" s="832" t="s">
        <v>4069</v>
      </c>
      <c r="K2267" s="832" t="s">
        <v>2969</v>
      </c>
      <c r="L2267" s="835">
        <v>170.52</v>
      </c>
      <c r="M2267" s="835">
        <v>170.52</v>
      </c>
      <c r="N2267" s="832">
        <v>1</v>
      </c>
      <c r="O2267" s="836">
        <v>1</v>
      </c>
      <c r="P2267" s="835">
        <v>170.52</v>
      </c>
      <c r="Q2267" s="837">
        <v>1</v>
      </c>
      <c r="R2267" s="832">
        <v>1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2</v>
      </c>
      <c r="B2268" s="832" t="s">
        <v>2170</v>
      </c>
      <c r="C2268" s="832" t="s">
        <v>2175</v>
      </c>
      <c r="D2268" s="833" t="s">
        <v>4517</v>
      </c>
      <c r="E2268" s="834" t="s">
        <v>2245</v>
      </c>
      <c r="F2268" s="832" t="s">
        <v>2171</v>
      </c>
      <c r="G2268" s="832" t="s">
        <v>2667</v>
      </c>
      <c r="H2268" s="832" t="s">
        <v>604</v>
      </c>
      <c r="I2268" s="832" t="s">
        <v>2669</v>
      </c>
      <c r="J2268" s="832" t="s">
        <v>787</v>
      </c>
      <c r="K2268" s="832" t="s">
        <v>1684</v>
      </c>
      <c r="L2268" s="835">
        <v>736.33</v>
      </c>
      <c r="M2268" s="835">
        <v>736.33</v>
      </c>
      <c r="N2268" s="832">
        <v>1</v>
      </c>
      <c r="O2268" s="836">
        <v>0.5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2</v>
      </c>
      <c r="B2269" s="832" t="s">
        <v>2170</v>
      </c>
      <c r="C2269" s="832" t="s">
        <v>2175</v>
      </c>
      <c r="D2269" s="833" t="s">
        <v>4517</v>
      </c>
      <c r="E2269" s="834" t="s">
        <v>2245</v>
      </c>
      <c r="F2269" s="832" t="s">
        <v>2171</v>
      </c>
      <c r="G2269" s="832" t="s">
        <v>2738</v>
      </c>
      <c r="H2269" s="832" t="s">
        <v>604</v>
      </c>
      <c r="I2269" s="832" t="s">
        <v>4400</v>
      </c>
      <c r="J2269" s="832" t="s">
        <v>1791</v>
      </c>
      <c r="K2269" s="832" t="s">
        <v>4401</v>
      </c>
      <c r="L2269" s="835">
        <v>117.46</v>
      </c>
      <c r="M2269" s="835">
        <v>117.46</v>
      </c>
      <c r="N2269" s="832">
        <v>1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2</v>
      </c>
      <c r="B2270" s="832" t="s">
        <v>2170</v>
      </c>
      <c r="C2270" s="832" t="s">
        <v>2175</v>
      </c>
      <c r="D2270" s="833" t="s">
        <v>4517</v>
      </c>
      <c r="E2270" s="834" t="s">
        <v>2315</v>
      </c>
      <c r="F2270" s="832" t="s">
        <v>2171</v>
      </c>
      <c r="G2270" s="832" t="s">
        <v>2368</v>
      </c>
      <c r="H2270" s="832" t="s">
        <v>562</v>
      </c>
      <c r="I2270" s="832" t="s">
        <v>2371</v>
      </c>
      <c r="J2270" s="832" t="s">
        <v>2372</v>
      </c>
      <c r="K2270" s="832" t="s">
        <v>2029</v>
      </c>
      <c r="L2270" s="835">
        <v>36.270000000000003</v>
      </c>
      <c r="M2270" s="835">
        <v>72.540000000000006</v>
      </c>
      <c r="N2270" s="832">
        <v>2</v>
      </c>
      <c r="O2270" s="836">
        <v>0.5</v>
      </c>
      <c r="P2270" s="835">
        <v>72.540000000000006</v>
      </c>
      <c r="Q2270" s="837">
        <v>1</v>
      </c>
      <c r="R2270" s="832">
        <v>2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2</v>
      </c>
      <c r="B2271" s="832" t="s">
        <v>2170</v>
      </c>
      <c r="C2271" s="832" t="s">
        <v>2175</v>
      </c>
      <c r="D2271" s="833" t="s">
        <v>4517</v>
      </c>
      <c r="E2271" s="834" t="s">
        <v>2315</v>
      </c>
      <c r="F2271" s="832" t="s">
        <v>2171</v>
      </c>
      <c r="G2271" s="832" t="s">
        <v>2368</v>
      </c>
      <c r="H2271" s="832" t="s">
        <v>604</v>
      </c>
      <c r="I2271" s="832" t="s">
        <v>1904</v>
      </c>
      <c r="J2271" s="832" t="s">
        <v>620</v>
      </c>
      <c r="K2271" s="832" t="s">
        <v>621</v>
      </c>
      <c r="L2271" s="835">
        <v>21.76</v>
      </c>
      <c r="M2271" s="835">
        <v>21.76</v>
      </c>
      <c r="N2271" s="832">
        <v>1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2</v>
      </c>
      <c r="B2272" s="832" t="s">
        <v>2170</v>
      </c>
      <c r="C2272" s="832" t="s">
        <v>2175</v>
      </c>
      <c r="D2272" s="833" t="s">
        <v>4517</v>
      </c>
      <c r="E2272" s="834" t="s">
        <v>2315</v>
      </c>
      <c r="F2272" s="832" t="s">
        <v>2171</v>
      </c>
      <c r="G2272" s="832" t="s">
        <v>2378</v>
      </c>
      <c r="H2272" s="832" t="s">
        <v>562</v>
      </c>
      <c r="I2272" s="832" t="s">
        <v>2945</v>
      </c>
      <c r="J2272" s="832" t="s">
        <v>2380</v>
      </c>
      <c r="K2272" s="832" t="s">
        <v>1764</v>
      </c>
      <c r="L2272" s="835">
        <v>31.09</v>
      </c>
      <c r="M2272" s="835">
        <v>31.09</v>
      </c>
      <c r="N2272" s="832">
        <v>1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2</v>
      </c>
      <c r="B2273" s="832" t="s">
        <v>2170</v>
      </c>
      <c r="C2273" s="832" t="s">
        <v>2175</v>
      </c>
      <c r="D2273" s="833" t="s">
        <v>4517</v>
      </c>
      <c r="E2273" s="834" t="s">
        <v>2315</v>
      </c>
      <c r="F2273" s="832" t="s">
        <v>2171</v>
      </c>
      <c r="G2273" s="832" t="s">
        <v>2411</v>
      </c>
      <c r="H2273" s="832" t="s">
        <v>604</v>
      </c>
      <c r="I2273" s="832" t="s">
        <v>2036</v>
      </c>
      <c r="J2273" s="832" t="s">
        <v>1746</v>
      </c>
      <c r="K2273" s="832" t="s">
        <v>1894</v>
      </c>
      <c r="L2273" s="835">
        <v>17.559999999999999</v>
      </c>
      <c r="M2273" s="835">
        <v>17.559999999999999</v>
      </c>
      <c r="N2273" s="832">
        <v>1</v>
      </c>
      <c r="O2273" s="836">
        <v>0.5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2</v>
      </c>
      <c r="B2274" s="832" t="s">
        <v>2170</v>
      </c>
      <c r="C2274" s="832" t="s">
        <v>2175</v>
      </c>
      <c r="D2274" s="833" t="s">
        <v>4517</v>
      </c>
      <c r="E2274" s="834" t="s">
        <v>2315</v>
      </c>
      <c r="F2274" s="832" t="s">
        <v>2171</v>
      </c>
      <c r="G2274" s="832" t="s">
        <v>3890</v>
      </c>
      <c r="H2274" s="832" t="s">
        <v>562</v>
      </c>
      <c r="I2274" s="832" t="s">
        <v>3929</v>
      </c>
      <c r="J2274" s="832" t="s">
        <v>1508</v>
      </c>
      <c r="K2274" s="832" t="s">
        <v>3439</v>
      </c>
      <c r="L2274" s="835">
        <v>18.760000000000002</v>
      </c>
      <c r="M2274" s="835">
        <v>56.28</v>
      </c>
      <c r="N2274" s="832">
        <v>3</v>
      </c>
      <c r="O2274" s="836">
        <v>1</v>
      </c>
      <c r="P2274" s="835">
        <v>56.28</v>
      </c>
      <c r="Q2274" s="837">
        <v>1</v>
      </c>
      <c r="R2274" s="832">
        <v>3</v>
      </c>
      <c r="S2274" s="837">
        <v>1</v>
      </c>
      <c r="T2274" s="836">
        <v>1</v>
      </c>
      <c r="U2274" s="838">
        <v>1</v>
      </c>
    </row>
    <row r="2275" spans="1:21" ht="14.4" customHeight="1" x14ac:dyDescent="0.3">
      <c r="A2275" s="831">
        <v>2</v>
      </c>
      <c r="B2275" s="832" t="s">
        <v>2170</v>
      </c>
      <c r="C2275" s="832" t="s">
        <v>2175</v>
      </c>
      <c r="D2275" s="833" t="s">
        <v>4517</v>
      </c>
      <c r="E2275" s="834" t="s">
        <v>2315</v>
      </c>
      <c r="F2275" s="832" t="s">
        <v>2171</v>
      </c>
      <c r="G2275" s="832" t="s">
        <v>2423</v>
      </c>
      <c r="H2275" s="832" t="s">
        <v>562</v>
      </c>
      <c r="I2275" s="832" t="s">
        <v>2968</v>
      </c>
      <c r="J2275" s="832" t="s">
        <v>2425</v>
      </c>
      <c r="K2275" s="832" t="s">
        <v>2969</v>
      </c>
      <c r="L2275" s="835">
        <v>78.33</v>
      </c>
      <c r="M2275" s="835">
        <v>234.99</v>
      </c>
      <c r="N2275" s="832">
        <v>3</v>
      </c>
      <c r="O2275" s="836">
        <v>1.5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2</v>
      </c>
      <c r="B2276" s="832" t="s">
        <v>2170</v>
      </c>
      <c r="C2276" s="832" t="s">
        <v>2175</v>
      </c>
      <c r="D2276" s="833" t="s">
        <v>4517</v>
      </c>
      <c r="E2276" s="834" t="s">
        <v>2315</v>
      </c>
      <c r="F2276" s="832" t="s">
        <v>2171</v>
      </c>
      <c r="G2276" s="832" t="s">
        <v>2423</v>
      </c>
      <c r="H2276" s="832" t="s">
        <v>562</v>
      </c>
      <c r="I2276" s="832" t="s">
        <v>3778</v>
      </c>
      <c r="J2276" s="832" t="s">
        <v>2425</v>
      </c>
      <c r="K2276" s="832" t="s">
        <v>3132</v>
      </c>
      <c r="L2276" s="835">
        <v>39.17</v>
      </c>
      <c r="M2276" s="835">
        <v>39.17</v>
      </c>
      <c r="N2276" s="832">
        <v>1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2</v>
      </c>
      <c r="B2277" s="832" t="s">
        <v>2170</v>
      </c>
      <c r="C2277" s="832" t="s">
        <v>2175</v>
      </c>
      <c r="D2277" s="833" t="s">
        <v>4517</v>
      </c>
      <c r="E2277" s="834" t="s">
        <v>2315</v>
      </c>
      <c r="F2277" s="832" t="s">
        <v>2171</v>
      </c>
      <c r="G2277" s="832" t="s">
        <v>3368</v>
      </c>
      <c r="H2277" s="832" t="s">
        <v>562</v>
      </c>
      <c r="I2277" s="832" t="s">
        <v>3371</v>
      </c>
      <c r="J2277" s="832" t="s">
        <v>717</v>
      </c>
      <c r="K2277" s="832" t="s">
        <v>3372</v>
      </c>
      <c r="L2277" s="835">
        <v>37.61</v>
      </c>
      <c r="M2277" s="835">
        <v>37.61</v>
      </c>
      <c r="N2277" s="832">
        <v>1</v>
      </c>
      <c r="O2277" s="836">
        <v>0.5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2</v>
      </c>
      <c r="B2278" s="832" t="s">
        <v>2170</v>
      </c>
      <c r="C2278" s="832" t="s">
        <v>2175</v>
      </c>
      <c r="D2278" s="833" t="s">
        <v>4517</v>
      </c>
      <c r="E2278" s="834" t="s">
        <v>2315</v>
      </c>
      <c r="F2278" s="832" t="s">
        <v>2171</v>
      </c>
      <c r="G2278" s="832" t="s">
        <v>2439</v>
      </c>
      <c r="H2278" s="832" t="s">
        <v>562</v>
      </c>
      <c r="I2278" s="832" t="s">
        <v>3350</v>
      </c>
      <c r="J2278" s="832" t="s">
        <v>3351</v>
      </c>
      <c r="K2278" s="832" t="s">
        <v>3352</v>
      </c>
      <c r="L2278" s="835">
        <v>23.72</v>
      </c>
      <c r="M2278" s="835">
        <v>23.72</v>
      </c>
      <c r="N2278" s="832">
        <v>1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2</v>
      </c>
      <c r="B2279" s="832" t="s">
        <v>2170</v>
      </c>
      <c r="C2279" s="832" t="s">
        <v>2175</v>
      </c>
      <c r="D2279" s="833" t="s">
        <v>4517</v>
      </c>
      <c r="E2279" s="834" t="s">
        <v>2315</v>
      </c>
      <c r="F2279" s="832" t="s">
        <v>2171</v>
      </c>
      <c r="G2279" s="832" t="s">
        <v>2442</v>
      </c>
      <c r="H2279" s="832" t="s">
        <v>562</v>
      </c>
      <c r="I2279" s="832" t="s">
        <v>2976</v>
      </c>
      <c r="J2279" s="832" t="s">
        <v>711</v>
      </c>
      <c r="K2279" s="832" t="s">
        <v>2444</v>
      </c>
      <c r="L2279" s="835">
        <v>91.11</v>
      </c>
      <c r="M2279" s="835">
        <v>91.11</v>
      </c>
      <c r="N2279" s="832">
        <v>1</v>
      </c>
      <c r="O2279" s="836">
        <v>1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2</v>
      </c>
      <c r="B2280" s="832" t="s">
        <v>2170</v>
      </c>
      <c r="C2280" s="832" t="s">
        <v>2175</v>
      </c>
      <c r="D2280" s="833" t="s">
        <v>4517</v>
      </c>
      <c r="E2280" s="834" t="s">
        <v>2315</v>
      </c>
      <c r="F2280" s="832" t="s">
        <v>2171</v>
      </c>
      <c r="G2280" s="832" t="s">
        <v>2474</v>
      </c>
      <c r="H2280" s="832" t="s">
        <v>604</v>
      </c>
      <c r="I2280" s="832" t="s">
        <v>1882</v>
      </c>
      <c r="J2280" s="832" t="s">
        <v>1883</v>
      </c>
      <c r="K2280" s="832" t="s">
        <v>1884</v>
      </c>
      <c r="L2280" s="835">
        <v>3231.81</v>
      </c>
      <c r="M2280" s="835">
        <v>3231.81</v>
      </c>
      <c r="N2280" s="832">
        <v>1</v>
      </c>
      <c r="O2280" s="836">
        <v>1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2</v>
      </c>
      <c r="B2281" s="832" t="s">
        <v>2170</v>
      </c>
      <c r="C2281" s="832" t="s">
        <v>2175</v>
      </c>
      <c r="D2281" s="833" t="s">
        <v>4517</v>
      </c>
      <c r="E2281" s="834" t="s">
        <v>2315</v>
      </c>
      <c r="F2281" s="832" t="s">
        <v>2171</v>
      </c>
      <c r="G2281" s="832" t="s">
        <v>2475</v>
      </c>
      <c r="H2281" s="832" t="s">
        <v>562</v>
      </c>
      <c r="I2281" s="832" t="s">
        <v>1721</v>
      </c>
      <c r="J2281" s="832" t="s">
        <v>795</v>
      </c>
      <c r="K2281" s="832" t="s">
        <v>1722</v>
      </c>
      <c r="L2281" s="835">
        <v>42.51</v>
      </c>
      <c r="M2281" s="835">
        <v>212.54999999999998</v>
      </c>
      <c r="N2281" s="832">
        <v>5</v>
      </c>
      <c r="O2281" s="836">
        <v>1.5</v>
      </c>
      <c r="P2281" s="835">
        <v>170.04</v>
      </c>
      <c r="Q2281" s="837">
        <v>0.8</v>
      </c>
      <c r="R2281" s="832">
        <v>4</v>
      </c>
      <c r="S2281" s="837">
        <v>0.8</v>
      </c>
      <c r="T2281" s="836">
        <v>1</v>
      </c>
      <c r="U2281" s="838">
        <v>0.66666666666666663</v>
      </c>
    </row>
    <row r="2282" spans="1:21" ht="14.4" customHeight="1" x14ac:dyDescent="0.3">
      <c r="A2282" s="831">
        <v>2</v>
      </c>
      <c r="B2282" s="832" t="s">
        <v>2170</v>
      </c>
      <c r="C2282" s="832" t="s">
        <v>2175</v>
      </c>
      <c r="D2282" s="833" t="s">
        <v>4517</v>
      </c>
      <c r="E2282" s="834" t="s">
        <v>2315</v>
      </c>
      <c r="F2282" s="832" t="s">
        <v>2171</v>
      </c>
      <c r="G2282" s="832" t="s">
        <v>2479</v>
      </c>
      <c r="H2282" s="832" t="s">
        <v>562</v>
      </c>
      <c r="I2282" s="832" t="s">
        <v>2480</v>
      </c>
      <c r="J2282" s="832" t="s">
        <v>873</v>
      </c>
      <c r="K2282" s="832" t="s">
        <v>2481</v>
      </c>
      <c r="L2282" s="835">
        <v>105.63</v>
      </c>
      <c r="M2282" s="835">
        <v>211.26</v>
      </c>
      <c r="N2282" s="832">
        <v>2</v>
      </c>
      <c r="O2282" s="836">
        <v>1.5</v>
      </c>
      <c r="P2282" s="835">
        <v>105.63</v>
      </c>
      <c r="Q2282" s="837">
        <v>0.5</v>
      </c>
      <c r="R2282" s="832">
        <v>1</v>
      </c>
      <c r="S2282" s="837">
        <v>0.5</v>
      </c>
      <c r="T2282" s="836">
        <v>1</v>
      </c>
      <c r="U2282" s="838">
        <v>0.66666666666666663</v>
      </c>
    </row>
    <row r="2283" spans="1:21" ht="14.4" customHeight="1" x14ac:dyDescent="0.3">
      <c r="A2283" s="831">
        <v>2</v>
      </c>
      <c r="B2283" s="832" t="s">
        <v>2170</v>
      </c>
      <c r="C2283" s="832" t="s">
        <v>2175</v>
      </c>
      <c r="D2283" s="833" t="s">
        <v>4517</v>
      </c>
      <c r="E2283" s="834" t="s">
        <v>2315</v>
      </c>
      <c r="F2283" s="832" t="s">
        <v>2171</v>
      </c>
      <c r="G2283" s="832" t="s">
        <v>2499</v>
      </c>
      <c r="H2283" s="832" t="s">
        <v>562</v>
      </c>
      <c r="I2283" s="832" t="s">
        <v>2500</v>
      </c>
      <c r="J2283" s="832" t="s">
        <v>867</v>
      </c>
      <c r="K2283" s="832" t="s">
        <v>2501</v>
      </c>
      <c r="L2283" s="835">
        <v>75.05</v>
      </c>
      <c r="M2283" s="835">
        <v>75.05</v>
      </c>
      <c r="N2283" s="832">
        <v>1</v>
      </c>
      <c r="O2283" s="836">
        <v>0.5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2</v>
      </c>
      <c r="B2284" s="832" t="s">
        <v>2170</v>
      </c>
      <c r="C2284" s="832" t="s">
        <v>2175</v>
      </c>
      <c r="D2284" s="833" t="s">
        <v>4517</v>
      </c>
      <c r="E2284" s="834" t="s">
        <v>2315</v>
      </c>
      <c r="F2284" s="832" t="s">
        <v>2171</v>
      </c>
      <c r="G2284" s="832" t="s">
        <v>2499</v>
      </c>
      <c r="H2284" s="832" t="s">
        <v>562</v>
      </c>
      <c r="I2284" s="832" t="s">
        <v>2502</v>
      </c>
      <c r="J2284" s="832" t="s">
        <v>871</v>
      </c>
      <c r="K2284" s="832" t="s">
        <v>2503</v>
      </c>
      <c r="L2284" s="835">
        <v>45.03</v>
      </c>
      <c r="M2284" s="835">
        <v>45.03</v>
      </c>
      <c r="N2284" s="832">
        <v>1</v>
      </c>
      <c r="O2284" s="836">
        <v>0.5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2</v>
      </c>
      <c r="B2285" s="832" t="s">
        <v>2170</v>
      </c>
      <c r="C2285" s="832" t="s">
        <v>2175</v>
      </c>
      <c r="D2285" s="833" t="s">
        <v>4517</v>
      </c>
      <c r="E2285" s="834" t="s">
        <v>2315</v>
      </c>
      <c r="F2285" s="832" t="s">
        <v>2171</v>
      </c>
      <c r="G2285" s="832" t="s">
        <v>2534</v>
      </c>
      <c r="H2285" s="832" t="s">
        <v>604</v>
      </c>
      <c r="I2285" s="832" t="s">
        <v>1753</v>
      </c>
      <c r="J2285" s="832" t="s">
        <v>681</v>
      </c>
      <c r="K2285" s="832" t="s">
        <v>1754</v>
      </c>
      <c r="L2285" s="835">
        <v>8.7899999999999991</v>
      </c>
      <c r="M2285" s="835">
        <v>8.7899999999999991</v>
      </c>
      <c r="N2285" s="832">
        <v>1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2</v>
      </c>
      <c r="B2286" s="832" t="s">
        <v>2170</v>
      </c>
      <c r="C2286" s="832" t="s">
        <v>2175</v>
      </c>
      <c r="D2286" s="833" t="s">
        <v>4517</v>
      </c>
      <c r="E2286" s="834" t="s">
        <v>2315</v>
      </c>
      <c r="F2286" s="832" t="s">
        <v>2171</v>
      </c>
      <c r="G2286" s="832" t="s">
        <v>2540</v>
      </c>
      <c r="H2286" s="832" t="s">
        <v>562</v>
      </c>
      <c r="I2286" s="832" t="s">
        <v>2541</v>
      </c>
      <c r="J2286" s="832" t="s">
        <v>1151</v>
      </c>
      <c r="K2286" s="832" t="s">
        <v>2542</v>
      </c>
      <c r="L2286" s="835">
        <v>98.75</v>
      </c>
      <c r="M2286" s="835">
        <v>98.75</v>
      </c>
      <c r="N2286" s="832">
        <v>1</v>
      </c>
      <c r="O2286" s="836">
        <v>0.5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2</v>
      </c>
      <c r="B2287" s="832" t="s">
        <v>2170</v>
      </c>
      <c r="C2287" s="832" t="s">
        <v>2175</v>
      </c>
      <c r="D2287" s="833" t="s">
        <v>4517</v>
      </c>
      <c r="E2287" s="834" t="s">
        <v>2315</v>
      </c>
      <c r="F2287" s="832" t="s">
        <v>2171</v>
      </c>
      <c r="G2287" s="832" t="s">
        <v>2540</v>
      </c>
      <c r="H2287" s="832" t="s">
        <v>562</v>
      </c>
      <c r="I2287" s="832" t="s">
        <v>3129</v>
      </c>
      <c r="J2287" s="832" t="s">
        <v>1149</v>
      </c>
      <c r="K2287" s="832" t="s">
        <v>3130</v>
      </c>
      <c r="L2287" s="835">
        <v>49.38</v>
      </c>
      <c r="M2287" s="835">
        <v>49.38</v>
      </c>
      <c r="N2287" s="832">
        <v>1</v>
      </c>
      <c r="O2287" s="836">
        <v>0.5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2</v>
      </c>
      <c r="B2288" s="832" t="s">
        <v>2170</v>
      </c>
      <c r="C2288" s="832" t="s">
        <v>2175</v>
      </c>
      <c r="D2288" s="833" t="s">
        <v>4517</v>
      </c>
      <c r="E2288" s="834" t="s">
        <v>2315</v>
      </c>
      <c r="F2288" s="832" t="s">
        <v>2171</v>
      </c>
      <c r="G2288" s="832" t="s">
        <v>2572</v>
      </c>
      <c r="H2288" s="832" t="s">
        <v>562</v>
      </c>
      <c r="I2288" s="832" t="s">
        <v>2573</v>
      </c>
      <c r="J2288" s="832" t="s">
        <v>1070</v>
      </c>
      <c r="K2288" s="832" t="s">
        <v>2574</v>
      </c>
      <c r="L2288" s="835">
        <v>760.22</v>
      </c>
      <c r="M2288" s="835">
        <v>1520.44</v>
      </c>
      <c r="N2288" s="832">
        <v>2</v>
      </c>
      <c r="O2288" s="836">
        <v>1.5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2</v>
      </c>
      <c r="B2289" s="832" t="s">
        <v>2170</v>
      </c>
      <c r="C2289" s="832" t="s">
        <v>2175</v>
      </c>
      <c r="D2289" s="833" t="s">
        <v>4517</v>
      </c>
      <c r="E2289" s="834" t="s">
        <v>2315</v>
      </c>
      <c r="F2289" s="832" t="s">
        <v>2171</v>
      </c>
      <c r="G2289" s="832" t="s">
        <v>2572</v>
      </c>
      <c r="H2289" s="832" t="s">
        <v>562</v>
      </c>
      <c r="I2289" s="832" t="s">
        <v>4254</v>
      </c>
      <c r="J2289" s="832" t="s">
        <v>1070</v>
      </c>
      <c r="K2289" s="832" t="s">
        <v>3741</v>
      </c>
      <c r="L2289" s="835">
        <v>0</v>
      </c>
      <c r="M2289" s="835">
        <v>0</v>
      </c>
      <c r="N2289" s="832">
        <v>1</v>
      </c>
      <c r="O2289" s="836">
        <v>0.5</v>
      </c>
      <c r="P2289" s="835">
        <v>0</v>
      </c>
      <c r="Q2289" s="837"/>
      <c r="R2289" s="832">
        <v>1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2</v>
      </c>
      <c r="B2290" s="832" t="s">
        <v>2170</v>
      </c>
      <c r="C2290" s="832" t="s">
        <v>2175</v>
      </c>
      <c r="D2290" s="833" t="s">
        <v>4517</v>
      </c>
      <c r="E2290" s="834" t="s">
        <v>2315</v>
      </c>
      <c r="F2290" s="832" t="s">
        <v>2171</v>
      </c>
      <c r="G2290" s="832" t="s">
        <v>2585</v>
      </c>
      <c r="H2290" s="832" t="s">
        <v>562</v>
      </c>
      <c r="I2290" s="832" t="s">
        <v>4257</v>
      </c>
      <c r="J2290" s="832" t="s">
        <v>768</v>
      </c>
      <c r="K2290" s="832" t="s">
        <v>4258</v>
      </c>
      <c r="L2290" s="835">
        <v>0</v>
      </c>
      <c r="M2290" s="835">
        <v>0</v>
      </c>
      <c r="N2290" s="832">
        <v>1</v>
      </c>
      <c r="O2290" s="836">
        <v>0.5</v>
      </c>
      <c r="P2290" s="835"/>
      <c r="Q2290" s="837"/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2</v>
      </c>
      <c r="B2291" s="832" t="s">
        <v>2170</v>
      </c>
      <c r="C2291" s="832" t="s">
        <v>2175</v>
      </c>
      <c r="D2291" s="833" t="s">
        <v>4517</v>
      </c>
      <c r="E2291" s="834" t="s">
        <v>2315</v>
      </c>
      <c r="F2291" s="832" t="s">
        <v>2171</v>
      </c>
      <c r="G2291" s="832" t="s">
        <v>2585</v>
      </c>
      <c r="H2291" s="832" t="s">
        <v>562</v>
      </c>
      <c r="I2291" s="832" t="s">
        <v>3896</v>
      </c>
      <c r="J2291" s="832" t="s">
        <v>3897</v>
      </c>
      <c r="K2291" s="832" t="s">
        <v>3898</v>
      </c>
      <c r="L2291" s="835">
        <v>0</v>
      </c>
      <c r="M2291" s="835">
        <v>0</v>
      </c>
      <c r="N2291" s="832">
        <v>1</v>
      </c>
      <c r="O2291" s="836">
        <v>0.5</v>
      </c>
      <c r="P2291" s="835"/>
      <c r="Q2291" s="837"/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2</v>
      </c>
      <c r="B2292" s="832" t="s">
        <v>2170</v>
      </c>
      <c r="C2292" s="832" t="s">
        <v>2175</v>
      </c>
      <c r="D2292" s="833" t="s">
        <v>4517</v>
      </c>
      <c r="E2292" s="834" t="s">
        <v>2315</v>
      </c>
      <c r="F2292" s="832" t="s">
        <v>2171</v>
      </c>
      <c r="G2292" s="832" t="s">
        <v>4402</v>
      </c>
      <c r="H2292" s="832" t="s">
        <v>604</v>
      </c>
      <c r="I2292" s="832" t="s">
        <v>1931</v>
      </c>
      <c r="J2292" s="832" t="s">
        <v>1932</v>
      </c>
      <c r="K2292" s="832" t="s">
        <v>1933</v>
      </c>
      <c r="L2292" s="835">
        <v>1170.93</v>
      </c>
      <c r="M2292" s="835">
        <v>1170.93</v>
      </c>
      <c r="N2292" s="832">
        <v>1</v>
      </c>
      <c r="O2292" s="836">
        <v>0.5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2</v>
      </c>
      <c r="B2293" s="832" t="s">
        <v>2170</v>
      </c>
      <c r="C2293" s="832" t="s">
        <v>2175</v>
      </c>
      <c r="D2293" s="833" t="s">
        <v>4517</v>
      </c>
      <c r="E2293" s="834" t="s">
        <v>2315</v>
      </c>
      <c r="F2293" s="832" t="s">
        <v>2171</v>
      </c>
      <c r="G2293" s="832" t="s">
        <v>2639</v>
      </c>
      <c r="H2293" s="832" t="s">
        <v>604</v>
      </c>
      <c r="I2293" s="832" t="s">
        <v>2640</v>
      </c>
      <c r="J2293" s="832" t="s">
        <v>2641</v>
      </c>
      <c r="K2293" s="832" t="s">
        <v>2642</v>
      </c>
      <c r="L2293" s="835">
        <v>32.869999999999997</v>
      </c>
      <c r="M2293" s="835">
        <v>32.869999999999997</v>
      </c>
      <c r="N2293" s="832">
        <v>1</v>
      </c>
      <c r="O2293" s="836">
        <v>0.5</v>
      </c>
      <c r="P2293" s="835">
        <v>32.869999999999997</v>
      </c>
      <c r="Q2293" s="837">
        <v>1</v>
      </c>
      <c r="R2293" s="832">
        <v>1</v>
      </c>
      <c r="S2293" s="837">
        <v>1</v>
      </c>
      <c r="T2293" s="836">
        <v>0.5</v>
      </c>
      <c r="U2293" s="838">
        <v>1</v>
      </c>
    </row>
    <row r="2294" spans="1:21" ht="14.4" customHeight="1" x14ac:dyDescent="0.3">
      <c r="A2294" s="831">
        <v>2</v>
      </c>
      <c r="B2294" s="832" t="s">
        <v>2170</v>
      </c>
      <c r="C2294" s="832" t="s">
        <v>2175</v>
      </c>
      <c r="D2294" s="833" t="s">
        <v>4517</v>
      </c>
      <c r="E2294" s="834" t="s">
        <v>2315</v>
      </c>
      <c r="F2294" s="832" t="s">
        <v>2171</v>
      </c>
      <c r="G2294" s="832" t="s">
        <v>2639</v>
      </c>
      <c r="H2294" s="832" t="s">
        <v>604</v>
      </c>
      <c r="I2294" s="832" t="s">
        <v>2643</v>
      </c>
      <c r="J2294" s="832" t="s">
        <v>2641</v>
      </c>
      <c r="K2294" s="832" t="s">
        <v>2644</v>
      </c>
      <c r="L2294" s="835">
        <v>219.18</v>
      </c>
      <c r="M2294" s="835">
        <v>219.18</v>
      </c>
      <c r="N2294" s="832">
        <v>1</v>
      </c>
      <c r="O2294" s="836">
        <v>0.5</v>
      </c>
      <c r="P2294" s="835">
        <v>219.18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2</v>
      </c>
      <c r="B2295" s="832" t="s">
        <v>2170</v>
      </c>
      <c r="C2295" s="832" t="s">
        <v>2175</v>
      </c>
      <c r="D2295" s="833" t="s">
        <v>4517</v>
      </c>
      <c r="E2295" s="834" t="s">
        <v>2315</v>
      </c>
      <c r="F2295" s="832" t="s">
        <v>2171</v>
      </c>
      <c r="G2295" s="832" t="s">
        <v>2639</v>
      </c>
      <c r="H2295" s="832" t="s">
        <v>604</v>
      </c>
      <c r="I2295" s="832" t="s">
        <v>4396</v>
      </c>
      <c r="J2295" s="832" t="s">
        <v>2641</v>
      </c>
      <c r="K2295" s="832" t="s">
        <v>4397</v>
      </c>
      <c r="L2295" s="835">
        <v>135.5</v>
      </c>
      <c r="M2295" s="835">
        <v>135.5</v>
      </c>
      <c r="N2295" s="832">
        <v>1</v>
      </c>
      <c r="O2295" s="836">
        <v>0.5</v>
      </c>
      <c r="P2295" s="835">
        <v>135.5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2</v>
      </c>
      <c r="B2296" s="832" t="s">
        <v>2170</v>
      </c>
      <c r="C2296" s="832" t="s">
        <v>2175</v>
      </c>
      <c r="D2296" s="833" t="s">
        <v>4517</v>
      </c>
      <c r="E2296" s="834" t="s">
        <v>2315</v>
      </c>
      <c r="F2296" s="832" t="s">
        <v>2171</v>
      </c>
      <c r="G2296" s="832" t="s">
        <v>2645</v>
      </c>
      <c r="H2296" s="832" t="s">
        <v>562</v>
      </c>
      <c r="I2296" s="832" t="s">
        <v>2646</v>
      </c>
      <c r="J2296" s="832" t="s">
        <v>706</v>
      </c>
      <c r="K2296" s="832" t="s">
        <v>2647</v>
      </c>
      <c r="L2296" s="835">
        <v>53.57</v>
      </c>
      <c r="M2296" s="835">
        <v>107.14</v>
      </c>
      <c r="N2296" s="832">
        <v>2</v>
      </c>
      <c r="O2296" s="836">
        <v>1.5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2</v>
      </c>
      <c r="B2297" s="832" t="s">
        <v>2170</v>
      </c>
      <c r="C2297" s="832" t="s">
        <v>2175</v>
      </c>
      <c r="D2297" s="833" t="s">
        <v>4517</v>
      </c>
      <c r="E2297" s="834" t="s">
        <v>2315</v>
      </c>
      <c r="F2297" s="832" t="s">
        <v>2171</v>
      </c>
      <c r="G2297" s="832" t="s">
        <v>2656</v>
      </c>
      <c r="H2297" s="832" t="s">
        <v>562</v>
      </c>
      <c r="I2297" s="832" t="s">
        <v>2657</v>
      </c>
      <c r="J2297" s="832" t="s">
        <v>1137</v>
      </c>
      <c r="K2297" s="832" t="s">
        <v>2027</v>
      </c>
      <c r="L2297" s="835">
        <v>34.19</v>
      </c>
      <c r="M2297" s="835">
        <v>34.19</v>
      </c>
      <c r="N2297" s="832">
        <v>1</v>
      </c>
      <c r="O2297" s="836">
        <v>1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" customHeight="1" x14ac:dyDescent="0.3">
      <c r="A2298" s="831">
        <v>2</v>
      </c>
      <c r="B2298" s="832" t="s">
        <v>2170</v>
      </c>
      <c r="C2298" s="832" t="s">
        <v>2175</v>
      </c>
      <c r="D2298" s="833" t="s">
        <v>4517</v>
      </c>
      <c r="E2298" s="834" t="s">
        <v>2315</v>
      </c>
      <c r="F2298" s="832" t="s">
        <v>2171</v>
      </c>
      <c r="G2298" s="832" t="s">
        <v>3712</v>
      </c>
      <c r="H2298" s="832" t="s">
        <v>604</v>
      </c>
      <c r="I2298" s="832" t="s">
        <v>3713</v>
      </c>
      <c r="J2298" s="832" t="s">
        <v>3714</v>
      </c>
      <c r="K2298" s="832" t="s">
        <v>3715</v>
      </c>
      <c r="L2298" s="835">
        <v>141.25</v>
      </c>
      <c r="M2298" s="835">
        <v>141.25</v>
      </c>
      <c r="N2298" s="832">
        <v>1</v>
      </c>
      <c r="O2298" s="836">
        <v>0.5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2</v>
      </c>
      <c r="B2299" s="832" t="s">
        <v>2170</v>
      </c>
      <c r="C2299" s="832" t="s">
        <v>2175</v>
      </c>
      <c r="D2299" s="833" t="s">
        <v>4517</v>
      </c>
      <c r="E2299" s="834" t="s">
        <v>2315</v>
      </c>
      <c r="F2299" s="832" t="s">
        <v>2171</v>
      </c>
      <c r="G2299" s="832" t="s">
        <v>2667</v>
      </c>
      <c r="H2299" s="832" t="s">
        <v>604</v>
      </c>
      <c r="I2299" s="832" t="s">
        <v>3024</v>
      </c>
      <c r="J2299" s="832" t="s">
        <v>787</v>
      </c>
      <c r="K2299" s="832" t="s">
        <v>1682</v>
      </c>
      <c r="L2299" s="835">
        <v>368.16</v>
      </c>
      <c r="M2299" s="835">
        <v>1472.64</v>
      </c>
      <c r="N2299" s="832">
        <v>4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2</v>
      </c>
      <c r="B2300" s="832" t="s">
        <v>2170</v>
      </c>
      <c r="C2300" s="832" t="s">
        <v>2175</v>
      </c>
      <c r="D2300" s="833" t="s">
        <v>4517</v>
      </c>
      <c r="E2300" s="834" t="s">
        <v>2315</v>
      </c>
      <c r="F2300" s="832" t="s">
        <v>2171</v>
      </c>
      <c r="G2300" s="832" t="s">
        <v>2667</v>
      </c>
      <c r="H2300" s="832" t="s">
        <v>604</v>
      </c>
      <c r="I2300" s="832" t="s">
        <v>2668</v>
      </c>
      <c r="J2300" s="832" t="s">
        <v>787</v>
      </c>
      <c r="K2300" s="832" t="s">
        <v>1688</v>
      </c>
      <c r="L2300" s="835">
        <v>490.89</v>
      </c>
      <c r="M2300" s="835">
        <v>2454.4499999999998</v>
      </c>
      <c r="N2300" s="832">
        <v>5</v>
      </c>
      <c r="O2300" s="836">
        <v>1</v>
      </c>
      <c r="P2300" s="835">
        <v>2454.4499999999998</v>
      </c>
      <c r="Q2300" s="837">
        <v>1</v>
      </c>
      <c r="R2300" s="832">
        <v>5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2</v>
      </c>
      <c r="B2301" s="832" t="s">
        <v>2170</v>
      </c>
      <c r="C2301" s="832" t="s">
        <v>2175</v>
      </c>
      <c r="D2301" s="833" t="s">
        <v>4517</v>
      </c>
      <c r="E2301" s="834" t="s">
        <v>2315</v>
      </c>
      <c r="F2301" s="832" t="s">
        <v>2171</v>
      </c>
      <c r="G2301" s="832" t="s">
        <v>2667</v>
      </c>
      <c r="H2301" s="832" t="s">
        <v>604</v>
      </c>
      <c r="I2301" s="832" t="s">
        <v>1687</v>
      </c>
      <c r="J2301" s="832" t="s">
        <v>787</v>
      </c>
      <c r="K2301" s="832" t="s">
        <v>1688</v>
      </c>
      <c r="L2301" s="835">
        <v>490.89</v>
      </c>
      <c r="M2301" s="835">
        <v>490.89</v>
      </c>
      <c r="N2301" s="832">
        <v>1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2</v>
      </c>
      <c r="B2302" s="832" t="s">
        <v>2170</v>
      </c>
      <c r="C2302" s="832" t="s">
        <v>2175</v>
      </c>
      <c r="D2302" s="833" t="s">
        <v>4517</v>
      </c>
      <c r="E2302" s="834" t="s">
        <v>2315</v>
      </c>
      <c r="F2302" s="832" t="s">
        <v>2171</v>
      </c>
      <c r="G2302" s="832" t="s">
        <v>2709</v>
      </c>
      <c r="H2302" s="832" t="s">
        <v>604</v>
      </c>
      <c r="I2302" s="832" t="s">
        <v>2712</v>
      </c>
      <c r="J2302" s="832" t="s">
        <v>1648</v>
      </c>
      <c r="K2302" s="832" t="s">
        <v>2713</v>
      </c>
      <c r="L2302" s="835">
        <v>16.12</v>
      </c>
      <c r="M2302" s="835">
        <v>96.72</v>
      </c>
      <c r="N2302" s="832">
        <v>6</v>
      </c>
      <c r="O2302" s="836">
        <v>3.5</v>
      </c>
      <c r="P2302" s="835">
        <v>32.24</v>
      </c>
      <c r="Q2302" s="837">
        <v>0.33333333333333337</v>
      </c>
      <c r="R2302" s="832">
        <v>2</v>
      </c>
      <c r="S2302" s="837">
        <v>0.33333333333333331</v>
      </c>
      <c r="T2302" s="836">
        <v>1</v>
      </c>
      <c r="U2302" s="838">
        <v>0.2857142857142857</v>
      </c>
    </row>
    <row r="2303" spans="1:21" ht="14.4" customHeight="1" x14ac:dyDescent="0.3">
      <c r="A2303" s="831">
        <v>2</v>
      </c>
      <c r="B2303" s="832" t="s">
        <v>2170</v>
      </c>
      <c r="C2303" s="832" t="s">
        <v>2175</v>
      </c>
      <c r="D2303" s="833" t="s">
        <v>4517</v>
      </c>
      <c r="E2303" s="834" t="s">
        <v>2315</v>
      </c>
      <c r="F2303" s="832" t="s">
        <v>2171</v>
      </c>
      <c r="G2303" s="832" t="s">
        <v>2709</v>
      </c>
      <c r="H2303" s="832" t="s">
        <v>604</v>
      </c>
      <c r="I2303" s="832" t="s">
        <v>2714</v>
      </c>
      <c r="J2303" s="832" t="s">
        <v>1648</v>
      </c>
      <c r="K2303" s="832" t="s">
        <v>1649</v>
      </c>
      <c r="L2303" s="835">
        <v>57.6</v>
      </c>
      <c r="M2303" s="835">
        <v>172.8</v>
      </c>
      <c r="N2303" s="832">
        <v>3</v>
      </c>
      <c r="O2303" s="836">
        <v>3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2</v>
      </c>
      <c r="B2304" s="832" t="s">
        <v>2170</v>
      </c>
      <c r="C2304" s="832" t="s">
        <v>2175</v>
      </c>
      <c r="D2304" s="833" t="s">
        <v>4517</v>
      </c>
      <c r="E2304" s="834" t="s">
        <v>2315</v>
      </c>
      <c r="F2304" s="832" t="s">
        <v>2171</v>
      </c>
      <c r="G2304" s="832" t="s">
        <v>2709</v>
      </c>
      <c r="H2304" s="832" t="s">
        <v>604</v>
      </c>
      <c r="I2304" s="832" t="s">
        <v>4177</v>
      </c>
      <c r="J2304" s="832" t="s">
        <v>1648</v>
      </c>
      <c r="K2304" s="832" t="s">
        <v>4178</v>
      </c>
      <c r="L2304" s="835">
        <v>8.06</v>
      </c>
      <c r="M2304" s="835">
        <v>16.12</v>
      </c>
      <c r="N2304" s="832">
        <v>2</v>
      </c>
      <c r="O2304" s="836">
        <v>1</v>
      </c>
      <c r="P2304" s="835">
        <v>8.06</v>
      </c>
      <c r="Q2304" s="837">
        <v>0.5</v>
      </c>
      <c r="R2304" s="832">
        <v>1</v>
      </c>
      <c r="S2304" s="837">
        <v>0.5</v>
      </c>
      <c r="T2304" s="836">
        <v>0.5</v>
      </c>
      <c r="U2304" s="838">
        <v>0.5</v>
      </c>
    </row>
    <row r="2305" spans="1:21" ht="14.4" customHeight="1" x14ac:dyDescent="0.3">
      <c r="A2305" s="831">
        <v>2</v>
      </c>
      <c r="B2305" s="832" t="s">
        <v>2170</v>
      </c>
      <c r="C2305" s="832" t="s">
        <v>2175</v>
      </c>
      <c r="D2305" s="833" t="s">
        <v>4517</v>
      </c>
      <c r="E2305" s="834" t="s">
        <v>2315</v>
      </c>
      <c r="F2305" s="832" t="s">
        <v>2171</v>
      </c>
      <c r="G2305" s="832" t="s">
        <v>3095</v>
      </c>
      <c r="H2305" s="832" t="s">
        <v>562</v>
      </c>
      <c r="I2305" s="832" t="s">
        <v>3358</v>
      </c>
      <c r="J2305" s="832" t="s">
        <v>3359</v>
      </c>
      <c r="K2305" s="832" t="s">
        <v>3360</v>
      </c>
      <c r="L2305" s="835">
        <v>0</v>
      </c>
      <c r="M2305" s="835">
        <v>0</v>
      </c>
      <c r="N2305" s="832">
        <v>1</v>
      </c>
      <c r="O2305" s="836">
        <v>0.5</v>
      </c>
      <c r="P2305" s="835"/>
      <c r="Q2305" s="837"/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2</v>
      </c>
      <c r="B2306" s="832" t="s">
        <v>2170</v>
      </c>
      <c r="C2306" s="832" t="s">
        <v>2175</v>
      </c>
      <c r="D2306" s="833" t="s">
        <v>4517</v>
      </c>
      <c r="E2306" s="834" t="s">
        <v>2315</v>
      </c>
      <c r="F2306" s="832" t="s">
        <v>2171</v>
      </c>
      <c r="G2306" s="832" t="s">
        <v>2735</v>
      </c>
      <c r="H2306" s="832" t="s">
        <v>604</v>
      </c>
      <c r="I2306" s="832" t="s">
        <v>4272</v>
      </c>
      <c r="J2306" s="832" t="s">
        <v>989</v>
      </c>
      <c r="K2306" s="832" t="s">
        <v>1955</v>
      </c>
      <c r="L2306" s="835">
        <v>95.39</v>
      </c>
      <c r="M2306" s="835">
        <v>95.39</v>
      </c>
      <c r="N2306" s="832">
        <v>1</v>
      </c>
      <c r="O2306" s="836">
        <v>0.5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2</v>
      </c>
      <c r="B2307" s="832" t="s">
        <v>2170</v>
      </c>
      <c r="C2307" s="832" t="s">
        <v>2175</v>
      </c>
      <c r="D2307" s="833" t="s">
        <v>4517</v>
      </c>
      <c r="E2307" s="834" t="s">
        <v>2315</v>
      </c>
      <c r="F2307" s="832" t="s">
        <v>2171</v>
      </c>
      <c r="G2307" s="832" t="s">
        <v>2747</v>
      </c>
      <c r="H2307" s="832" t="s">
        <v>562</v>
      </c>
      <c r="I2307" s="832" t="s">
        <v>2748</v>
      </c>
      <c r="J2307" s="832" t="s">
        <v>2749</v>
      </c>
      <c r="K2307" s="832" t="s">
        <v>2750</v>
      </c>
      <c r="L2307" s="835">
        <v>21.92</v>
      </c>
      <c r="M2307" s="835">
        <v>21.92</v>
      </c>
      <c r="N2307" s="832">
        <v>1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2</v>
      </c>
      <c r="B2308" s="832" t="s">
        <v>2170</v>
      </c>
      <c r="C2308" s="832" t="s">
        <v>2175</v>
      </c>
      <c r="D2308" s="833" t="s">
        <v>4517</v>
      </c>
      <c r="E2308" s="834" t="s">
        <v>2315</v>
      </c>
      <c r="F2308" s="832" t="s">
        <v>2171</v>
      </c>
      <c r="G2308" s="832" t="s">
        <v>2747</v>
      </c>
      <c r="H2308" s="832" t="s">
        <v>562</v>
      </c>
      <c r="I2308" s="832" t="s">
        <v>2751</v>
      </c>
      <c r="J2308" s="832" t="s">
        <v>2752</v>
      </c>
      <c r="K2308" s="832" t="s">
        <v>2753</v>
      </c>
      <c r="L2308" s="835">
        <v>87.67</v>
      </c>
      <c r="M2308" s="835">
        <v>87.67</v>
      </c>
      <c r="N2308" s="832">
        <v>1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2</v>
      </c>
      <c r="B2309" s="832" t="s">
        <v>2170</v>
      </c>
      <c r="C2309" s="832" t="s">
        <v>2175</v>
      </c>
      <c r="D2309" s="833" t="s">
        <v>4517</v>
      </c>
      <c r="E2309" s="834" t="s">
        <v>2315</v>
      </c>
      <c r="F2309" s="832" t="s">
        <v>2171</v>
      </c>
      <c r="G2309" s="832" t="s">
        <v>2769</v>
      </c>
      <c r="H2309" s="832" t="s">
        <v>562</v>
      </c>
      <c r="I2309" s="832" t="s">
        <v>2770</v>
      </c>
      <c r="J2309" s="832" t="s">
        <v>1159</v>
      </c>
      <c r="K2309" s="832" t="s">
        <v>2771</v>
      </c>
      <c r="L2309" s="835">
        <v>453.79</v>
      </c>
      <c r="M2309" s="835">
        <v>2722.7400000000002</v>
      </c>
      <c r="N2309" s="832">
        <v>6</v>
      </c>
      <c r="O2309" s="836">
        <v>3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2</v>
      </c>
      <c r="B2310" s="832" t="s">
        <v>2170</v>
      </c>
      <c r="C2310" s="832" t="s">
        <v>2175</v>
      </c>
      <c r="D2310" s="833" t="s">
        <v>4517</v>
      </c>
      <c r="E2310" s="834" t="s">
        <v>2315</v>
      </c>
      <c r="F2310" s="832" t="s">
        <v>2171</v>
      </c>
      <c r="G2310" s="832" t="s">
        <v>2777</v>
      </c>
      <c r="H2310" s="832" t="s">
        <v>562</v>
      </c>
      <c r="I2310" s="832" t="s">
        <v>3403</v>
      </c>
      <c r="J2310" s="832" t="s">
        <v>2779</v>
      </c>
      <c r="K2310" s="832" t="s">
        <v>3404</v>
      </c>
      <c r="L2310" s="835">
        <v>1982.3</v>
      </c>
      <c r="M2310" s="835">
        <v>1982.3</v>
      </c>
      <c r="N2310" s="832">
        <v>1</v>
      </c>
      <c r="O2310" s="836">
        <v>0.5</v>
      </c>
      <c r="P2310" s="835">
        <v>1982.3</v>
      </c>
      <c r="Q2310" s="837">
        <v>1</v>
      </c>
      <c r="R2310" s="832">
        <v>1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2</v>
      </c>
      <c r="B2311" s="832" t="s">
        <v>2170</v>
      </c>
      <c r="C2311" s="832" t="s">
        <v>2175</v>
      </c>
      <c r="D2311" s="833" t="s">
        <v>4517</v>
      </c>
      <c r="E2311" s="834" t="s">
        <v>2315</v>
      </c>
      <c r="F2311" s="832" t="s">
        <v>2171</v>
      </c>
      <c r="G2311" s="832" t="s">
        <v>2777</v>
      </c>
      <c r="H2311" s="832" t="s">
        <v>562</v>
      </c>
      <c r="I2311" s="832" t="s">
        <v>3054</v>
      </c>
      <c r="J2311" s="832" t="s">
        <v>2779</v>
      </c>
      <c r="K2311" s="832" t="s">
        <v>3055</v>
      </c>
      <c r="L2311" s="835">
        <v>1762.05</v>
      </c>
      <c r="M2311" s="835">
        <v>1762.05</v>
      </c>
      <c r="N2311" s="832">
        <v>1</v>
      </c>
      <c r="O2311" s="836">
        <v>0.5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2</v>
      </c>
      <c r="B2312" s="832" t="s">
        <v>2170</v>
      </c>
      <c r="C2312" s="832" t="s">
        <v>2175</v>
      </c>
      <c r="D2312" s="833" t="s">
        <v>4517</v>
      </c>
      <c r="E2312" s="834" t="s">
        <v>2315</v>
      </c>
      <c r="F2312" s="832" t="s">
        <v>2171</v>
      </c>
      <c r="G2312" s="832" t="s">
        <v>2777</v>
      </c>
      <c r="H2312" s="832" t="s">
        <v>562</v>
      </c>
      <c r="I2312" s="832" t="s">
        <v>3609</v>
      </c>
      <c r="J2312" s="832" t="s">
        <v>2779</v>
      </c>
      <c r="K2312" s="832" t="s">
        <v>3610</v>
      </c>
      <c r="L2312" s="835">
        <v>6167.15</v>
      </c>
      <c r="M2312" s="835">
        <v>18501.449999999997</v>
      </c>
      <c r="N2312" s="832">
        <v>3</v>
      </c>
      <c r="O2312" s="836">
        <v>1</v>
      </c>
      <c r="P2312" s="835">
        <v>12334.3</v>
      </c>
      <c r="Q2312" s="837">
        <v>0.66666666666666674</v>
      </c>
      <c r="R2312" s="832">
        <v>2</v>
      </c>
      <c r="S2312" s="837">
        <v>0.66666666666666663</v>
      </c>
      <c r="T2312" s="836">
        <v>0.5</v>
      </c>
      <c r="U2312" s="838">
        <v>0.5</v>
      </c>
    </row>
    <row r="2313" spans="1:21" ht="14.4" customHeight="1" x14ac:dyDescent="0.3">
      <c r="A2313" s="831">
        <v>2</v>
      </c>
      <c r="B2313" s="832" t="s">
        <v>2170</v>
      </c>
      <c r="C2313" s="832" t="s">
        <v>2175</v>
      </c>
      <c r="D2313" s="833" t="s">
        <v>4517</v>
      </c>
      <c r="E2313" s="834" t="s">
        <v>2315</v>
      </c>
      <c r="F2313" s="832" t="s">
        <v>2171</v>
      </c>
      <c r="G2313" s="832" t="s">
        <v>2777</v>
      </c>
      <c r="H2313" s="832" t="s">
        <v>562</v>
      </c>
      <c r="I2313" s="832" t="s">
        <v>4403</v>
      </c>
      <c r="J2313" s="832" t="s">
        <v>2779</v>
      </c>
      <c r="K2313" s="832" t="s">
        <v>4404</v>
      </c>
      <c r="L2313" s="835">
        <v>1321.53</v>
      </c>
      <c r="M2313" s="835">
        <v>3964.59</v>
      </c>
      <c r="N2313" s="832">
        <v>3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2</v>
      </c>
      <c r="B2314" s="832" t="s">
        <v>2170</v>
      </c>
      <c r="C2314" s="832" t="s">
        <v>2175</v>
      </c>
      <c r="D2314" s="833" t="s">
        <v>4517</v>
      </c>
      <c r="E2314" s="834" t="s">
        <v>2315</v>
      </c>
      <c r="F2314" s="832" t="s">
        <v>2171</v>
      </c>
      <c r="G2314" s="832" t="s">
        <v>2808</v>
      </c>
      <c r="H2314" s="832" t="s">
        <v>562</v>
      </c>
      <c r="I2314" s="832" t="s">
        <v>3626</v>
      </c>
      <c r="J2314" s="832" t="s">
        <v>888</v>
      </c>
      <c r="K2314" s="832" t="s">
        <v>637</v>
      </c>
      <c r="L2314" s="835">
        <v>0</v>
      </c>
      <c r="M2314" s="835">
        <v>0</v>
      </c>
      <c r="N2314" s="832">
        <v>3</v>
      </c>
      <c r="O2314" s="836">
        <v>1.5</v>
      </c>
      <c r="P2314" s="835">
        <v>0</v>
      </c>
      <c r="Q2314" s="837"/>
      <c r="R2314" s="832">
        <v>1</v>
      </c>
      <c r="S2314" s="837">
        <v>0.33333333333333331</v>
      </c>
      <c r="T2314" s="836">
        <v>0.5</v>
      </c>
      <c r="U2314" s="838">
        <v>0.33333333333333331</v>
      </c>
    </row>
    <row r="2315" spans="1:21" ht="14.4" customHeight="1" x14ac:dyDescent="0.3">
      <c r="A2315" s="831">
        <v>2</v>
      </c>
      <c r="B2315" s="832" t="s">
        <v>2170</v>
      </c>
      <c r="C2315" s="832" t="s">
        <v>2175</v>
      </c>
      <c r="D2315" s="833" t="s">
        <v>4517</v>
      </c>
      <c r="E2315" s="834" t="s">
        <v>2315</v>
      </c>
      <c r="F2315" s="832" t="s">
        <v>2171</v>
      </c>
      <c r="G2315" s="832" t="s">
        <v>2825</v>
      </c>
      <c r="H2315" s="832" t="s">
        <v>562</v>
      </c>
      <c r="I2315" s="832" t="s">
        <v>2826</v>
      </c>
      <c r="J2315" s="832" t="s">
        <v>1079</v>
      </c>
      <c r="K2315" s="832" t="s">
        <v>1758</v>
      </c>
      <c r="L2315" s="835">
        <v>210.38</v>
      </c>
      <c r="M2315" s="835">
        <v>210.38</v>
      </c>
      <c r="N2315" s="832">
        <v>1</v>
      </c>
      <c r="O2315" s="836">
        <v>1</v>
      </c>
      <c r="P2315" s="835">
        <v>210.38</v>
      </c>
      <c r="Q2315" s="837">
        <v>1</v>
      </c>
      <c r="R2315" s="832">
        <v>1</v>
      </c>
      <c r="S2315" s="837">
        <v>1</v>
      </c>
      <c r="T2315" s="836">
        <v>1</v>
      </c>
      <c r="U2315" s="838">
        <v>1</v>
      </c>
    </row>
    <row r="2316" spans="1:21" ht="14.4" customHeight="1" x14ac:dyDescent="0.3">
      <c r="A2316" s="831">
        <v>2</v>
      </c>
      <c r="B2316" s="832" t="s">
        <v>2170</v>
      </c>
      <c r="C2316" s="832" t="s">
        <v>2175</v>
      </c>
      <c r="D2316" s="833" t="s">
        <v>4517</v>
      </c>
      <c r="E2316" s="834" t="s">
        <v>2315</v>
      </c>
      <c r="F2316" s="832" t="s">
        <v>2171</v>
      </c>
      <c r="G2316" s="832" t="s">
        <v>2898</v>
      </c>
      <c r="H2316" s="832" t="s">
        <v>604</v>
      </c>
      <c r="I2316" s="832" t="s">
        <v>1845</v>
      </c>
      <c r="J2316" s="832" t="s">
        <v>1115</v>
      </c>
      <c r="K2316" s="832" t="s">
        <v>1846</v>
      </c>
      <c r="L2316" s="835">
        <v>154.36000000000001</v>
      </c>
      <c r="M2316" s="835">
        <v>1389.24</v>
      </c>
      <c r="N2316" s="832">
        <v>9</v>
      </c>
      <c r="O2316" s="836">
        <v>7.5</v>
      </c>
      <c r="P2316" s="835">
        <v>308.72000000000003</v>
      </c>
      <c r="Q2316" s="837">
        <v>0.22222222222222224</v>
      </c>
      <c r="R2316" s="832">
        <v>2</v>
      </c>
      <c r="S2316" s="837">
        <v>0.22222222222222221</v>
      </c>
      <c r="T2316" s="836">
        <v>1.5</v>
      </c>
      <c r="U2316" s="838">
        <v>0.2</v>
      </c>
    </row>
    <row r="2317" spans="1:21" ht="14.4" customHeight="1" x14ac:dyDescent="0.3">
      <c r="A2317" s="831">
        <v>2</v>
      </c>
      <c r="B2317" s="832" t="s">
        <v>2170</v>
      </c>
      <c r="C2317" s="832" t="s">
        <v>2175</v>
      </c>
      <c r="D2317" s="833" t="s">
        <v>4517</v>
      </c>
      <c r="E2317" s="834" t="s">
        <v>2315</v>
      </c>
      <c r="F2317" s="832" t="s">
        <v>2171</v>
      </c>
      <c r="G2317" s="832" t="s">
        <v>2898</v>
      </c>
      <c r="H2317" s="832" t="s">
        <v>604</v>
      </c>
      <c r="I2317" s="832" t="s">
        <v>1843</v>
      </c>
      <c r="J2317" s="832" t="s">
        <v>1115</v>
      </c>
      <c r="K2317" s="832" t="s">
        <v>1844</v>
      </c>
      <c r="L2317" s="835">
        <v>225.06</v>
      </c>
      <c r="M2317" s="835">
        <v>225.06</v>
      </c>
      <c r="N2317" s="832">
        <v>1</v>
      </c>
      <c r="O2317" s="836">
        <v>1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2</v>
      </c>
      <c r="B2318" s="832" t="s">
        <v>2170</v>
      </c>
      <c r="C2318" s="832" t="s">
        <v>2175</v>
      </c>
      <c r="D2318" s="833" t="s">
        <v>4517</v>
      </c>
      <c r="E2318" s="834" t="s">
        <v>2315</v>
      </c>
      <c r="F2318" s="832" t="s">
        <v>2171</v>
      </c>
      <c r="G2318" s="832" t="s">
        <v>2899</v>
      </c>
      <c r="H2318" s="832" t="s">
        <v>562</v>
      </c>
      <c r="I2318" s="832" t="s">
        <v>2907</v>
      </c>
      <c r="J2318" s="832" t="s">
        <v>886</v>
      </c>
      <c r="K2318" s="832" t="s">
        <v>2906</v>
      </c>
      <c r="L2318" s="835">
        <v>374.79</v>
      </c>
      <c r="M2318" s="835">
        <v>1124.3700000000001</v>
      </c>
      <c r="N2318" s="832">
        <v>3</v>
      </c>
      <c r="O2318" s="836">
        <v>1</v>
      </c>
      <c r="P2318" s="835">
        <v>1124.3700000000001</v>
      </c>
      <c r="Q2318" s="837">
        <v>1</v>
      </c>
      <c r="R2318" s="832">
        <v>3</v>
      </c>
      <c r="S2318" s="837">
        <v>1</v>
      </c>
      <c r="T2318" s="836">
        <v>1</v>
      </c>
      <c r="U2318" s="838">
        <v>1</v>
      </c>
    </row>
    <row r="2319" spans="1:21" ht="14.4" customHeight="1" x14ac:dyDescent="0.3">
      <c r="A2319" s="831">
        <v>2</v>
      </c>
      <c r="B2319" s="832" t="s">
        <v>2170</v>
      </c>
      <c r="C2319" s="832" t="s">
        <v>2175</v>
      </c>
      <c r="D2319" s="833" t="s">
        <v>4517</v>
      </c>
      <c r="E2319" s="834" t="s">
        <v>2315</v>
      </c>
      <c r="F2319" s="832" t="s">
        <v>2171</v>
      </c>
      <c r="G2319" s="832" t="s">
        <v>2924</v>
      </c>
      <c r="H2319" s="832" t="s">
        <v>562</v>
      </c>
      <c r="I2319" s="832" t="s">
        <v>2925</v>
      </c>
      <c r="J2319" s="832" t="s">
        <v>2926</v>
      </c>
      <c r="K2319" s="832" t="s">
        <v>2927</v>
      </c>
      <c r="L2319" s="835">
        <v>248.55</v>
      </c>
      <c r="M2319" s="835">
        <v>497.1</v>
      </c>
      <c r="N2319" s="832">
        <v>2</v>
      </c>
      <c r="O2319" s="836">
        <v>1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2</v>
      </c>
      <c r="B2320" s="832" t="s">
        <v>2170</v>
      </c>
      <c r="C2320" s="832" t="s">
        <v>2175</v>
      </c>
      <c r="D2320" s="833" t="s">
        <v>4517</v>
      </c>
      <c r="E2320" s="834" t="s">
        <v>2315</v>
      </c>
      <c r="F2320" s="832" t="s">
        <v>2172</v>
      </c>
      <c r="G2320" s="832" t="s">
        <v>2932</v>
      </c>
      <c r="H2320" s="832" t="s">
        <v>562</v>
      </c>
      <c r="I2320" s="832" t="s">
        <v>2936</v>
      </c>
      <c r="J2320" s="832" t="s">
        <v>2248</v>
      </c>
      <c r="K2320" s="832"/>
      <c r="L2320" s="835">
        <v>0</v>
      </c>
      <c r="M2320" s="835">
        <v>0</v>
      </c>
      <c r="N2320" s="832">
        <v>1</v>
      </c>
      <c r="O2320" s="836">
        <v>1</v>
      </c>
      <c r="P2320" s="835"/>
      <c r="Q2320" s="837"/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2</v>
      </c>
      <c r="B2321" s="832" t="s">
        <v>2170</v>
      </c>
      <c r="C2321" s="832" t="s">
        <v>2179</v>
      </c>
      <c r="D2321" s="833" t="s">
        <v>4518</v>
      </c>
      <c r="E2321" s="834" t="s">
        <v>2186</v>
      </c>
      <c r="F2321" s="832" t="s">
        <v>2171</v>
      </c>
      <c r="G2321" s="832" t="s">
        <v>2656</v>
      </c>
      <c r="H2321" s="832" t="s">
        <v>562</v>
      </c>
      <c r="I2321" s="832" t="s">
        <v>2657</v>
      </c>
      <c r="J2321" s="832" t="s">
        <v>1137</v>
      </c>
      <c r="K2321" s="832" t="s">
        <v>2027</v>
      </c>
      <c r="L2321" s="835">
        <v>34.19</v>
      </c>
      <c r="M2321" s="835">
        <v>34.19</v>
      </c>
      <c r="N2321" s="832">
        <v>1</v>
      </c>
      <c r="O2321" s="836">
        <v>0.5</v>
      </c>
      <c r="P2321" s="835">
        <v>34.19</v>
      </c>
      <c r="Q2321" s="837">
        <v>1</v>
      </c>
      <c r="R2321" s="832">
        <v>1</v>
      </c>
      <c r="S2321" s="837">
        <v>1</v>
      </c>
      <c r="T2321" s="836">
        <v>0.5</v>
      </c>
      <c r="U2321" s="838">
        <v>1</v>
      </c>
    </row>
    <row r="2322" spans="1:21" ht="14.4" customHeight="1" x14ac:dyDescent="0.3">
      <c r="A2322" s="831">
        <v>2</v>
      </c>
      <c r="B2322" s="832" t="s">
        <v>2170</v>
      </c>
      <c r="C2322" s="832" t="s">
        <v>2179</v>
      </c>
      <c r="D2322" s="833" t="s">
        <v>4518</v>
      </c>
      <c r="E2322" s="834" t="s">
        <v>2186</v>
      </c>
      <c r="F2322" s="832" t="s">
        <v>2171</v>
      </c>
      <c r="G2322" s="832" t="s">
        <v>2667</v>
      </c>
      <c r="H2322" s="832" t="s">
        <v>604</v>
      </c>
      <c r="I2322" s="832" t="s">
        <v>2669</v>
      </c>
      <c r="J2322" s="832" t="s">
        <v>787</v>
      </c>
      <c r="K2322" s="832" t="s">
        <v>1684</v>
      </c>
      <c r="L2322" s="835">
        <v>736.33</v>
      </c>
      <c r="M2322" s="835">
        <v>2208.9900000000002</v>
      </c>
      <c r="N2322" s="832">
        <v>3</v>
      </c>
      <c r="O2322" s="836">
        <v>1</v>
      </c>
      <c r="P2322" s="835">
        <v>2208.9900000000002</v>
      </c>
      <c r="Q2322" s="837">
        <v>1</v>
      </c>
      <c r="R2322" s="832">
        <v>3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2</v>
      </c>
      <c r="B2323" s="832" t="s">
        <v>2170</v>
      </c>
      <c r="C2323" s="832" t="s">
        <v>2179</v>
      </c>
      <c r="D2323" s="833" t="s">
        <v>4518</v>
      </c>
      <c r="E2323" s="834" t="s">
        <v>2186</v>
      </c>
      <c r="F2323" s="832" t="s">
        <v>2171</v>
      </c>
      <c r="G2323" s="832" t="s">
        <v>2709</v>
      </c>
      <c r="H2323" s="832" t="s">
        <v>604</v>
      </c>
      <c r="I2323" s="832" t="s">
        <v>2712</v>
      </c>
      <c r="J2323" s="832" t="s">
        <v>1648</v>
      </c>
      <c r="K2323" s="832" t="s">
        <v>2713</v>
      </c>
      <c r="L2323" s="835">
        <v>16.12</v>
      </c>
      <c r="M2323" s="835">
        <v>16.12</v>
      </c>
      <c r="N2323" s="832">
        <v>1</v>
      </c>
      <c r="O2323" s="836">
        <v>1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2</v>
      </c>
      <c r="B2324" s="832" t="s">
        <v>2170</v>
      </c>
      <c r="C2324" s="832" t="s">
        <v>2179</v>
      </c>
      <c r="D2324" s="833" t="s">
        <v>4518</v>
      </c>
      <c r="E2324" s="834" t="s">
        <v>2186</v>
      </c>
      <c r="F2324" s="832" t="s">
        <v>2171</v>
      </c>
      <c r="G2324" s="832" t="s">
        <v>2898</v>
      </c>
      <c r="H2324" s="832" t="s">
        <v>604</v>
      </c>
      <c r="I2324" s="832" t="s">
        <v>1845</v>
      </c>
      <c r="J2324" s="832" t="s">
        <v>1115</v>
      </c>
      <c r="K2324" s="832" t="s">
        <v>1846</v>
      </c>
      <c r="L2324" s="835">
        <v>154.36000000000001</v>
      </c>
      <c r="M2324" s="835">
        <v>154.36000000000001</v>
      </c>
      <c r="N2324" s="832">
        <v>1</v>
      </c>
      <c r="O2324" s="836">
        <v>0.5</v>
      </c>
      <c r="P2324" s="835">
        <v>154.36000000000001</v>
      </c>
      <c r="Q2324" s="837">
        <v>1</v>
      </c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2</v>
      </c>
      <c r="B2325" s="832" t="s">
        <v>2170</v>
      </c>
      <c r="C2325" s="832" t="s">
        <v>2179</v>
      </c>
      <c r="D2325" s="833" t="s">
        <v>4518</v>
      </c>
      <c r="E2325" s="834" t="s">
        <v>2220</v>
      </c>
      <c r="F2325" s="832" t="s">
        <v>2171</v>
      </c>
      <c r="G2325" s="832" t="s">
        <v>4405</v>
      </c>
      <c r="H2325" s="832" t="s">
        <v>562</v>
      </c>
      <c r="I2325" s="832" t="s">
        <v>4406</v>
      </c>
      <c r="J2325" s="832" t="s">
        <v>4407</v>
      </c>
      <c r="K2325" s="832" t="s">
        <v>4408</v>
      </c>
      <c r="L2325" s="835">
        <v>299.24</v>
      </c>
      <c r="M2325" s="835">
        <v>299.24</v>
      </c>
      <c r="N2325" s="832">
        <v>1</v>
      </c>
      <c r="O2325" s="836">
        <v>1</v>
      </c>
      <c r="P2325" s="835">
        <v>299.24</v>
      </c>
      <c r="Q2325" s="837">
        <v>1</v>
      </c>
      <c r="R2325" s="832">
        <v>1</v>
      </c>
      <c r="S2325" s="837">
        <v>1</v>
      </c>
      <c r="T2325" s="836">
        <v>1</v>
      </c>
      <c r="U2325" s="838">
        <v>1</v>
      </c>
    </row>
    <row r="2326" spans="1:21" ht="14.4" customHeight="1" x14ac:dyDescent="0.3">
      <c r="A2326" s="831">
        <v>2</v>
      </c>
      <c r="B2326" s="832" t="s">
        <v>2170</v>
      </c>
      <c r="C2326" s="832" t="s">
        <v>2179</v>
      </c>
      <c r="D2326" s="833" t="s">
        <v>4518</v>
      </c>
      <c r="E2326" s="834" t="s">
        <v>2321</v>
      </c>
      <c r="F2326" s="832" t="s">
        <v>2171</v>
      </c>
      <c r="G2326" s="832" t="s">
        <v>2709</v>
      </c>
      <c r="H2326" s="832" t="s">
        <v>604</v>
      </c>
      <c r="I2326" s="832" t="s">
        <v>2714</v>
      </c>
      <c r="J2326" s="832" t="s">
        <v>1648</v>
      </c>
      <c r="K2326" s="832" t="s">
        <v>1649</v>
      </c>
      <c r="L2326" s="835">
        <v>57.6</v>
      </c>
      <c r="M2326" s="835">
        <v>115.2</v>
      </c>
      <c r="N2326" s="832">
        <v>2</v>
      </c>
      <c r="O2326" s="836">
        <v>1.5</v>
      </c>
      <c r="P2326" s="835">
        <v>57.6</v>
      </c>
      <c r="Q2326" s="837">
        <v>0.5</v>
      </c>
      <c r="R2326" s="832">
        <v>1</v>
      </c>
      <c r="S2326" s="837">
        <v>0.5</v>
      </c>
      <c r="T2326" s="836">
        <v>0.5</v>
      </c>
      <c r="U2326" s="838">
        <v>0.33333333333333331</v>
      </c>
    </row>
    <row r="2327" spans="1:21" ht="14.4" customHeight="1" x14ac:dyDescent="0.3">
      <c r="A2327" s="831">
        <v>2</v>
      </c>
      <c r="B2327" s="832" t="s">
        <v>2170</v>
      </c>
      <c r="C2327" s="832" t="s">
        <v>2179</v>
      </c>
      <c r="D2327" s="833" t="s">
        <v>4518</v>
      </c>
      <c r="E2327" s="834" t="s">
        <v>2321</v>
      </c>
      <c r="F2327" s="832" t="s">
        <v>2171</v>
      </c>
      <c r="G2327" s="832" t="s">
        <v>2898</v>
      </c>
      <c r="H2327" s="832" t="s">
        <v>562</v>
      </c>
      <c r="I2327" s="832" t="s">
        <v>3761</v>
      </c>
      <c r="J2327" s="832" t="s">
        <v>1115</v>
      </c>
      <c r="K2327" s="832" t="s">
        <v>1846</v>
      </c>
      <c r="L2327" s="835">
        <v>154.36000000000001</v>
      </c>
      <c r="M2327" s="835">
        <v>154.36000000000001</v>
      </c>
      <c r="N2327" s="832">
        <v>1</v>
      </c>
      <c r="O2327" s="836">
        <v>0.5</v>
      </c>
      <c r="P2327" s="835">
        <v>154.36000000000001</v>
      </c>
      <c r="Q2327" s="837">
        <v>1</v>
      </c>
      <c r="R2327" s="832">
        <v>1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2</v>
      </c>
      <c r="B2328" s="832" t="s">
        <v>2170</v>
      </c>
      <c r="C2328" s="832" t="s">
        <v>2179</v>
      </c>
      <c r="D2328" s="833" t="s">
        <v>4518</v>
      </c>
      <c r="E2328" s="834" t="s">
        <v>2359</v>
      </c>
      <c r="F2328" s="832" t="s">
        <v>2171</v>
      </c>
      <c r="G2328" s="832" t="s">
        <v>3176</v>
      </c>
      <c r="H2328" s="832" t="s">
        <v>604</v>
      </c>
      <c r="I2328" s="832" t="s">
        <v>4399</v>
      </c>
      <c r="J2328" s="832" t="s">
        <v>4069</v>
      </c>
      <c r="K2328" s="832" t="s">
        <v>2969</v>
      </c>
      <c r="L2328" s="835">
        <v>170.52</v>
      </c>
      <c r="M2328" s="835">
        <v>170.52</v>
      </c>
      <c r="N2328" s="832">
        <v>1</v>
      </c>
      <c r="O2328" s="836">
        <v>0.5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2</v>
      </c>
      <c r="B2329" s="832" t="s">
        <v>2170</v>
      </c>
      <c r="C2329" s="832" t="s">
        <v>2179</v>
      </c>
      <c r="D2329" s="833" t="s">
        <v>4518</v>
      </c>
      <c r="E2329" s="834" t="s">
        <v>2359</v>
      </c>
      <c r="F2329" s="832" t="s">
        <v>2171</v>
      </c>
      <c r="G2329" s="832" t="s">
        <v>2534</v>
      </c>
      <c r="H2329" s="832" t="s">
        <v>604</v>
      </c>
      <c r="I2329" s="832" t="s">
        <v>1755</v>
      </c>
      <c r="J2329" s="832" t="s">
        <v>681</v>
      </c>
      <c r="K2329" s="832" t="s">
        <v>1756</v>
      </c>
      <c r="L2329" s="835">
        <v>29.27</v>
      </c>
      <c r="M2329" s="835">
        <v>29.27</v>
      </c>
      <c r="N2329" s="832">
        <v>1</v>
      </c>
      <c r="O2329" s="836">
        <v>0.5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2</v>
      </c>
      <c r="B2330" s="832" t="s">
        <v>2170</v>
      </c>
      <c r="C2330" s="832" t="s">
        <v>2179</v>
      </c>
      <c r="D2330" s="833" t="s">
        <v>4518</v>
      </c>
      <c r="E2330" s="834" t="s">
        <v>2359</v>
      </c>
      <c r="F2330" s="832" t="s">
        <v>2171</v>
      </c>
      <c r="G2330" s="832" t="s">
        <v>2572</v>
      </c>
      <c r="H2330" s="832" t="s">
        <v>562</v>
      </c>
      <c r="I2330" s="832" t="s">
        <v>2573</v>
      </c>
      <c r="J2330" s="832" t="s">
        <v>1070</v>
      </c>
      <c r="K2330" s="832" t="s">
        <v>2574</v>
      </c>
      <c r="L2330" s="835">
        <v>760.22</v>
      </c>
      <c r="M2330" s="835">
        <v>760.22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2</v>
      </c>
      <c r="B2331" s="832" t="s">
        <v>2170</v>
      </c>
      <c r="C2331" s="832" t="s">
        <v>2179</v>
      </c>
      <c r="D2331" s="833" t="s">
        <v>4518</v>
      </c>
      <c r="E2331" s="834" t="s">
        <v>2359</v>
      </c>
      <c r="F2331" s="832" t="s">
        <v>2171</v>
      </c>
      <c r="G2331" s="832" t="s">
        <v>2709</v>
      </c>
      <c r="H2331" s="832" t="s">
        <v>604</v>
      </c>
      <c r="I2331" s="832" t="s">
        <v>2714</v>
      </c>
      <c r="J2331" s="832" t="s">
        <v>1648</v>
      </c>
      <c r="K2331" s="832" t="s">
        <v>1649</v>
      </c>
      <c r="L2331" s="835">
        <v>57.6</v>
      </c>
      <c r="M2331" s="835">
        <v>57.6</v>
      </c>
      <c r="N2331" s="832">
        <v>1</v>
      </c>
      <c r="O2331" s="836">
        <v>1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2</v>
      </c>
      <c r="B2332" s="832" t="s">
        <v>2170</v>
      </c>
      <c r="C2332" s="832" t="s">
        <v>2179</v>
      </c>
      <c r="D2332" s="833" t="s">
        <v>4518</v>
      </c>
      <c r="E2332" s="834" t="s">
        <v>2359</v>
      </c>
      <c r="F2332" s="832" t="s">
        <v>2171</v>
      </c>
      <c r="G2332" s="832" t="s">
        <v>2709</v>
      </c>
      <c r="H2332" s="832" t="s">
        <v>562</v>
      </c>
      <c r="I2332" s="832" t="s">
        <v>4093</v>
      </c>
      <c r="J2332" s="832" t="s">
        <v>4094</v>
      </c>
      <c r="K2332" s="832" t="s">
        <v>3037</v>
      </c>
      <c r="L2332" s="835">
        <v>32.25</v>
      </c>
      <c r="M2332" s="835">
        <v>96.75</v>
      </c>
      <c r="N2332" s="832">
        <v>3</v>
      </c>
      <c r="O2332" s="836">
        <v>0.5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2</v>
      </c>
      <c r="B2333" s="832" t="s">
        <v>2170</v>
      </c>
      <c r="C2333" s="832" t="s">
        <v>2179</v>
      </c>
      <c r="D2333" s="833" t="s">
        <v>4518</v>
      </c>
      <c r="E2333" s="834" t="s">
        <v>2359</v>
      </c>
      <c r="F2333" s="832" t="s">
        <v>2171</v>
      </c>
      <c r="G2333" s="832" t="s">
        <v>2747</v>
      </c>
      <c r="H2333" s="832" t="s">
        <v>562</v>
      </c>
      <c r="I2333" s="832" t="s">
        <v>2751</v>
      </c>
      <c r="J2333" s="832" t="s">
        <v>2752</v>
      </c>
      <c r="K2333" s="832" t="s">
        <v>2753</v>
      </c>
      <c r="L2333" s="835">
        <v>87.67</v>
      </c>
      <c r="M2333" s="835">
        <v>87.67</v>
      </c>
      <c r="N2333" s="832">
        <v>1</v>
      </c>
      <c r="O2333" s="836">
        <v>0.5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2</v>
      </c>
      <c r="B2334" s="832" t="s">
        <v>2170</v>
      </c>
      <c r="C2334" s="832" t="s">
        <v>2179</v>
      </c>
      <c r="D2334" s="833" t="s">
        <v>4518</v>
      </c>
      <c r="E2334" s="834" t="s">
        <v>2359</v>
      </c>
      <c r="F2334" s="832" t="s">
        <v>2171</v>
      </c>
      <c r="G2334" s="832" t="s">
        <v>2769</v>
      </c>
      <c r="H2334" s="832" t="s">
        <v>562</v>
      </c>
      <c r="I2334" s="832" t="s">
        <v>2770</v>
      </c>
      <c r="J2334" s="832" t="s">
        <v>1159</v>
      </c>
      <c r="K2334" s="832" t="s">
        <v>2771</v>
      </c>
      <c r="L2334" s="835">
        <v>453.79</v>
      </c>
      <c r="M2334" s="835">
        <v>453.79</v>
      </c>
      <c r="N2334" s="832">
        <v>1</v>
      </c>
      <c r="O2334" s="836">
        <v>0.5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2</v>
      </c>
      <c r="B2335" s="832" t="s">
        <v>2170</v>
      </c>
      <c r="C2335" s="832" t="s">
        <v>2179</v>
      </c>
      <c r="D2335" s="833" t="s">
        <v>4518</v>
      </c>
      <c r="E2335" s="834" t="s">
        <v>2359</v>
      </c>
      <c r="F2335" s="832" t="s">
        <v>2171</v>
      </c>
      <c r="G2335" s="832" t="s">
        <v>2808</v>
      </c>
      <c r="H2335" s="832" t="s">
        <v>562</v>
      </c>
      <c r="I2335" s="832" t="s">
        <v>2812</v>
      </c>
      <c r="J2335" s="832" t="s">
        <v>888</v>
      </c>
      <c r="K2335" s="832" t="s">
        <v>2813</v>
      </c>
      <c r="L2335" s="835">
        <v>0</v>
      </c>
      <c r="M2335" s="835">
        <v>0</v>
      </c>
      <c r="N2335" s="832">
        <v>1</v>
      </c>
      <c r="O2335" s="836">
        <v>0.5</v>
      </c>
      <c r="P2335" s="835"/>
      <c r="Q2335" s="837"/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2</v>
      </c>
      <c r="B2336" s="832" t="s">
        <v>2170</v>
      </c>
      <c r="C2336" s="832" t="s">
        <v>2179</v>
      </c>
      <c r="D2336" s="833" t="s">
        <v>4518</v>
      </c>
      <c r="E2336" s="834" t="s">
        <v>2359</v>
      </c>
      <c r="F2336" s="832" t="s">
        <v>2171</v>
      </c>
      <c r="G2336" s="832" t="s">
        <v>2825</v>
      </c>
      <c r="H2336" s="832" t="s">
        <v>562</v>
      </c>
      <c r="I2336" s="832" t="s">
        <v>2826</v>
      </c>
      <c r="J2336" s="832" t="s">
        <v>1079</v>
      </c>
      <c r="K2336" s="832" t="s">
        <v>1758</v>
      </c>
      <c r="L2336" s="835">
        <v>210.38</v>
      </c>
      <c r="M2336" s="835">
        <v>210.38</v>
      </c>
      <c r="N2336" s="832">
        <v>1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2</v>
      </c>
      <c r="B2337" s="832" t="s">
        <v>2170</v>
      </c>
      <c r="C2337" s="832" t="s">
        <v>2179</v>
      </c>
      <c r="D2337" s="833" t="s">
        <v>4518</v>
      </c>
      <c r="E2337" s="834" t="s">
        <v>2359</v>
      </c>
      <c r="F2337" s="832" t="s">
        <v>2171</v>
      </c>
      <c r="G2337" s="832" t="s">
        <v>3640</v>
      </c>
      <c r="H2337" s="832" t="s">
        <v>604</v>
      </c>
      <c r="I2337" s="832" t="s">
        <v>4133</v>
      </c>
      <c r="J2337" s="832" t="s">
        <v>3642</v>
      </c>
      <c r="K2337" s="832" t="s">
        <v>4134</v>
      </c>
      <c r="L2337" s="835">
        <v>1887.9</v>
      </c>
      <c r="M2337" s="835">
        <v>1887.9</v>
      </c>
      <c r="N2337" s="832">
        <v>1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2</v>
      </c>
      <c r="B2338" s="832" t="s">
        <v>2170</v>
      </c>
      <c r="C2338" s="832" t="s">
        <v>2179</v>
      </c>
      <c r="D2338" s="833" t="s">
        <v>4518</v>
      </c>
      <c r="E2338" s="834" t="s">
        <v>2359</v>
      </c>
      <c r="F2338" s="832" t="s">
        <v>2171</v>
      </c>
      <c r="G2338" s="832" t="s">
        <v>2914</v>
      </c>
      <c r="H2338" s="832" t="s">
        <v>604</v>
      </c>
      <c r="I2338" s="832" t="s">
        <v>2915</v>
      </c>
      <c r="J2338" s="832" t="s">
        <v>739</v>
      </c>
      <c r="K2338" s="832" t="s">
        <v>2916</v>
      </c>
      <c r="L2338" s="835">
        <v>0</v>
      </c>
      <c r="M2338" s="835">
        <v>0</v>
      </c>
      <c r="N2338" s="832">
        <v>1</v>
      </c>
      <c r="O2338" s="836">
        <v>0.5</v>
      </c>
      <c r="P2338" s="835"/>
      <c r="Q2338" s="837"/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2</v>
      </c>
      <c r="B2339" s="832" t="s">
        <v>2170</v>
      </c>
      <c r="C2339" s="832" t="s">
        <v>2179</v>
      </c>
      <c r="D2339" s="833" t="s">
        <v>4518</v>
      </c>
      <c r="E2339" s="834" t="s">
        <v>2202</v>
      </c>
      <c r="F2339" s="832" t="s">
        <v>2171</v>
      </c>
      <c r="G2339" s="832" t="s">
        <v>3226</v>
      </c>
      <c r="H2339" s="832" t="s">
        <v>562</v>
      </c>
      <c r="I2339" s="832" t="s">
        <v>3454</v>
      </c>
      <c r="J2339" s="832" t="s">
        <v>3455</v>
      </c>
      <c r="K2339" s="832" t="s">
        <v>2507</v>
      </c>
      <c r="L2339" s="835">
        <v>35.11</v>
      </c>
      <c r="M2339" s="835">
        <v>35.11</v>
      </c>
      <c r="N2339" s="832">
        <v>1</v>
      </c>
      <c r="O2339" s="836">
        <v>0.5</v>
      </c>
      <c r="P2339" s="835">
        <v>35.11</v>
      </c>
      <c r="Q2339" s="837">
        <v>1</v>
      </c>
      <c r="R2339" s="832">
        <v>1</v>
      </c>
      <c r="S2339" s="837">
        <v>1</v>
      </c>
      <c r="T2339" s="836">
        <v>0.5</v>
      </c>
      <c r="U2339" s="838">
        <v>1</v>
      </c>
    </row>
    <row r="2340" spans="1:21" ht="14.4" customHeight="1" x14ac:dyDescent="0.3">
      <c r="A2340" s="831">
        <v>2</v>
      </c>
      <c r="B2340" s="832" t="s">
        <v>2170</v>
      </c>
      <c r="C2340" s="832" t="s">
        <v>2179</v>
      </c>
      <c r="D2340" s="833" t="s">
        <v>4518</v>
      </c>
      <c r="E2340" s="834" t="s">
        <v>2202</v>
      </c>
      <c r="F2340" s="832" t="s">
        <v>2171</v>
      </c>
      <c r="G2340" s="832" t="s">
        <v>2368</v>
      </c>
      <c r="H2340" s="832" t="s">
        <v>604</v>
      </c>
      <c r="I2340" s="832" t="s">
        <v>1904</v>
      </c>
      <c r="J2340" s="832" t="s">
        <v>620</v>
      </c>
      <c r="K2340" s="832" t="s">
        <v>621</v>
      </c>
      <c r="L2340" s="835">
        <v>21.76</v>
      </c>
      <c r="M2340" s="835">
        <v>43.52</v>
      </c>
      <c r="N2340" s="832">
        <v>2</v>
      </c>
      <c r="O2340" s="836">
        <v>1</v>
      </c>
      <c r="P2340" s="835">
        <v>21.76</v>
      </c>
      <c r="Q2340" s="837">
        <v>0.5</v>
      </c>
      <c r="R2340" s="832">
        <v>1</v>
      </c>
      <c r="S2340" s="837">
        <v>0.5</v>
      </c>
      <c r="T2340" s="836">
        <v>0.5</v>
      </c>
      <c r="U2340" s="838">
        <v>0.5</v>
      </c>
    </row>
    <row r="2341" spans="1:21" ht="14.4" customHeight="1" x14ac:dyDescent="0.3">
      <c r="A2341" s="831">
        <v>2</v>
      </c>
      <c r="B2341" s="832" t="s">
        <v>2170</v>
      </c>
      <c r="C2341" s="832" t="s">
        <v>2179</v>
      </c>
      <c r="D2341" s="833" t="s">
        <v>4518</v>
      </c>
      <c r="E2341" s="834" t="s">
        <v>2202</v>
      </c>
      <c r="F2341" s="832" t="s">
        <v>2171</v>
      </c>
      <c r="G2341" s="832" t="s">
        <v>2373</v>
      </c>
      <c r="H2341" s="832" t="s">
        <v>604</v>
      </c>
      <c r="I2341" s="832" t="s">
        <v>1941</v>
      </c>
      <c r="J2341" s="832" t="s">
        <v>1942</v>
      </c>
      <c r="K2341" s="832" t="s">
        <v>1943</v>
      </c>
      <c r="L2341" s="835">
        <v>4.7</v>
      </c>
      <c r="M2341" s="835">
        <v>4.7</v>
      </c>
      <c r="N2341" s="832">
        <v>1</v>
      </c>
      <c r="O2341" s="836">
        <v>0.5</v>
      </c>
      <c r="P2341" s="835"/>
      <c r="Q2341" s="837">
        <v>0</v>
      </c>
      <c r="R2341" s="832"/>
      <c r="S2341" s="837">
        <v>0</v>
      </c>
      <c r="T2341" s="836"/>
      <c r="U2341" s="838">
        <v>0</v>
      </c>
    </row>
    <row r="2342" spans="1:21" ht="14.4" customHeight="1" x14ac:dyDescent="0.3">
      <c r="A2342" s="831">
        <v>2</v>
      </c>
      <c r="B2342" s="832" t="s">
        <v>2170</v>
      </c>
      <c r="C2342" s="832" t="s">
        <v>2179</v>
      </c>
      <c r="D2342" s="833" t="s">
        <v>4518</v>
      </c>
      <c r="E2342" s="834" t="s">
        <v>2202</v>
      </c>
      <c r="F2342" s="832" t="s">
        <v>2171</v>
      </c>
      <c r="G2342" s="832" t="s">
        <v>2377</v>
      </c>
      <c r="H2342" s="832" t="s">
        <v>604</v>
      </c>
      <c r="I2342" s="832" t="s">
        <v>1698</v>
      </c>
      <c r="J2342" s="832" t="s">
        <v>702</v>
      </c>
      <c r="K2342" s="832" t="s">
        <v>1699</v>
      </c>
      <c r="L2342" s="835">
        <v>144.01</v>
      </c>
      <c r="M2342" s="835">
        <v>144.01</v>
      </c>
      <c r="N2342" s="832">
        <v>1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2</v>
      </c>
      <c r="B2343" s="832" t="s">
        <v>2170</v>
      </c>
      <c r="C2343" s="832" t="s">
        <v>2179</v>
      </c>
      <c r="D2343" s="833" t="s">
        <v>4518</v>
      </c>
      <c r="E2343" s="834" t="s">
        <v>2202</v>
      </c>
      <c r="F2343" s="832" t="s">
        <v>2171</v>
      </c>
      <c r="G2343" s="832" t="s">
        <v>2388</v>
      </c>
      <c r="H2343" s="832" t="s">
        <v>562</v>
      </c>
      <c r="I2343" s="832" t="s">
        <v>4409</v>
      </c>
      <c r="J2343" s="832" t="s">
        <v>3884</v>
      </c>
      <c r="K2343" s="832" t="s">
        <v>1955</v>
      </c>
      <c r="L2343" s="835">
        <v>46.6</v>
      </c>
      <c r="M2343" s="835">
        <v>46.6</v>
      </c>
      <c r="N2343" s="832">
        <v>1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2</v>
      </c>
      <c r="B2344" s="832" t="s">
        <v>2170</v>
      </c>
      <c r="C2344" s="832" t="s">
        <v>2179</v>
      </c>
      <c r="D2344" s="833" t="s">
        <v>4518</v>
      </c>
      <c r="E2344" s="834" t="s">
        <v>2202</v>
      </c>
      <c r="F2344" s="832" t="s">
        <v>2171</v>
      </c>
      <c r="G2344" s="832" t="s">
        <v>2411</v>
      </c>
      <c r="H2344" s="832" t="s">
        <v>562</v>
      </c>
      <c r="I2344" s="832" t="s">
        <v>4410</v>
      </c>
      <c r="J2344" s="832" t="s">
        <v>2415</v>
      </c>
      <c r="K2344" s="832" t="s">
        <v>1971</v>
      </c>
      <c r="L2344" s="835">
        <v>32.76</v>
      </c>
      <c r="M2344" s="835">
        <v>32.76</v>
      </c>
      <c r="N2344" s="832">
        <v>1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2</v>
      </c>
      <c r="B2345" s="832" t="s">
        <v>2170</v>
      </c>
      <c r="C2345" s="832" t="s">
        <v>2179</v>
      </c>
      <c r="D2345" s="833" t="s">
        <v>4518</v>
      </c>
      <c r="E2345" s="834" t="s">
        <v>2202</v>
      </c>
      <c r="F2345" s="832" t="s">
        <v>2171</v>
      </c>
      <c r="G2345" s="832" t="s">
        <v>2411</v>
      </c>
      <c r="H2345" s="832" t="s">
        <v>604</v>
      </c>
      <c r="I2345" s="832" t="s">
        <v>1748</v>
      </c>
      <c r="J2345" s="832" t="s">
        <v>1746</v>
      </c>
      <c r="K2345" s="832" t="s">
        <v>1749</v>
      </c>
      <c r="L2345" s="835">
        <v>117.03</v>
      </c>
      <c r="M2345" s="835">
        <v>117.03</v>
      </c>
      <c r="N2345" s="832">
        <v>1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2</v>
      </c>
      <c r="B2346" s="832" t="s">
        <v>2170</v>
      </c>
      <c r="C2346" s="832" t="s">
        <v>2179</v>
      </c>
      <c r="D2346" s="833" t="s">
        <v>4518</v>
      </c>
      <c r="E2346" s="834" t="s">
        <v>2202</v>
      </c>
      <c r="F2346" s="832" t="s">
        <v>2171</v>
      </c>
      <c r="G2346" s="832" t="s">
        <v>3114</v>
      </c>
      <c r="H2346" s="832" t="s">
        <v>562</v>
      </c>
      <c r="I2346" s="832" t="s">
        <v>3442</v>
      </c>
      <c r="J2346" s="832" t="s">
        <v>904</v>
      </c>
      <c r="K2346" s="832" t="s">
        <v>3435</v>
      </c>
      <c r="L2346" s="835">
        <v>0</v>
      </c>
      <c r="M2346" s="835">
        <v>0</v>
      </c>
      <c r="N2346" s="832">
        <v>1</v>
      </c>
      <c r="O2346" s="836">
        <v>0.5</v>
      </c>
      <c r="P2346" s="835"/>
      <c r="Q2346" s="837"/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2</v>
      </c>
      <c r="B2347" s="832" t="s">
        <v>2170</v>
      </c>
      <c r="C2347" s="832" t="s">
        <v>2179</v>
      </c>
      <c r="D2347" s="833" t="s">
        <v>4518</v>
      </c>
      <c r="E2347" s="834" t="s">
        <v>2202</v>
      </c>
      <c r="F2347" s="832" t="s">
        <v>2171</v>
      </c>
      <c r="G2347" s="832" t="s">
        <v>2423</v>
      </c>
      <c r="H2347" s="832" t="s">
        <v>562</v>
      </c>
      <c r="I2347" s="832" t="s">
        <v>2968</v>
      </c>
      <c r="J2347" s="832" t="s">
        <v>2425</v>
      </c>
      <c r="K2347" s="832" t="s">
        <v>2969</v>
      </c>
      <c r="L2347" s="835">
        <v>78.33</v>
      </c>
      <c r="M2347" s="835">
        <v>78.33</v>
      </c>
      <c r="N2347" s="832">
        <v>1</v>
      </c>
      <c r="O2347" s="836">
        <v>1</v>
      </c>
      <c r="P2347" s="835">
        <v>78.33</v>
      </c>
      <c r="Q2347" s="837">
        <v>1</v>
      </c>
      <c r="R2347" s="832">
        <v>1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2</v>
      </c>
      <c r="B2348" s="832" t="s">
        <v>2170</v>
      </c>
      <c r="C2348" s="832" t="s">
        <v>2179</v>
      </c>
      <c r="D2348" s="833" t="s">
        <v>4518</v>
      </c>
      <c r="E2348" s="834" t="s">
        <v>2202</v>
      </c>
      <c r="F2348" s="832" t="s">
        <v>2171</v>
      </c>
      <c r="G2348" s="832" t="s">
        <v>3368</v>
      </c>
      <c r="H2348" s="832" t="s">
        <v>562</v>
      </c>
      <c r="I2348" s="832" t="s">
        <v>3371</v>
      </c>
      <c r="J2348" s="832" t="s">
        <v>717</v>
      </c>
      <c r="K2348" s="832" t="s">
        <v>3372</v>
      </c>
      <c r="L2348" s="835">
        <v>37.61</v>
      </c>
      <c r="M2348" s="835">
        <v>37.61</v>
      </c>
      <c r="N2348" s="832">
        <v>1</v>
      </c>
      <c r="O2348" s="836">
        <v>0.5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2</v>
      </c>
      <c r="B2349" s="832" t="s">
        <v>2170</v>
      </c>
      <c r="C2349" s="832" t="s">
        <v>2179</v>
      </c>
      <c r="D2349" s="833" t="s">
        <v>4518</v>
      </c>
      <c r="E2349" s="834" t="s">
        <v>2202</v>
      </c>
      <c r="F2349" s="832" t="s">
        <v>2171</v>
      </c>
      <c r="G2349" s="832" t="s">
        <v>2442</v>
      </c>
      <c r="H2349" s="832" t="s">
        <v>562</v>
      </c>
      <c r="I2349" s="832" t="s">
        <v>2976</v>
      </c>
      <c r="J2349" s="832" t="s">
        <v>711</v>
      </c>
      <c r="K2349" s="832" t="s">
        <v>2444</v>
      </c>
      <c r="L2349" s="835">
        <v>91.11</v>
      </c>
      <c r="M2349" s="835">
        <v>91.11</v>
      </c>
      <c r="N2349" s="832">
        <v>1</v>
      </c>
      <c r="O2349" s="836">
        <v>0.5</v>
      </c>
      <c r="P2349" s="835">
        <v>91.11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2</v>
      </c>
      <c r="B2350" s="832" t="s">
        <v>2170</v>
      </c>
      <c r="C2350" s="832" t="s">
        <v>2179</v>
      </c>
      <c r="D2350" s="833" t="s">
        <v>4518</v>
      </c>
      <c r="E2350" s="834" t="s">
        <v>2202</v>
      </c>
      <c r="F2350" s="832" t="s">
        <v>2171</v>
      </c>
      <c r="G2350" s="832" t="s">
        <v>2468</v>
      </c>
      <c r="H2350" s="832" t="s">
        <v>604</v>
      </c>
      <c r="I2350" s="832" t="s">
        <v>1820</v>
      </c>
      <c r="J2350" s="832" t="s">
        <v>908</v>
      </c>
      <c r="K2350" s="832" t="s">
        <v>1821</v>
      </c>
      <c r="L2350" s="835">
        <v>185.34</v>
      </c>
      <c r="M2350" s="835">
        <v>185.34</v>
      </c>
      <c r="N2350" s="832">
        <v>1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2</v>
      </c>
      <c r="B2351" s="832" t="s">
        <v>2170</v>
      </c>
      <c r="C2351" s="832" t="s">
        <v>2179</v>
      </c>
      <c r="D2351" s="833" t="s">
        <v>4518</v>
      </c>
      <c r="E2351" s="834" t="s">
        <v>2202</v>
      </c>
      <c r="F2351" s="832" t="s">
        <v>2171</v>
      </c>
      <c r="G2351" s="832" t="s">
        <v>2475</v>
      </c>
      <c r="H2351" s="832" t="s">
        <v>604</v>
      </c>
      <c r="I2351" s="832" t="s">
        <v>2476</v>
      </c>
      <c r="J2351" s="832" t="s">
        <v>800</v>
      </c>
      <c r="K2351" s="832" t="s">
        <v>1722</v>
      </c>
      <c r="L2351" s="835">
        <v>42.51</v>
      </c>
      <c r="M2351" s="835">
        <v>127.53</v>
      </c>
      <c r="N2351" s="832">
        <v>3</v>
      </c>
      <c r="O2351" s="836">
        <v>1.5</v>
      </c>
      <c r="P2351" s="835">
        <v>42.51</v>
      </c>
      <c r="Q2351" s="837">
        <v>0.33333333333333331</v>
      </c>
      <c r="R2351" s="832">
        <v>1</v>
      </c>
      <c r="S2351" s="837">
        <v>0.33333333333333331</v>
      </c>
      <c r="T2351" s="836">
        <v>0.5</v>
      </c>
      <c r="U2351" s="838">
        <v>0.33333333333333331</v>
      </c>
    </row>
    <row r="2352" spans="1:21" ht="14.4" customHeight="1" x14ac:dyDescent="0.3">
      <c r="A2352" s="831">
        <v>2</v>
      </c>
      <c r="B2352" s="832" t="s">
        <v>2170</v>
      </c>
      <c r="C2352" s="832" t="s">
        <v>2179</v>
      </c>
      <c r="D2352" s="833" t="s">
        <v>4518</v>
      </c>
      <c r="E2352" s="834" t="s">
        <v>2202</v>
      </c>
      <c r="F2352" s="832" t="s">
        <v>2171</v>
      </c>
      <c r="G2352" s="832" t="s">
        <v>2475</v>
      </c>
      <c r="H2352" s="832" t="s">
        <v>604</v>
      </c>
      <c r="I2352" s="832" t="s">
        <v>1715</v>
      </c>
      <c r="J2352" s="832" t="s">
        <v>800</v>
      </c>
      <c r="K2352" s="832" t="s">
        <v>1716</v>
      </c>
      <c r="L2352" s="835">
        <v>85.02</v>
      </c>
      <c r="M2352" s="835">
        <v>85.02</v>
      </c>
      <c r="N2352" s="832">
        <v>1</v>
      </c>
      <c r="O2352" s="836">
        <v>0.5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2</v>
      </c>
      <c r="B2353" s="832" t="s">
        <v>2170</v>
      </c>
      <c r="C2353" s="832" t="s">
        <v>2179</v>
      </c>
      <c r="D2353" s="833" t="s">
        <v>4518</v>
      </c>
      <c r="E2353" s="834" t="s">
        <v>2202</v>
      </c>
      <c r="F2353" s="832" t="s">
        <v>2171</v>
      </c>
      <c r="G2353" s="832" t="s">
        <v>4411</v>
      </c>
      <c r="H2353" s="832" t="s">
        <v>562</v>
      </c>
      <c r="I2353" s="832" t="s">
        <v>4412</v>
      </c>
      <c r="J2353" s="832" t="s">
        <v>4413</v>
      </c>
      <c r="K2353" s="832" t="s">
        <v>4414</v>
      </c>
      <c r="L2353" s="835">
        <v>178.94</v>
      </c>
      <c r="M2353" s="835">
        <v>178.94</v>
      </c>
      <c r="N2353" s="832">
        <v>1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2</v>
      </c>
      <c r="B2354" s="832" t="s">
        <v>2170</v>
      </c>
      <c r="C2354" s="832" t="s">
        <v>2179</v>
      </c>
      <c r="D2354" s="833" t="s">
        <v>4518</v>
      </c>
      <c r="E2354" s="834" t="s">
        <v>2202</v>
      </c>
      <c r="F2354" s="832" t="s">
        <v>2171</v>
      </c>
      <c r="G2354" s="832" t="s">
        <v>2499</v>
      </c>
      <c r="H2354" s="832" t="s">
        <v>562</v>
      </c>
      <c r="I2354" s="832" t="s">
        <v>2500</v>
      </c>
      <c r="J2354" s="832" t="s">
        <v>867</v>
      </c>
      <c r="K2354" s="832" t="s">
        <v>2501</v>
      </c>
      <c r="L2354" s="835">
        <v>75.05</v>
      </c>
      <c r="M2354" s="835">
        <v>150.1</v>
      </c>
      <c r="N2354" s="832">
        <v>2</v>
      </c>
      <c r="O2354" s="836">
        <v>1</v>
      </c>
      <c r="P2354" s="835">
        <v>150.1</v>
      </c>
      <c r="Q2354" s="837">
        <v>1</v>
      </c>
      <c r="R2354" s="832">
        <v>2</v>
      </c>
      <c r="S2354" s="837">
        <v>1</v>
      </c>
      <c r="T2354" s="836">
        <v>1</v>
      </c>
      <c r="U2354" s="838">
        <v>1</v>
      </c>
    </row>
    <row r="2355" spans="1:21" ht="14.4" customHeight="1" x14ac:dyDescent="0.3">
      <c r="A2355" s="831">
        <v>2</v>
      </c>
      <c r="B2355" s="832" t="s">
        <v>2170</v>
      </c>
      <c r="C2355" s="832" t="s">
        <v>2179</v>
      </c>
      <c r="D2355" s="833" t="s">
        <v>4518</v>
      </c>
      <c r="E2355" s="834" t="s">
        <v>2202</v>
      </c>
      <c r="F2355" s="832" t="s">
        <v>2171</v>
      </c>
      <c r="G2355" s="832" t="s">
        <v>2499</v>
      </c>
      <c r="H2355" s="832" t="s">
        <v>562</v>
      </c>
      <c r="I2355" s="832" t="s">
        <v>2502</v>
      </c>
      <c r="J2355" s="832" t="s">
        <v>871</v>
      </c>
      <c r="K2355" s="832" t="s">
        <v>2503</v>
      </c>
      <c r="L2355" s="835">
        <v>45.03</v>
      </c>
      <c r="M2355" s="835">
        <v>45.03</v>
      </c>
      <c r="N2355" s="832">
        <v>1</v>
      </c>
      <c r="O2355" s="836">
        <v>0.5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2</v>
      </c>
      <c r="B2356" s="832" t="s">
        <v>2170</v>
      </c>
      <c r="C2356" s="832" t="s">
        <v>2179</v>
      </c>
      <c r="D2356" s="833" t="s">
        <v>4518</v>
      </c>
      <c r="E2356" s="834" t="s">
        <v>2202</v>
      </c>
      <c r="F2356" s="832" t="s">
        <v>2171</v>
      </c>
      <c r="G2356" s="832" t="s">
        <v>2534</v>
      </c>
      <c r="H2356" s="832" t="s">
        <v>604</v>
      </c>
      <c r="I2356" s="832" t="s">
        <v>1753</v>
      </c>
      <c r="J2356" s="832" t="s">
        <v>681</v>
      </c>
      <c r="K2356" s="832" t="s">
        <v>1754</v>
      </c>
      <c r="L2356" s="835">
        <v>8.7899999999999991</v>
      </c>
      <c r="M2356" s="835">
        <v>8.7899999999999991</v>
      </c>
      <c r="N2356" s="832">
        <v>1</v>
      </c>
      <c r="O2356" s="836">
        <v>0.5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2</v>
      </c>
      <c r="B2357" s="832" t="s">
        <v>2170</v>
      </c>
      <c r="C2357" s="832" t="s">
        <v>2179</v>
      </c>
      <c r="D2357" s="833" t="s">
        <v>4518</v>
      </c>
      <c r="E2357" s="834" t="s">
        <v>2202</v>
      </c>
      <c r="F2357" s="832" t="s">
        <v>2171</v>
      </c>
      <c r="G2357" s="832" t="s">
        <v>2534</v>
      </c>
      <c r="H2357" s="832" t="s">
        <v>604</v>
      </c>
      <c r="I2357" s="832" t="s">
        <v>1755</v>
      </c>
      <c r="J2357" s="832" t="s">
        <v>681</v>
      </c>
      <c r="K2357" s="832" t="s">
        <v>1756</v>
      </c>
      <c r="L2357" s="835">
        <v>29.27</v>
      </c>
      <c r="M2357" s="835">
        <v>29.27</v>
      </c>
      <c r="N2357" s="832">
        <v>1</v>
      </c>
      <c r="O2357" s="836">
        <v>0.5</v>
      </c>
      <c r="P2357" s="835">
        <v>29.27</v>
      </c>
      <c r="Q2357" s="837">
        <v>1</v>
      </c>
      <c r="R2357" s="832">
        <v>1</v>
      </c>
      <c r="S2357" s="837">
        <v>1</v>
      </c>
      <c r="T2357" s="836">
        <v>0.5</v>
      </c>
      <c r="U2357" s="838">
        <v>1</v>
      </c>
    </row>
    <row r="2358" spans="1:21" ht="14.4" customHeight="1" x14ac:dyDescent="0.3">
      <c r="A2358" s="831">
        <v>2</v>
      </c>
      <c r="B2358" s="832" t="s">
        <v>2170</v>
      </c>
      <c r="C2358" s="832" t="s">
        <v>2179</v>
      </c>
      <c r="D2358" s="833" t="s">
        <v>4518</v>
      </c>
      <c r="E2358" s="834" t="s">
        <v>2202</v>
      </c>
      <c r="F2358" s="832" t="s">
        <v>2171</v>
      </c>
      <c r="G2358" s="832" t="s">
        <v>2552</v>
      </c>
      <c r="H2358" s="832" t="s">
        <v>562</v>
      </c>
      <c r="I2358" s="832" t="s">
        <v>4042</v>
      </c>
      <c r="J2358" s="832" t="s">
        <v>4043</v>
      </c>
      <c r="K2358" s="832" t="s">
        <v>4044</v>
      </c>
      <c r="L2358" s="835">
        <v>0</v>
      </c>
      <c r="M2358" s="835">
        <v>0</v>
      </c>
      <c r="N2358" s="832">
        <v>1</v>
      </c>
      <c r="O2358" s="836">
        <v>0.5</v>
      </c>
      <c r="P2358" s="835"/>
      <c r="Q2358" s="837"/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2</v>
      </c>
      <c r="B2359" s="832" t="s">
        <v>2170</v>
      </c>
      <c r="C2359" s="832" t="s">
        <v>2179</v>
      </c>
      <c r="D2359" s="833" t="s">
        <v>4518</v>
      </c>
      <c r="E2359" s="834" t="s">
        <v>2202</v>
      </c>
      <c r="F2359" s="832" t="s">
        <v>2171</v>
      </c>
      <c r="G2359" s="832" t="s">
        <v>2572</v>
      </c>
      <c r="H2359" s="832" t="s">
        <v>562</v>
      </c>
      <c r="I2359" s="832" t="s">
        <v>2573</v>
      </c>
      <c r="J2359" s="832" t="s">
        <v>1070</v>
      </c>
      <c r="K2359" s="832" t="s">
        <v>2574</v>
      </c>
      <c r="L2359" s="835">
        <v>760.22</v>
      </c>
      <c r="M2359" s="835">
        <v>760.22</v>
      </c>
      <c r="N2359" s="832">
        <v>1</v>
      </c>
      <c r="O2359" s="836">
        <v>0.5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2</v>
      </c>
      <c r="B2360" s="832" t="s">
        <v>2170</v>
      </c>
      <c r="C2360" s="832" t="s">
        <v>2179</v>
      </c>
      <c r="D2360" s="833" t="s">
        <v>4518</v>
      </c>
      <c r="E2360" s="834" t="s">
        <v>2202</v>
      </c>
      <c r="F2360" s="832" t="s">
        <v>2171</v>
      </c>
      <c r="G2360" s="832" t="s">
        <v>2709</v>
      </c>
      <c r="H2360" s="832" t="s">
        <v>604</v>
      </c>
      <c r="I2360" s="832" t="s">
        <v>2714</v>
      </c>
      <c r="J2360" s="832" t="s">
        <v>1648</v>
      </c>
      <c r="K2360" s="832" t="s">
        <v>1649</v>
      </c>
      <c r="L2360" s="835">
        <v>57.6</v>
      </c>
      <c r="M2360" s="835">
        <v>230.4</v>
      </c>
      <c r="N2360" s="832">
        <v>4</v>
      </c>
      <c r="O2360" s="836">
        <v>2</v>
      </c>
      <c r="P2360" s="835">
        <v>57.6</v>
      </c>
      <c r="Q2360" s="837">
        <v>0.25</v>
      </c>
      <c r="R2360" s="832">
        <v>1</v>
      </c>
      <c r="S2360" s="837">
        <v>0.25</v>
      </c>
      <c r="T2360" s="836">
        <v>0.5</v>
      </c>
      <c r="U2360" s="838">
        <v>0.25</v>
      </c>
    </row>
    <row r="2361" spans="1:21" ht="14.4" customHeight="1" x14ac:dyDescent="0.3">
      <c r="A2361" s="831">
        <v>2</v>
      </c>
      <c r="B2361" s="832" t="s">
        <v>2170</v>
      </c>
      <c r="C2361" s="832" t="s">
        <v>2179</v>
      </c>
      <c r="D2361" s="833" t="s">
        <v>4518</v>
      </c>
      <c r="E2361" s="834" t="s">
        <v>2202</v>
      </c>
      <c r="F2361" s="832" t="s">
        <v>2171</v>
      </c>
      <c r="G2361" s="832" t="s">
        <v>2742</v>
      </c>
      <c r="H2361" s="832" t="s">
        <v>562</v>
      </c>
      <c r="I2361" s="832" t="s">
        <v>2743</v>
      </c>
      <c r="J2361" s="832" t="s">
        <v>618</v>
      </c>
      <c r="K2361" s="832" t="s">
        <v>2744</v>
      </c>
      <c r="L2361" s="835">
        <v>108.44</v>
      </c>
      <c r="M2361" s="835">
        <v>108.44</v>
      </c>
      <c r="N2361" s="832">
        <v>1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2</v>
      </c>
      <c r="B2362" s="832" t="s">
        <v>2170</v>
      </c>
      <c r="C2362" s="832" t="s">
        <v>2179</v>
      </c>
      <c r="D2362" s="833" t="s">
        <v>4518</v>
      </c>
      <c r="E2362" s="834" t="s">
        <v>2202</v>
      </c>
      <c r="F2362" s="832" t="s">
        <v>2171</v>
      </c>
      <c r="G2362" s="832" t="s">
        <v>2769</v>
      </c>
      <c r="H2362" s="832" t="s">
        <v>562</v>
      </c>
      <c r="I2362" s="832" t="s">
        <v>2770</v>
      </c>
      <c r="J2362" s="832" t="s">
        <v>1159</v>
      </c>
      <c r="K2362" s="832" t="s">
        <v>2771</v>
      </c>
      <c r="L2362" s="835">
        <v>453.79</v>
      </c>
      <c r="M2362" s="835">
        <v>453.79</v>
      </c>
      <c r="N2362" s="832">
        <v>1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2</v>
      </c>
      <c r="B2363" s="832" t="s">
        <v>2170</v>
      </c>
      <c r="C2363" s="832" t="s">
        <v>2179</v>
      </c>
      <c r="D2363" s="833" t="s">
        <v>4518</v>
      </c>
      <c r="E2363" s="834" t="s">
        <v>2202</v>
      </c>
      <c r="F2363" s="832" t="s">
        <v>2171</v>
      </c>
      <c r="G2363" s="832" t="s">
        <v>2777</v>
      </c>
      <c r="H2363" s="832" t="s">
        <v>562</v>
      </c>
      <c r="I2363" s="832" t="s">
        <v>3403</v>
      </c>
      <c r="J2363" s="832" t="s">
        <v>2779</v>
      </c>
      <c r="K2363" s="832" t="s">
        <v>3404</v>
      </c>
      <c r="L2363" s="835">
        <v>1982.3</v>
      </c>
      <c r="M2363" s="835">
        <v>1982.3</v>
      </c>
      <c r="N2363" s="832">
        <v>1</v>
      </c>
      <c r="O2363" s="836">
        <v>0.5</v>
      </c>
      <c r="P2363" s="835">
        <v>1982.3</v>
      </c>
      <c r="Q2363" s="837">
        <v>1</v>
      </c>
      <c r="R2363" s="832">
        <v>1</v>
      </c>
      <c r="S2363" s="837">
        <v>1</v>
      </c>
      <c r="T2363" s="836">
        <v>0.5</v>
      </c>
      <c r="U2363" s="838">
        <v>1</v>
      </c>
    </row>
    <row r="2364" spans="1:21" ht="14.4" customHeight="1" x14ac:dyDescent="0.3">
      <c r="A2364" s="831">
        <v>2</v>
      </c>
      <c r="B2364" s="832" t="s">
        <v>2170</v>
      </c>
      <c r="C2364" s="832" t="s">
        <v>2179</v>
      </c>
      <c r="D2364" s="833" t="s">
        <v>4518</v>
      </c>
      <c r="E2364" s="834" t="s">
        <v>2202</v>
      </c>
      <c r="F2364" s="832" t="s">
        <v>2171</v>
      </c>
      <c r="G2364" s="832" t="s">
        <v>2777</v>
      </c>
      <c r="H2364" s="832" t="s">
        <v>562</v>
      </c>
      <c r="I2364" s="832" t="s">
        <v>3609</v>
      </c>
      <c r="J2364" s="832" t="s">
        <v>2779</v>
      </c>
      <c r="K2364" s="832" t="s">
        <v>3610</v>
      </c>
      <c r="L2364" s="835">
        <v>6167.15</v>
      </c>
      <c r="M2364" s="835">
        <v>12334.3</v>
      </c>
      <c r="N2364" s="832">
        <v>2</v>
      </c>
      <c r="O2364" s="836">
        <v>1</v>
      </c>
      <c r="P2364" s="835">
        <v>6167.15</v>
      </c>
      <c r="Q2364" s="837">
        <v>0.5</v>
      </c>
      <c r="R2364" s="832">
        <v>1</v>
      </c>
      <c r="S2364" s="837">
        <v>0.5</v>
      </c>
      <c r="T2364" s="836">
        <v>0.5</v>
      </c>
      <c r="U2364" s="838">
        <v>0.5</v>
      </c>
    </row>
    <row r="2365" spans="1:21" ht="14.4" customHeight="1" x14ac:dyDescent="0.3">
      <c r="A2365" s="831">
        <v>2</v>
      </c>
      <c r="B2365" s="832" t="s">
        <v>2170</v>
      </c>
      <c r="C2365" s="832" t="s">
        <v>2179</v>
      </c>
      <c r="D2365" s="833" t="s">
        <v>4518</v>
      </c>
      <c r="E2365" s="834" t="s">
        <v>2202</v>
      </c>
      <c r="F2365" s="832" t="s">
        <v>2171</v>
      </c>
      <c r="G2365" s="832" t="s">
        <v>2803</v>
      </c>
      <c r="H2365" s="832" t="s">
        <v>562</v>
      </c>
      <c r="I2365" s="832" t="s">
        <v>3742</v>
      </c>
      <c r="J2365" s="832" t="s">
        <v>758</v>
      </c>
      <c r="K2365" s="832" t="s">
        <v>3743</v>
      </c>
      <c r="L2365" s="835">
        <v>0</v>
      </c>
      <c r="M2365" s="835">
        <v>0</v>
      </c>
      <c r="N2365" s="832">
        <v>2</v>
      </c>
      <c r="O2365" s="836">
        <v>1</v>
      </c>
      <c r="P2365" s="835">
        <v>0</v>
      </c>
      <c r="Q2365" s="837"/>
      <c r="R2365" s="832">
        <v>1</v>
      </c>
      <c r="S2365" s="837">
        <v>0.5</v>
      </c>
      <c r="T2365" s="836">
        <v>0.5</v>
      </c>
      <c r="U2365" s="838">
        <v>0.5</v>
      </c>
    </row>
    <row r="2366" spans="1:21" ht="14.4" customHeight="1" x14ac:dyDescent="0.3">
      <c r="A2366" s="831">
        <v>2</v>
      </c>
      <c r="B2366" s="832" t="s">
        <v>2170</v>
      </c>
      <c r="C2366" s="832" t="s">
        <v>2179</v>
      </c>
      <c r="D2366" s="833" t="s">
        <v>4518</v>
      </c>
      <c r="E2366" s="834" t="s">
        <v>2202</v>
      </c>
      <c r="F2366" s="832" t="s">
        <v>2171</v>
      </c>
      <c r="G2366" s="832" t="s">
        <v>2808</v>
      </c>
      <c r="H2366" s="832" t="s">
        <v>562</v>
      </c>
      <c r="I2366" s="832" t="s">
        <v>2812</v>
      </c>
      <c r="J2366" s="832" t="s">
        <v>888</v>
      </c>
      <c r="K2366" s="832" t="s">
        <v>2813</v>
      </c>
      <c r="L2366" s="835">
        <v>0</v>
      </c>
      <c r="M2366" s="835">
        <v>0</v>
      </c>
      <c r="N2366" s="832">
        <v>2</v>
      </c>
      <c r="O2366" s="836">
        <v>1</v>
      </c>
      <c r="P2366" s="835">
        <v>0</v>
      </c>
      <c r="Q2366" s="837"/>
      <c r="R2366" s="832">
        <v>1</v>
      </c>
      <c r="S2366" s="837">
        <v>0.5</v>
      </c>
      <c r="T2366" s="836">
        <v>0.5</v>
      </c>
      <c r="U2366" s="838">
        <v>0.5</v>
      </c>
    </row>
    <row r="2367" spans="1:21" ht="14.4" customHeight="1" x14ac:dyDescent="0.3">
      <c r="A2367" s="831">
        <v>2</v>
      </c>
      <c r="B2367" s="832" t="s">
        <v>2170</v>
      </c>
      <c r="C2367" s="832" t="s">
        <v>2179</v>
      </c>
      <c r="D2367" s="833" t="s">
        <v>4518</v>
      </c>
      <c r="E2367" s="834" t="s">
        <v>2202</v>
      </c>
      <c r="F2367" s="832" t="s">
        <v>2171</v>
      </c>
      <c r="G2367" s="832" t="s">
        <v>2825</v>
      </c>
      <c r="H2367" s="832" t="s">
        <v>562</v>
      </c>
      <c r="I2367" s="832" t="s">
        <v>2826</v>
      </c>
      <c r="J2367" s="832" t="s">
        <v>1079</v>
      </c>
      <c r="K2367" s="832" t="s">
        <v>1758</v>
      </c>
      <c r="L2367" s="835">
        <v>210.38</v>
      </c>
      <c r="M2367" s="835">
        <v>210.38</v>
      </c>
      <c r="N2367" s="832">
        <v>1</v>
      </c>
      <c r="O2367" s="836">
        <v>0.5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2</v>
      </c>
      <c r="B2368" s="832" t="s">
        <v>2170</v>
      </c>
      <c r="C2368" s="832" t="s">
        <v>2179</v>
      </c>
      <c r="D2368" s="833" t="s">
        <v>4518</v>
      </c>
      <c r="E2368" s="834" t="s">
        <v>2202</v>
      </c>
      <c r="F2368" s="832" t="s">
        <v>2171</v>
      </c>
      <c r="G2368" s="832" t="s">
        <v>4415</v>
      </c>
      <c r="H2368" s="832" t="s">
        <v>562</v>
      </c>
      <c r="I2368" s="832" t="s">
        <v>4416</v>
      </c>
      <c r="J2368" s="832" t="s">
        <v>4417</v>
      </c>
      <c r="K2368" s="832" t="s">
        <v>4418</v>
      </c>
      <c r="L2368" s="835">
        <v>1514.87</v>
      </c>
      <c r="M2368" s="835">
        <v>1514.87</v>
      </c>
      <c r="N2368" s="832">
        <v>1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2</v>
      </c>
      <c r="B2369" s="832" t="s">
        <v>2170</v>
      </c>
      <c r="C2369" s="832" t="s">
        <v>2179</v>
      </c>
      <c r="D2369" s="833" t="s">
        <v>4518</v>
      </c>
      <c r="E2369" s="834" t="s">
        <v>2202</v>
      </c>
      <c r="F2369" s="832" t="s">
        <v>2171</v>
      </c>
      <c r="G2369" s="832" t="s">
        <v>2843</v>
      </c>
      <c r="H2369" s="832" t="s">
        <v>604</v>
      </c>
      <c r="I2369" s="832" t="s">
        <v>1702</v>
      </c>
      <c r="J2369" s="832" t="s">
        <v>1703</v>
      </c>
      <c r="K2369" s="832" t="s">
        <v>1704</v>
      </c>
      <c r="L2369" s="835">
        <v>131.32</v>
      </c>
      <c r="M2369" s="835">
        <v>131.32</v>
      </c>
      <c r="N2369" s="832">
        <v>1</v>
      </c>
      <c r="O2369" s="836">
        <v>0.5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2</v>
      </c>
      <c r="B2370" s="832" t="s">
        <v>2170</v>
      </c>
      <c r="C2370" s="832" t="s">
        <v>2179</v>
      </c>
      <c r="D2370" s="833" t="s">
        <v>4518</v>
      </c>
      <c r="E2370" s="834" t="s">
        <v>2202</v>
      </c>
      <c r="F2370" s="832" t="s">
        <v>2171</v>
      </c>
      <c r="G2370" s="832" t="s">
        <v>3307</v>
      </c>
      <c r="H2370" s="832" t="s">
        <v>604</v>
      </c>
      <c r="I2370" s="832" t="s">
        <v>3308</v>
      </c>
      <c r="J2370" s="832" t="s">
        <v>3309</v>
      </c>
      <c r="K2370" s="832" t="s">
        <v>1668</v>
      </c>
      <c r="L2370" s="835">
        <v>830.09</v>
      </c>
      <c r="M2370" s="835">
        <v>830.09</v>
      </c>
      <c r="N2370" s="832">
        <v>1</v>
      </c>
      <c r="O2370" s="836">
        <v>1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2</v>
      </c>
      <c r="B2371" s="832" t="s">
        <v>2170</v>
      </c>
      <c r="C2371" s="832" t="s">
        <v>2179</v>
      </c>
      <c r="D2371" s="833" t="s">
        <v>4518</v>
      </c>
      <c r="E2371" s="834" t="s">
        <v>2245</v>
      </c>
      <c r="F2371" s="832" t="s">
        <v>2171</v>
      </c>
      <c r="G2371" s="832" t="s">
        <v>2378</v>
      </c>
      <c r="H2371" s="832" t="s">
        <v>604</v>
      </c>
      <c r="I2371" s="832" t="s">
        <v>1763</v>
      </c>
      <c r="J2371" s="832" t="s">
        <v>1761</v>
      </c>
      <c r="K2371" s="832" t="s">
        <v>1764</v>
      </c>
      <c r="L2371" s="835">
        <v>31.09</v>
      </c>
      <c r="M2371" s="835">
        <v>31.09</v>
      </c>
      <c r="N2371" s="832">
        <v>1</v>
      </c>
      <c r="O2371" s="836">
        <v>0.5</v>
      </c>
      <c r="P2371" s="835">
        <v>31.09</v>
      </c>
      <c r="Q2371" s="837">
        <v>1</v>
      </c>
      <c r="R2371" s="832">
        <v>1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2</v>
      </c>
      <c r="B2372" s="832" t="s">
        <v>2170</v>
      </c>
      <c r="C2372" s="832" t="s">
        <v>2179</v>
      </c>
      <c r="D2372" s="833" t="s">
        <v>4518</v>
      </c>
      <c r="E2372" s="834" t="s">
        <v>2245</v>
      </c>
      <c r="F2372" s="832" t="s">
        <v>2171</v>
      </c>
      <c r="G2372" s="832" t="s">
        <v>2411</v>
      </c>
      <c r="H2372" s="832" t="s">
        <v>604</v>
      </c>
      <c r="I2372" s="832" t="s">
        <v>1745</v>
      </c>
      <c r="J2372" s="832" t="s">
        <v>1746</v>
      </c>
      <c r="K2372" s="832" t="s">
        <v>1747</v>
      </c>
      <c r="L2372" s="835">
        <v>35.11</v>
      </c>
      <c r="M2372" s="835">
        <v>70.22</v>
      </c>
      <c r="N2372" s="832">
        <v>2</v>
      </c>
      <c r="O2372" s="836">
        <v>1.5</v>
      </c>
      <c r="P2372" s="835">
        <v>35.11</v>
      </c>
      <c r="Q2372" s="837">
        <v>0.5</v>
      </c>
      <c r="R2372" s="832">
        <v>1</v>
      </c>
      <c r="S2372" s="837">
        <v>0.5</v>
      </c>
      <c r="T2372" s="836">
        <v>1</v>
      </c>
      <c r="U2372" s="838">
        <v>0.66666666666666663</v>
      </c>
    </row>
    <row r="2373" spans="1:21" ht="14.4" customHeight="1" x14ac:dyDescent="0.3">
      <c r="A2373" s="831">
        <v>2</v>
      </c>
      <c r="B2373" s="832" t="s">
        <v>2170</v>
      </c>
      <c r="C2373" s="832" t="s">
        <v>2179</v>
      </c>
      <c r="D2373" s="833" t="s">
        <v>4518</v>
      </c>
      <c r="E2373" s="834" t="s">
        <v>2245</v>
      </c>
      <c r="F2373" s="832" t="s">
        <v>2171</v>
      </c>
      <c r="G2373" s="832" t="s">
        <v>2420</v>
      </c>
      <c r="H2373" s="832" t="s">
        <v>604</v>
      </c>
      <c r="I2373" s="832" t="s">
        <v>1981</v>
      </c>
      <c r="J2373" s="832" t="s">
        <v>1097</v>
      </c>
      <c r="K2373" s="832" t="s">
        <v>1955</v>
      </c>
      <c r="L2373" s="835">
        <v>58.77</v>
      </c>
      <c r="M2373" s="835">
        <v>58.77</v>
      </c>
      <c r="N2373" s="832">
        <v>1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2</v>
      </c>
      <c r="B2374" s="832" t="s">
        <v>2170</v>
      </c>
      <c r="C2374" s="832" t="s">
        <v>2179</v>
      </c>
      <c r="D2374" s="833" t="s">
        <v>4518</v>
      </c>
      <c r="E2374" s="834" t="s">
        <v>2245</v>
      </c>
      <c r="F2374" s="832" t="s">
        <v>2171</v>
      </c>
      <c r="G2374" s="832" t="s">
        <v>2423</v>
      </c>
      <c r="H2374" s="832" t="s">
        <v>562</v>
      </c>
      <c r="I2374" s="832" t="s">
        <v>2968</v>
      </c>
      <c r="J2374" s="832" t="s">
        <v>2425</v>
      </c>
      <c r="K2374" s="832" t="s">
        <v>2969</v>
      </c>
      <c r="L2374" s="835">
        <v>78.33</v>
      </c>
      <c r="M2374" s="835">
        <v>156.66</v>
      </c>
      <c r="N2374" s="832">
        <v>2</v>
      </c>
      <c r="O2374" s="836">
        <v>0.5</v>
      </c>
      <c r="P2374" s="835">
        <v>156.66</v>
      </c>
      <c r="Q2374" s="837">
        <v>1</v>
      </c>
      <c r="R2374" s="832">
        <v>2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2</v>
      </c>
      <c r="B2375" s="832" t="s">
        <v>2170</v>
      </c>
      <c r="C2375" s="832" t="s">
        <v>2179</v>
      </c>
      <c r="D2375" s="833" t="s">
        <v>4518</v>
      </c>
      <c r="E2375" s="834" t="s">
        <v>2245</v>
      </c>
      <c r="F2375" s="832" t="s">
        <v>2171</v>
      </c>
      <c r="G2375" s="832" t="s">
        <v>2475</v>
      </c>
      <c r="H2375" s="832" t="s">
        <v>562</v>
      </c>
      <c r="I2375" s="832" t="s">
        <v>1721</v>
      </c>
      <c r="J2375" s="832" t="s">
        <v>795</v>
      </c>
      <c r="K2375" s="832" t="s">
        <v>1722</v>
      </c>
      <c r="L2375" s="835">
        <v>42.51</v>
      </c>
      <c r="M2375" s="835">
        <v>42.51</v>
      </c>
      <c r="N2375" s="832">
        <v>1</v>
      </c>
      <c r="O2375" s="836">
        <v>0.5</v>
      </c>
      <c r="P2375" s="835">
        <v>42.51</v>
      </c>
      <c r="Q2375" s="837">
        <v>1</v>
      </c>
      <c r="R2375" s="832">
        <v>1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2</v>
      </c>
      <c r="B2376" s="832" t="s">
        <v>2170</v>
      </c>
      <c r="C2376" s="832" t="s">
        <v>2179</v>
      </c>
      <c r="D2376" s="833" t="s">
        <v>4518</v>
      </c>
      <c r="E2376" s="834" t="s">
        <v>2245</v>
      </c>
      <c r="F2376" s="832" t="s">
        <v>2171</v>
      </c>
      <c r="G2376" s="832" t="s">
        <v>2499</v>
      </c>
      <c r="H2376" s="832" t="s">
        <v>562</v>
      </c>
      <c r="I2376" s="832" t="s">
        <v>2502</v>
      </c>
      <c r="J2376" s="832" t="s">
        <v>871</v>
      </c>
      <c r="K2376" s="832" t="s">
        <v>2503</v>
      </c>
      <c r="L2376" s="835">
        <v>45.03</v>
      </c>
      <c r="M2376" s="835">
        <v>45.03</v>
      </c>
      <c r="N2376" s="832">
        <v>1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2</v>
      </c>
      <c r="B2377" s="832" t="s">
        <v>2170</v>
      </c>
      <c r="C2377" s="832" t="s">
        <v>2179</v>
      </c>
      <c r="D2377" s="833" t="s">
        <v>4518</v>
      </c>
      <c r="E2377" s="834" t="s">
        <v>2245</v>
      </c>
      <c r="F2377" s="832" t="s">
        <v>2171</v>
      </c>
      <c r="G2377" s="832" t="s">
        <v>2540</v>
      </c>
      <c r="H2377" s="832" t="s">
        <v>562</v>
      </c>
      <c r="I2377" s="832" t="s">
        <v>2541</v>
      </c>
      <c r="J2377" s="832" t="s">
        <v>1151</v>
      </c>
      <c r="K2377" s="832" t="s">
        <v>2542</v>
      </c>
      <c r="L2377" s="835">
        <v>98.75</v>
      </c>
      <c r="M2377" s="835">
        <v>98.75</v>
      </c>
      <c r="N2377" s="832">
        <v>1</v>
      </c>
      <c r="O2377" s="836">
        <v>1</v>
      </c>
      <c r="P2377" s="835">
        <v>98.75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2</v>
      </c>
      <c r="B2378" s="832" t="s">
        <v>2170</v>
      </c>
      <c r="C2378" s="832" t="s">
        <v>2179</v>
      </c>
      <c r="D2378" s="833" t="s">
        <v>4518</v>
      </c>
      <c r="E2378" s="834" t="s">
        <v>2245</v>
      </c>
      <c r="F2378" s="832" t="s">
        <v>2171</v>
      </c>
      <c r="G2378" s="832" t="s">
        <v>2572</v>
      </c>
      <c r="H2378" s="832" t="s">
        <v>562</v>
      </c>
      <c r="I2378" s="832" t="s">
        <v>2573</v>
      </c>
      <c r="J2378" s="832" t="s">
        <v>1070</v>
      </c>
      <c r="K2378" s="832" t="s">
        <v>2574</v>
      </c>
      <c r="L2378" s="835">
        <v>760.22</v>
      </c>
      <c r="M2378" s="835">
        <v>760.22</v>
      </c>
      <c r="N2378" s="832">
        <v>1</v>
      </c>
      <c r="O2378" s="836">
        <v>0.5</v>
      </c>
      <c r="P2378" s="835">
        <v>760.22</v>
      </c>
      <c r="Q2378" s="837">
        <v>1</v>
      </c>
      <c r="R2378" s="832">
        <v>1</v>
      </c>
      <c r="S2378" s="837">
        <v>1</v>
      </c>
      <c r="T2378" s="836">
        <v>0.5</v>
      </c>
      <c r="U2378" s="838">
        <v>1</v>
      </c>
    </row>
    <row r="2379" spans="1:21" ht="14.4" customHeight="1" x14ac:dyDescent="0.3">
      <c r="A2379" s="831">
        <v>2</v>
      </c>
      <c r="B2379" s="832" t="s">
        <v>2170</v>
      </c>
      <c r="C2379" s="832" t="s">
        <v>2179</v>
      </c>
      <c r="D2379" s="833" t="s">
        <v>4518</v>
      </c>
      <c r="E2379" s="834" t="s">
        <v>2245</v>
      </c>
      <c r="F2379" s="832" t="s">
        <v>2171</v>
      </c>
      <c r="G2379" s="832" t="s">
        <v>2604</v>
      </c>
      <c r="H2379" s="832" t="s">
        <v>562</v>
      </c>
      <c r="I2379" s="832" t="s">
        <v>2605</v>
      </c>
      <c r="J2379" s="832" t="s">
        <v>785</v>
      </c>
      <c r="K2379" s="832" t="s">
        <v>2606</v>
      </c>
      <c r="L2379" s="835">
        <v>248.55</v>
      </c>
      <c r="M2379" s="835">
        <v>248.55</v>
      </c>
      <c r="N2379" s="832">
        <v>1</v>
      </c>
      <c r="O2379" s="836">
        <v>1</v>
      </c>
      <c r="P2379" s="835">
        <v>248.55</v>
      </c>
      <c r="Q2379" s="837">
        <v>1</v>
      </c>
      <c r="R2379" s="832">
        <v>1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2</v>
      </c>
      <c r="B2380" s="832" t="s">
        <v>2170</v>
      </c>
      <c r="C2380" s="832" t="s">
        <v>2179</v>
      </c>
      <c r="D2380" s="833" t="s">
        <v>4518</v>
      </c>
      <c r="E2380" s="834" t="s">
        <v>2245</v>
      </c>
      <c r="F2380" s="832" t="s">
        <v>2171</v>
      </c>
      <c r="G2380" s="832" t="s">
        <v>2615</v>
      </c>
      <c r="H2380" s="832" t="s">
        <v>562</v>
      </c>
      <c r="I2380" s="832" t="s">
        <v>2625</v>
      </c>
      <c r="J2380" s="832" t="s">
        <v>2626</v>
      </c>
      <c r="K2380" s="832" t="s">
        <v>2627</v>
      </c>
      <c r="L2380" s="835">
        <v>729.38</v>
      </c>
      <c r="M2380" s="835">
        <v>729.38</v>
      </c>
      <c r="N2380" s="832">
        <v>1</v>
      </c>
      <c r="O2380" s="836">
        <v>1</v>
      </c>
      <c r="P2380" s="835">
        <v>729.38</v>
      </c>
      <c r="Q2380" s="837">
        <v>1</v>
      </c>
      <c r="R2380" s="832">
        <v>1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2</v>
      </c>
      <c r="B2381" s="832" t="s">
        <v>2170</v>
      </c>
      <c r="C2381" s="832" t="s">
        <v>2179</v>
      </c>
      <c r="D2381" s="833" t="s">
        <v>4518</v>
      </c>
      <c r="E2381" s="834" t="s">
        <v>2245</v>
      </c>
      <c r="F2381" s="832" t="s">
        <v>2171</v>
      </c>
      <c r="G2381" s="832" t="s">
        <v>2667</v>
      </c>
      <c r="H2381" s="832" t="s">
        <v>604</v>
      </c>
      <c r="I2381" s="832" t="s">
        <v>3024</v>
      </c>
      <c r="J2381" s="832" t="s">
        <v>787</v>
      </c>
      <c r="K2381" s="832" t="s">
        <v>1682</v>
      </c>
      <c r="L2381" s="835">
        <v>368.16</v>
      </c>
      <c r="M2381" s="835">
        <v>368.16</v>
      </c>
      <c r="N2381" s="832">
        <v>1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2</v>
      </c>
      <c r="B2382" s="832" t="s">
        <v>2170</v>
      </c>
      <c r="C2382" s="832" t="s">
        <v>2179</v>
      </c>
      <c r="D2382" s="833" t="s">
        <v>4518</v>
      </c>
      <c r="E2382" s="834" t="s">
        <v>2245</v>
      </c>
      <c r="F2382" s="832" t="s">
        <v>2171</v>
      </c>
      <c r="G2382" s="832" t="s">
        <v>2667</v>
      </c>
      <c r="H2382" s="832" t="s">
        <v>604</v>
      </c>
      <c r="I2382" s="832" t="s">
        <v>4419</v>
      </c>
      <c r="J2382" s="832" t="s">
        <v>787</v>
      </c>
      <c r="K2382" s="832" t="s">
        <v>1680</v>
      </c>
      <c r="L2382" s="835">
        <v>923.74</v>
      </c>
      <c r="M2382" s="835">
        <v>5542.4400000000005</v>
      </c>
      <c r="N2382" s="832">
        <v>6</v>
      </c>
      <c r="O2382" s="836">
        <v>1</v>
      </c>
      <c r="P2382" s="835">
        <v>5542.4400000000005</v>
      </c>
      <c r="Q2382" s="837">
        <v>1</v>
      </c>
      <c r="R2382" s="832">
        <v>6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2</v>
      </c>
      <c r="B2383" s="832" t="s">
        <v>2170</v>
      </c>
      <c r="C2383" s="832" t="s">
        <v>2179</v>
      </c>
      <c r="D2383" s="833" t="s">
        <v>4518</v>
      </c>
      <c r="E2383" s="834" t="s">
        <v>2245</v>
      </c>
      <c r="F2383" s="832" t="s">
        <v>2171</v>
      </c>
      <c r="G2383" s="832" t="s">
        <v>2667</v>
      </c>
      <c r="H2383" s="832" t="s">
        <v>604</v>
      </c>
      <c r="I2383" s="832" t="s">
        <v>2671</v>
      </c>
      <c r="J2383" s="832" t="s">
        <v>793</v>
      </c>
      <c r="K2383" s="832" t="s">
        <v>2672</v>
      </c>
      <c r="L2383" s="835">
        <v>1385.62</v>
      </c>
      <c r="M2383" s="835">
        <v>1385.62</v>
      </c>
      <c r="N2383" s="832">
        <v>1</v>
      </c>
      <c r="O2383" s="836">
        <v>1</v>
      </c>
      <c r="P2383" s="835">
        <v>1385.62</v>
      </c>
      <c r="Q2383" s="837">
        <v>1</v>
      </c>
      <c r="R2383" s="832">
        <v>1</v>
      </c>
      <c r="S2383" s="837">
        <v>1</v>
      </c>
      <c r="T2383" s="836">
        <v>1</v>
      </c>
      <c r="U2383" s="838">
        <v>1</v>
      </c>
    </row>
    <row r="2384" spans="1:21" ht="14.4" customHeight="1" x14ac:dyDescent="0.3">
      <c r="A2384" s="831">
        <v>2</v>
      </c>
      <c r="B2384" s="832" t="s">
        <v>2170</v>
      </c>
      <c r="C2384" s="832" t="s">
        <v>2179</v>
      </c>
      <c r="D2384" s="833" t="s">
        <v>4518</v>
      </c>
      <c r="E2384" s="834" t="s">
        <v>2245</v>
      </c>
      <c r="F2384" s="832" t="s">
        <v>2171</v>
      </c>
      <c r="G2384" s="832" t="s">
        <v>2709</v>
      </c>
      <c r="H2384" s="832" t="s">
        <v>604</v>
      </c>
      <c r="I2384" s="832" t="s">
        <v>2710</v>
      </c>
      <c r="J2384" s="832" t="s">
        <v>1648</v>
      </c>
      <c r="K2384" s="832" t="s">
        <v>2711</v>
      </c>
      <c r="L2384" s="835">
        <v>115.18</v>
      </c>
      <c r="M2384" s="835">
        <v>115.18</v>
      </c>
      <c r="N2384" s="832">
        <v>1</v>
      </c>
      <c r="O2384" s="836">
        <v>0.5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2</v>
      </c>
      <c r="B2385" s="832" t="s">
        <v>2170</v>
      </c>
      <c r="C2385" s="832" t="s">
        <v>2179</v>
      </c>
      <c r="D2385" s="833" t="s">
        <v>4518</v>
      </c>
      <c r="E2385" s="834" t="s">
        <v>2245</v>
      </c>
      <c r="F2385" s="832" t="s">
        <v>2171</v>
      </c>
      <c r="G2385" s="832" t="s">
        <v>2709</v>
      </c>
      <c r="H2385" s="832" t="s">
        <v>604</v>
      </c>
      <c r="I2385" s="832" t="s">
        <v>2712</v>
      </c>
      <c r="J2385" s="832" t="s">
        <v>1648</v>
      </c>
      <c r="K2385" s="832" t="s">
        <v>2713</v>
      </c>
      <c r="L2385" s="835">
        <v>16.12</v>
      </c>
      <c r="M2385" s="835">
        <v>16.12</v>
      </c>
      <c r="N2385" s="832">
        <v>1</v>
      </c>
      <c r="O2385" s="836">
        <v>0.5</v>
      </c>
      <c r="P2385" s="835">
        <v>16.12</v>
      </c>
      <c r="Q2385" s="837">
        <v>1</v>
      </c>
      <c r="R2385" s="832">
        <v>1</v>
      </c>
      <c r="S2385" s="837">
        <v>1</v>
      </c>
      <c r="T2385" s="836">
        <v>0.5</v>
      </c>
      <c r="U2385" s="838">
        <v>1</v>
      </c>
    </row>
    <row r="2386" spans="1:21" ht="14.4" customHeight="1" x14ac:dyDescent="0.3">
      <c r="A2386" s="831">
        <v>2</v>
      </c>
      <c r="B2386" s="832" t="s">
        <v>2170</v>
      </c>
      <c r="C2386" s="832" t="s">
        <v>2179</v>
      </c>
      <c r="D2386" s="833" t="s">
        <v>4518</v>
      </c>
      <c r="E2386" s="834" t="s">
        <v>2245</v>
      </c>
      <c r="F2386" s="832" t="s">
        <v>2171</v>
      </c>
      <c r="G2386" s="832" t="s">
        <v>2709</v>
      </c>
      <c r="H2386" s="832" t="s">
        <v>604</v>
      </c>
      <c r="I2386" s="832" t="s">
        <v>2714</v>
      </c>
      <c r="J2386" s="832" t="s">
        <v>1648</v>
      </c>
      <c r="K2386" s="832" t="s">
        <v>1649</v>
      </c>
      <c r="L2386" s="835">
        <v>57.6</v>
      </c>
      <c r="M2386" s="835">
        <v>403.20000000000005</v>
      </c>
      <c r="N2386" s="832">
        <v>7</v>
      </c>
      <c r="O2386" s="836">
        <v>5.5</v>
      </c>
      <c r="P2386" s="835">
        <v>172.8</v>
      </c>
      <c r="Q2386" s="837">
        <v>0.42857142857142855</v>
      </c>
      <c r="R2386" s="832">
        <v>3</v>
      </c>
      <c r="S2386" s="837">
        <v>0.42857142857142855</v>
      </c>
      <c r="T2386" s="836">
        <v>2</v>
      </c>
      <c r="U2386" s="838">
        <v>0.36363636363636365</v>
      </c>
    </row>
    <row r="2387" spans="1:21" ht="14.4" customHeight="1" x14ac:dyDescent="0.3">
      <c r="A2387" s="831">
        <v>2</v>
      </c>
      <c r="B2387" s="832" t="s">
        <v>2170</v>
      </c>
      <c r="C2387" s="832" t="s">
        <v>2179</v>
      </c>
      <c r="D2387" s="833" t="s">
        <v>4518</v>
      </c>
      <c r="E2387" s="834" t="s">
        <v>2245</v>
      </c>
      <c r="F2387" s="832" t="s">
        <v>2171</v>
      </c>
      <c r="G2387" s="832" t="s">
        <v>2760</v>
      </c>
      <c r="H2387" s="832" t="s">
        <v>604</v>
      </c>
      <c r="I2387" s="832" t="s">
        <v>1775</v>
      </c>
      <c r="J2387" s="832" t="s">
        <v>1776</v>
      </c>
      <c r="K2387" s="832" t="s">
        <v>1777</v>
      </c>
      <c r="L2387" s="835">
        <v>15.9</v>
      </c>
      <c r="M2387" s="835">
        <v>15.9</v>
      </c>
      <c r="N2387" s="832">
        <v>1</v>
      </c>
      <c r="O2387" s="836">
        <v>1</v>
      </c>
      <c r="P2387" s="835">
        <v>15.9</v>
      </c>
      <c r="Q2387" s="837">
        <v>1</v>
      </c>
      <c r="R2387" s="832">
        <v>1</v>
      </c>
      <c r="S2387" s="837">
        <v>1</v>
      </c>
      <c r="T2387" s="836">
        <v>1</v>
      </c>
      <c r="U2387" s="838">
        <v>1</v>
      </c>
    </row>
    <row r="2388" spans="1:21" ht="14.4" customHeight="1" x14ac:dyDescent="0.3">
      <c r="A2388" s="831">
        <v>2</v>
      </c>
      <c r="B2388" s="832" t="s">
        <v>2170</v>
      </c>
      <c r="C2388" s="832" t="s">
        <v>2179</v>
      </c>
      <c r="D2388" s="833" t="s">
        <v>4518</v>
      </c>
      <c r="E2388" s="834" t="s">
        <v>2245</v>
      </c>
      <c r="F2388" s="832" t="s">
        <v>2171</v>
      </c>
      <c r="G2388" s="832" t="s">
        <v>2769</v>
      </c>
      <c r="H2388" s="832" t="s">
        <v>562</v>
      </c>
      <c r="I2388" s="832" t="s">
        <v>2770</v>
      </c>
      <c r="J2388" s="832" t="s">
        <v>1159</v>
      </c>
      <c r="K2388" s="832" t="s">
        <v>2771</v>
      </c>
      <c r="L2388" s="835">
        <v>453.79</v>
      </c>
      <c r="M2388" s="835">
        <v>453.79</v>
      </c>
      <c r="N2388" s="832">
        <v>1</v>
      </c>
      <c r="O2388" s="836">
        <v>1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2</v>
      </c>
      <c r="B2389" s="832" t="s">
        <v>2170</v>
      </c>
      <c r="C2389" s="832" t="s">
        <v>2179</v>
      </c>
      <c r="D2389" s="833" t="s">
        <v>4518</v>
      </c>
      <c r="E2389" s="834" t="s">
        <v>2245</v>
      </c>
      <c r="F2389" s="832" t="s">
        <v>2171</v>
      </c>
      <c r="G2389" s="832" t="s">
        <v>2777</v>
      </c>
      <c r="H2389" s="832" t="s">
        <v>562</v>
      </c>
      <c r="I2389" s="832" t="s">
        <v>3403</v>
      </c>
      <c r="J2389" s="832" t="s">
        <v>2779</v>
      </c>
      <c r="K2389" s="832" t="s">
        <v>3404</v>
      </c>
      <c r="L2389" s="835">
        <v>1982.3</v>
      </c>
      <c r="M2389" s="835">
        <v>5946.9</v>
      </c>
      <c r="N2389" s="832">
        <v>3</v>
      </c>
      <c r="O2389" s="836">
        <v>2</v>
      </c>
      <c r="P2389" s="835">
        <v>3964.6</v>
      </c>
      <c r="Q2389" s="837">
        <v>0.66666666666666674</v>
      </c>
      <c r="R2389" s="832">
        <v>2</v>
      </c>
      <c r="S2389" s="837">
        <v>0.66666666666666663</v>
      </c>
      <c r="T2389" s="836">
        <v>1</v>
      </c>
      <c r="U2389" s="838">
        <v>0.5</v>
      </c>
    </row>
    <row r="2390" spans="1:21" ht="14.4" customHeight="1" x14ac:dyDescent="0.3">
      <c r="A2390" s="831">
        <v>2</v>
      </c>
      <c r="B2390" s="832" t="s">
        <v>2170</v>
      </c>
      <c r="C2390" s="832" t="s">
        <v>2179</v>
      </c>
      <c r="D2390" s="833" t="s">
        <v>4518</v>
      </c>
      <c r="E2390" s="834" t="s">
        <v>2245</v>
      </c>
      <c r="F2390" s="832" t="s">
        <v>2171</v>
      </c>
      <c r="G2390" s="832" t="s">
        <v>2777</v>
      </c>
      <c r="H2390" s="832" t="s">
        <v>562</v>
      </c>
      <c r="I2390" s="832" t="s">
        <v>3609</v>
      </c>
      <c r="J2390" s="832" t="s">
        <v>2779</v>
      </c>
      <c r="K2390" s="832" t="s">
        <v>3610</v>
      </c>
      <c r="L2390" s="835">
        <v>6167.15</v>
      </c>
      <c r="M2390" s="835">
        <v>18501.449999999997</v>
      </c>
      <c r="N2390" s="832">
        <v>3</v>
      </c>
      <c r="O2390" s="836">
        <v>2</v>
      </c>
      <c r="P2390" s="835">
        <v>12334.3</v>
      </c>
      <c r="Q2390" s="837">
        <v>0.66666666666666674</v>
      </c>
      <c r="R2390" s="832">
        <v>2</v>
      </c>
      <c r="S2390" s="837">
        <v>0.66666666666666663</v>
      </c>
      <c r="T2390" s="836">
        <v>1</v>
      </c>
      <c r="U2390" s="838">
        <v>0.5</v>
      </c>
    </row>
    <row r="2391" spans="1:21" ht="14.4" customHeight="1" x14ac:dyDescent="0.3">
      <c r="A2391" s="831">
        <v>2</v>
      </c>
      <c r="B2391" s="832" t="s">
        <v>2170</v>
      </c>
      <c r="C2391" s="832" t="s">
        <v>2179</v>
      </c>
      <c r="D2391" s="833" t="s">
        <v>4518</v>
      </c>
      <c r="E2391" s="834" t="s">
        <v>2245</v>
      </c>
      <c r="F2391" s="832" t="s">
        <v>2171</v>
      </c>
      <c r="G2391" s="832" t="s">
        <v>2797</v>
      </c>
      <c r="H2391" s="832" t="s">
        <v>562</v>
      </c>
      <c r="I2391" s="832" t="s">
        <v>4420</v>
      </c>
      <c r="J2391" s="832" t="s">
        <v>1208</v>
      </c>
      <c r="K2391" s="832" t="s">
        <v>4421</v>
      </c>
      <c r="L2391" s="835">
        <v>33.71</v>
      </c>
      <c r="M2391" s="835">
        <v>33.71</v>
      </c>
      <c r="N2391" s="832">
        <v>1</v>
      </c>
      <c r="O2391" s="836">
        <v>0.5</v>
      </c>
      <c r="P2391" s="835">
        <v>33.71</v>
      </c>
      <c r="Q2391" s="837">
        <v>1</v>
      </c>
      <c r="R2391" s="832">
        <v>1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2</v>
      </c>
      <c r="B2392" s="832" t="s">
        <v>2170</v>
      </c>
      <c r="C2392" s="832" t="s">
        <v>2179</v>
      </c>
      <c r="D2392" s="833" t="s">
        <v>4518</v>
      </c>
      <c r="E2392" s="834" t="s">
        <v>2245</v>
      </c>
      <c r="F2392" s="832" t="s">
        <v>2171</v>
      </c>
      <c r="G2392" s="832" t="s">
        <v>2803</v>
      </c>
      <c r="H2392" s="832" t="s">
        <v>562</v>
      </c>
      <c r="I2392" s="832" t="s">
        <v>3740</v>
      </c>
      <c r="J2392" s="832" t="s">
        <v>758</v>
      </c>
      <c r="K2392" s="832" t="s">
        <v>3741</v>
      </c>
      <c r="L2392" s="835">
        <v>0</v>
      </c>
      <c r="M2392" s="835">
        <v>0</v>
      </c>
      <c r="N2392" s="832">
        <v>1</v>
      </c>
      <c r="O2392" s="836">
        <v>0.5</v>
      </c>
      <c r="P2392" s="835">
        <v>0</v>
      </c>
      <c r="Q2392" s="837"/>
      <c r="R2392" s="832">
        <v>1</v>
      </c>
      <c r="S2392" s="837">
        <v>1</v>
      </c>
      <c r="T2392" s="836">
        <v>0.5</v>
      </c>
      <c r="U2392" s="838">
        <v>1</v>
      </c>
    </row>
    <row r="2393" spans="1:21" ht="14.4" customHeight="1" x14ac:dyDescent="0.3">
      <c r="A2393" s="831">
        <v>2</v>
      </c>
      <c r="B2393" s="832" t="s">
        <v>2170</v>
      </c>
      <c r="C2393" s="832" t="s">
        <v>2179</v>
      </c>
      <c r="D2393" s="833" t="s">
        <v>4518</v>
      </c>
      <c r="E2393" s="834" t="s">
        <v>2245</v>
      </c>
      <c r="F2393" s="832" t="s">
        <v>2171</v>
      </c>
      <c r="G2393" s="832" t="s">
        <v>2808</v>
      </c>
      <c r="H2393" s="832" t="s">
        <v>562</v>
      </c>
      <c r="I2393" s="832" t="s">
        <v>2812</v>
      </c>
      <c r="J2393" s="832" t="s">
        <v>888</v>
      </c>
      <c r="K2393" s="832" t="s">
        <v>2813</v>
      </c>
      <c r="L2393" s="835">
        <v>0</v>
      </c>
      <c r="M2393" s="835">
        <v>0</v>
      </c>
      <c r="N2393" s="832">
        <v>1</v>
      </c>
      <c r="O2393" s="836">
        <v>0.5</v>
      </c>
      <c r="P2393" s="835">
        <v>0</v>
      </c>
      <c r="Q2393" s="837"/>
      <c r="R2393" s="832">
        <v>1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2</v>
      </c>
      <c r="B2394" s="832" t="s">
        <v>2170</v>
      </c>
      <c r="C2394" s="832" t="s">
        <v>2179</v>
      </c>
      <c r="D2394" s="833" t="s">
        <v>4518</v>
      </c>
      <c r="E2394" s="834" t="s">
        <v>2245</v>
      </c>
      <c r="F2394" s="832" t="s">
        <v>2171</v>
      </c>
      <c r="G2394" s="832" t="s">
        <v>2898</v>
      </c>
      <c r="H2394" s="832" t="s">
        <v>604</v>
      </c>
      <c r="I2394" s="832" t="s">
        <v>1845</v>
      </c>
      <c r="J2394" s="832" t="s">
        <v>1115</v>
      </c>
      <c r="K2394" s="832" t="s">
        <v>1846</v>
      </c>
      <c r="L2394" s="835">
        <v>154.36000000000001</v>
      </c>
      <c r="M2394" s="835">
        <v>154.36000000000001</v>
      </c>
      <c r="N2394" s="832">
        <v>1</v>
      </c>
      <c r="O2394" s="836">
        <v>0.5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2</v>
      </c>
      <c r="B2395" s="832" t="s">
        <v>2170</v>
      </c>
      <c r="C2395" s="832" t="s">
        <v>2179</v>
      </c>
      <c r="D2395" s="833" t="s">
        <v>4518</v>
      </c>
      <c r="E2395" s="834" t="s">
        <v>2315</v>
      </c>
      <c r="F2395" s="832" t="s">
        <v>2171</v>
      </c>
      <c r="G2395" s="832" t="s">
        <v>2378</v>
      </c>
      <c r="H2395" s="832" t="s">
        <v>562</v>
      </c>
      <c r="I2395" s="832" t="s">
        <v>2946</v>
      </c>
      <c r="J2395" s="832" t="s">
        <v>2380</v>
      </c>
      <c r="K2395" s="832" t="s">
        <v>1780</v>
      </c>
      <c r="L2395" s="835">
        <v>103.64</v>
      </c>
      <c r="M2395" s="835">
        <v>103.64</v>
      </c>
      <c r="N2395" s="832">
        <v>1</v>
      </c>
      <c r="O2395" s="836">
        <v>0.5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2</v>
      </c>
      <c r="B2396" s="832" t="s">
        <v>2170</v>
      </c>
      <c r="C2396" s="832" t="s">
        <v>2179</v>
      </c>
      <c r="D2396" s="833" t="s">
        <v>4518</v>
      </c>
      <c r="E2396" s="834" t="s">
        <v>2315</v>
      </c>
      <c r="F2396" s="832" t="s">
        <v>2171</v>
      </c>
      <c r="G2396" s="832" t="s">
        <v>2411</v>
      </c>
      <c r="H2396" s="832" t="s">
        <v>562</v>
      </c>
      <c r="I2396" s="832" t="s">
        <v>4422</v>
      </c>
      <c r="J2396" s="832" t="s">
        <v>4318</v>
      </c>
      <c r="K2396" s="832" t="s">
        <v>1747</v>
      </c>
      <c r="L2396" s="835">
        <v>35.11</v>
      </c>
      <c r="M2396" s="835">
        <v>35.11</v>
      </c>
      <c r="N2396" s="832">
        <v>1</v>
      </c>
      <c r="O2396" s="836">
        <v>0.5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2</v>
      </c>
      <c r="B2397" s="832" t="s">
        <v>2170</v>
      </c>
      <c r="C2397" s="832" t="s">
        <v>2179</v>
      </c>
      <c r="D2397" s="833" t="s">
        <v>4518</v>
      </c>
      <c r="E2397" s="834" t="s">
        <v>2315</v>
      </c>
      <c r="F2397" s="832" t="s">
        <v>2171</v>
      </c>
      <c r="G2397" s="832" t="s">
        <v>2416</v>
      </c>
      <c r="H2397" s="832" t="s">
        <v>562</v>
      </c>
      <c r="I2397" s="832" t="s">
        <v>2963</v>
      </c>
      <c r="J2397" s="832" t="s">
        <v>2418</v>
      </c>
      <c r="K2397" s="832" t="s">
        <v>2964</v>
      </c>
      <c r="L2397" s="835">
        <v>1910.49</v>
      </c>
      <c r="M2397" s="835">
        <v>1910.49</v>
      </c>
      <c r="N2397" s="832">
        <v>1</v>
      </c>
      <c r="O2397" s="836">
        <v>0.5</v>
      </c>
      <c r="P2397" s="835">
        <v>1910.49</v>
      </c>
      <c r="Q2397" s="837">
        <v>1</v>
      </c>
      <c r="R2397" s="832">
        <v>1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2</v>
      </c>
      <c r="B2398" s="832" t="s">
        <v>2170</v>
      </c>
      <c r="C2398" s="832" t="s">
        <v>2179</v>
      </c>
      <c r="D2398" s="833" t="s">
        <v>4518</v>
      </c>
      <c r="E2398" s="834" t="s">
        <v>2315</v>
      </c>
      <c r="F2398" s="832" t="s">
        <v>2171</v>
      </c>
      <c r="G2398" s="832" t="s">
        <v>2423</v>
      </c>
      <c r="H2398" s="832" t="s">
        <v>562</v>
      </c>
      <c r="I2398" s="832" t="s">
        <v>2968</v>
      </c>
      <c r="J2398" s="832" t="s">
        <v>2425</v>
      </c>
      <c r="K2398" s="832" t="s">
        <v>2969</v>
      </c>
      <c r="L2398" s="835">
        <v>78.33</v>
      </c>
      <c r="M2398" s="835">
        <v>78.33</v>
      </c>
      <c r="N2398" s="832">
        <v>1</v>
      </c>
      <c r="O2398" s="836">
        <v>0.5</v>
      </c>
      <c r="P2398" s="835">
        <v>78.33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2</v>
      </c>
      <c r="B2399" s="832" t="s">
        <v>2170</v>
      </c>
      <c r="C2399" s="832" t="s">
        <v>2179</v>
      </c>
      <c r="D2399" s="833" t="s">
        <v>4518</v>
      </c>
      <c r="E2399" s="834" t="s">
        <v>2315</v>
      </c>
      <c r="F2399" s="832" t="s">
        <v>2171</v>
      </c>
      <c r="G2399" s="832" t="s">
        <v>3942</v>
      </c>
      <c r="H2399" s="832" t="s">
        <v>562</v>
      </c>
      <c r="I2399" s="832" t="s">
        <v>3943</v>
      </c>
      <c r="J2399" s="832" t="s">
        <v>3944</v>
      </c>
      <c r="K2399" s="832" t="s">
        <v>3945</v>
      </c>
      <c r="L2399" s="835">
        <v>0</v>
      </c>
      <c r="M2399" s="835">
        <v>0</v>
      </c>
      <c r="N2399" s="832">
        <v>1</v>
      </c>
      <c r="O2399" s="836">
        <v>0.5</v>
      </c>
      <c r="P2399" s="835"/>
      <c r="Q2399" s="837"/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2</v>
      </c>
      <c r="B2400" s="832" t="s">
        <v>2170</v>
      </c>
      <c r="C2400" s="832" t="s">
        <v>2179</v>
      </c>
      <c r="D2400" s="833" t="s">
        <v>4518</v>
      </c>
      <c r="E2400" s="834" t="s">
        <v>2315</v>
      </c>
      <c r="F2400" s="832" t="s">
        <v>2171</v>
      </c>
      <c r="G2400" s="832" t="s">
        <v>2499</v>
      </c>
      <c r="H2400" s="832" t="s">
        <v>562</v>
      </c>
      <c r="I2400" s="832" t="s">
        <v>2500</v>
      </c>
      <c r="J2400" s="832" t="s">
        <v>867</v>
      </c>
      <c r="K2400" s="832" t="s">
        <v>2501</v>
      </c>
      <c r="L2400" s="835">
        <v>75.05</v>
      </c>
      <c r="M2400" s="835">
        <v>75.05</v>
      </c>
      <c r="N2400" s="832">
        <v>1</v>
      </c>
      <c r="O2400" s="836">
        <v>0.5</v>
      </c>
      <c r="P2400" s="835">
        <v>75.05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2</v>
      </c>
      <c r="B2401" s="832" t="s">
        <v>2170</v>
      </c>
      <c r="C2401" s="832" t="s">
        <v>2179</v>
      </c>
      <c r="D2401" s="833" t="s">
        <v>4518</v>
      </c>
      <c r="E2401" s="834" t="s">
        <v>2315</v>
      </c>
      <c r="F2401" s="832" t="s">
        <v>2171</v>
      </c>
      <c r="G2401" s="832" t="s">
        <v>2572</v>
      </c>
      <c r="H2401" s="832" t="s">
        <v>562</v>
      </c>
      <c r="I2401" s="832" t="s">
        <v>2575</v>
      </c>
      <c r="J2401" s="832" t="s">
        <v>2576</v>
      </c>
      <c r="K2401" s="832" t="s">
        <v>2574</v>
      </c>
      <c r="L2401" s="835">
        <v>760.22</v>
      </c>
      <c r="M2401" s="835">
        <v>760.22</v>
      </c>
      <c r="N2401" s="832">
        <v>1</v>
      </c>
      <c r="O2401" s="836">
        <v>1</v>
      </c>
      <c r="P2401" s="835">
        <v>760.22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2</v>
      </c>
      <c r="B2402" s="832" t="s">
        <v>2170</v>
      </c>
      <c r="C2402" s="832" t="s">
        <v>2179</v>
      </c>
      <c r="D2402" s="833" t="s">
        <v>4518</v>
      </c>
      <c r="E2402" s="834" t="s">
        <v>2315</v>
      </c>
      <c r="F2402" s="832" t="s">
        <v>2171</v>
      </c>
      <c r="G2402" s="832" t="s">
        <v>2615</v>
      </c>
      <c r="H2402" s="832" t="s">
        <v>562</v>
      </c>
      <c r="I2402" s="832" t="s">
        <v>4084</v>
      </c>
      <c r="J2402" s="832" t="s">
        <v>2629</v>
      </c>
      <c r="K2402" s="832" t="s">
        <v>3018</v>
      </c>
      <c r="L2402" s="835">
        <v>362.97</v>
      </c>
      <c r="M2402" s="835">
        <v>362.97</v>
      </c>
      <c r="N2402" s="832">
        <v>1</v>
      </c>
      <c r="O2402" s="836">
        <v>0.5</v>
      </c>
      <c r="P2402" s="835">
        <v>362.97</v>
      </c>
      <c r="Q2402" s="837">
        <v>1</v>
      </c>
      <c r="R2402" s="832">
        <v>1</v>
      </c>
      <c r="S2402" s="837">
        <v>1</v>
      </c>
      <c r="T2402" s="836">
        <v>0.5</v>
      </c>
      <c r="U2402" s="838">
        <v>1</v>
      </c>
    </row>
    <row r="2403" spans="1:21" ht="14.4" customHeight="1" x14ac:dyDescent="0.3">
      <c r="A2403" s="831">
        <v>2</v>
      </c>
      <c r="B2403" s="832" t="s">
        <v>2170</v>
      </c>
      <c r="C2403" s="832" t="s">
        <v>2179</v>
      </c>
      <c r="D2403" s="833" t="s">
        <v>4518</v>
      </c>
      <c r="E2403" s="834" t="s">
        <v>2315</v>
      </c>
      <c r="F2403" s="832" t="s">
        <v>2171</v>
      </c>
      <c r="G2403" s="832" t="s">
        <v>2639</v>
      </c>
      <c r="H2403" s="832" t="s">
        <v>604</v>
      </c>
      <c r="I2403" s="832" t="s">
        <v>2643</v>
      </c>
      <c r="J2403" s="832" t="s">
        <v>2641</v>
      </c>
      <c r="K2403" s="832" t="s">
        <v>2644</v>
      </c>
      <c r="L2403" s="835">
        <v>219.18</v>
      </c>
      <c r="M2403" s="835">
        <v>219.18</v>
      </c>
      <c r="N2403" s="832">
        <v>1</v>
      </c>
      <c r="O2403" s="836">
        <v>0.5</v>
      </c>
      <c r="P2403" s="835">
        <v>219.18</v>
      </c>
      <c r="Q2403" s="837">
        <v>1</v>
      </c>
      <c r="R2403" s="832">
        <v>1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2</v>
      </c>
      <c r="B2404" s="832" t="s">
        <v>2170</v>
      </c>
      <c r="C2404" s="832" t="s">
        <v>2179</v>
      </c>
      <c r="D2404" s="833" t="s">
        <v>4518</v>
      </c>
      <c r="E2404" s="834" t="s">
        <v>2315</v>
      </c>
      <c r="F2404" s="832" t="s">
        <v>2171</v>
      </c>
      <c r="G2404" s="832" t="s">
        <v>2656</v>
      </c>
      <c r="H2404" s="832" t="s">
        <v>562</v>
      </c>
      <c r="I2404" s="832" t="s">
        <v>4423</v>
      </c>
      <c r="J2404" s="832" t="s">
        <v>1137</v>
      </c>
      <c r="K2404" s="832" t="s">
        <v>4424</v>
      </c>
      <c r="L2404" s="835">
        <v>34.19</v>
      </c>
      <c r="M2404" s="835">
        <v>34.19</v>
      </c>
      <c r="N2404" s="832">
        <v>1</v>
      </c>
      <c r="O2404" s="836">
        <v>1</v>
      </c>
      <c r="P2404" s="835">
        <v>34.19</v>
      </c>
      <c r="Q2404" s="837">
        <v>1</v>
      </c>
      <c r="R2404" s="832">
        <v>1</v>
      </c>
      <c r="S2404" s="837">
        <v>1</v>
      </c>
      <c r="T2404" s="836">
        <v>1</v>
      </c>
      <c r="U2404" s="838">
        <v>1</v>
      </c>
    </row>
    <row r="2405" spans="1:21" ht="14.4" customHeight="1" x14ac:dyDescent="0.3">
      <c r="A2405" s="831">
        <v>2</v>
      </c>
      <c r="B2405" s="832" t="s">
        <v>2170</v>
      </c>
      <c r="C2405" s="832" t="s">
        <v>2179</v>
      </c>
      <c r="D2405" s="833" t="s">
        <v>4518</v>
      </c>
      <c r="E2405" s="834" t="s">
        <v>2315</v>
      </c>
      <c r="F2405" s="832" t="s">
        <v>2171</v>
      </c>
      <c r="G2405" s="832" t="s">
        <v>4425</v>
      </c>
      <c r="H2405" s="832" t="s">
        <v>562</v>
      </c>
      <c r="I2405" s="832" t="s">
        <v>4426</v>
      </c>
      <c r="J2405" s="832" t="s">
        <v>4427</v>
      </c>
      <c r="K2405" s="832" t="s">
        <v>4428</v>
      </c>
      <c r="L2405" s="835">
        <v>0</v>
      </c>
      <c r="M2405" s="835">
        <v>0</v>
      </c>
      <c r="N2405" s="832">
        <v>1</v>
      </c>
      <c r="O2405" s="836">
        <v>0.5</v>
      </c>
      <c r="P2405" s="835"/>
      <c r="Q2405" s="837"/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2</v>
      </c>
      <c r="B2406" s="832" t="s">
        <v>2170</v>
      </c>
      <c r="C2406" s="832" t="s">
        <v>2179</v>
      </c>
      <c r="D2406" s="833" t="s">
        <v>4518</v>
      </c>
      <c r="E2406" s="834" t="s">
        <v>2315</v>
      </c>
      <c r="F2406" s="832" t="s">
        <v>2171</v>
      </c>
      <c r="G2406" s="832" t="s">
        <v>2709</v>
      </c>
      <c r="H2406" s="832" t="s">
        <v>604</v>
      </c>
      <c r="I2406" s="832" t="s">
        <v>2712</v>
      </c>
      <c r="J2406" s="832" t="s">
        <v>1648</v>
      </c>
      <c r="K2406" s="832" t="s">
        <v>2713</v>
      </c>
      <c r="L2406" s="835">
        <v>16.12</v>
      </c>
      <c r="M2406" s="835">
        <v>32.24</v>
      </c>
      <c r="N2406" s="832">
        <v>2</v>
      </c>
      <c r="O2406" s="836">
        <v>1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2</v>
      </c>
      <c r="B2407" s="832" t="s">
        <v>2170</v>
      </c>
      <c r="C2407" s="832" t="s">
        <v>2179</v>
      </c>
      <c r="D2407" s="833" t="s">
        <v>4518</v>
      </c>
      <c r="E2407" s="834" t="s">
        <v>2315</v>
      </c>
      <c r="F2407" s="832" t="s">
        <v>2171</v>
      </c>
      <c r="G2407" s="832" t="s">
        <v>2709</v>
      </c>
      <c r="H2407" s="832" t="s">
        <v>604</v>
      </c>
      <c r="I2407" s="832" t="s">
        <v>2714</v>
      </c>
      <c r="J2407" s="832" t="s">
        <v>1648</v>
      </c>
      <c r="K2407" s="832" t="s">
        <v>1649</v>
      </c>
      <c r="L2407" s="835">
        <v>57.6</v>
      </c>
      <c r="M2407" s="835">
        <v>57.6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2</v>
      </c>
      <c r="B2408" s="832" t="s">
        <v>2170</v>
      </c>
      <c r="C2408" s="832" t="s">
        <v>2179</v>
      </c>
      <c r="D2408" s="833" t="s">
        <v>4518</v>
      </c>
      <c r="E2408" s="834" t="s">
        <v>2315</v>
      </c>
      <c r="F2408" s="832" t="s">
        <v>2171</v>
      </c>
      <c r="G2408" s="832" t="s">
        <v>2735</v>
      </c>
      <c r="H2408" s="832" t="s">
        <v>604</v>
      </c>
      <c r="I2408" s="832" t="s">
        <v>1770</v>
      </c>
      <c r="J2408" s="832" t="s">
        <v>987</v>
      </c>
      <c r="K2408" s="832" t="s">
        <v>1771</v>
      </c>
      <c r="L2408" s="835">
        <v>143.09</v>
      </c>
      <c r="M2408" s="835">
        <v>143.09</v>
      </c>
      <c r="N2408" s="832">
        <v>1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2</v>
      </c>
      <c r="B2409" s="832" t="s">
        <v>2170</v>
      </c>
      <c r="C2409" s="832" t="s">
        <v>2179</v>
      </c>
      <c r="D2409" s="833" t="s">
        <v>4518</v>
      </c>
      <c r="E2409" s="834" t="s">
        <v>2315</v>
      </c>
      <c r="F2409" s="832" t="s">
        <v>2171</v>
      </c>
      <c r="G2409" s="832" t="s">
        <v>2769</v>
      </c>
      <c r="H2409" s="832" t="s">
        <v>562</v>
      </c>
      <c r="I2409" s="832" t="s">
        <v>2770</v>
      </c>
      <c r="J2409" s="832" t="s">
        <v>1159</v>
      </c>
      <c r="K2409" s="832" t="s">
        <v>2771</v>
      </c>
      <c r="L2409" s="835">
        <v>453.79</v>
      </c>
      <c r="M2409" s="835">
        <v>907.58</v>
      </c>
      <c r="N2409" s="832">
        <v>2</v>
      </c>
      <c r="O2409" s="836">
        <v>1.5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2</v>
      </c>
      <c r="B2410" s="832" t="s">
        <v>2170</v>
      </c>
      <c r="C2410" s="832" t="s">
        <v>2179</v>
      </c>
      <c r="D2410" s="833" t="s">
        <v>4518</v>
      </c>
      <c r="E2410" s="834" t="s">
        <v>2315</v>
      </c>
      <c r="F2410" s="832" t="s">
        <v>2171</v>
      </c>
      <c r="G2410" s="832" t="s">
        <v>2777</v>
      </c>
      <c r="H2410" s="832" t="s">
        <v>562</v>
      </c>
      <c r="I2410" s="832" t="s">
        <v>3403</v>
      </c>
      <c r="J2410" s="832" t="s">
        <v>2779</v>
      </c>
      <c r="K2410" s="832" t="s">
        <v>3404</v>
      </c>
      <c r="L2410" s="835">
        <v>1982.3</v>
      </c>
      <c r="M2410" s="835">
        <v>1982.3</v>
      </c>
      <c r="N2410" s="832">
        <v>1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2</v>
      </c>
      <c r="B2411" s="832" t="s">
        <v>2170</v>
      </c>
      <c r="C2411" s="832" t="s">
        <v>2179</v>
      </c>
      <c r="D2411" s="833" t="s">
        <v>4518</v>
      </c>
      <c r="E2411" s="834" t="s">
        <v>2315</v>
      </c>
      <c r="F2411" s="832" t="s">
        <v>2171</v>
      </c>
      <c r="G2411" s="832" t="s">
        <v>2777</v>
      </c>
      <c r="H2411" s="832" t="s">
        <v>562</v>
      </c>
      <c r="I2411" s="832" t="s">
        <v>3054</v>
      </c>
      <c r="J2411" s="832" t="s">
        <v>2779</v>
      </c>
      <c r="K2411" s="832" t="s">
        <v>3055</v>
      </c>
      <c r="L2411" s="835">
        <v>1762.05</v>
      </c>
      <c r="M2411" s="835">
        <v>1762.05</v>
      </c>
      <c r="N2411" s="832">
        <v>1</v>
      </c>
      <c r="O2411" s="836">
        <v>0.5</v>
      </c>
      <c r="P2411" s="835">
        <v>1762.05</v>
      </c>
      <c r="Q2411" s="837">
        <v>1</v>
      </c>
      <c r="R2411" s="832">
        <v>1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2</v>
      </c>
      <c r="B2412" s="832" t="s">
        <v>2170</v>
      </c>
      <c r="C2412" s="832" t="s">
        <v>2179</v>
      </c>
      <c r="D2412" s="833" t="s">
        <v>4518</v>
      </c>
      <c r="E2412" s="834" t="s">
        <v>2315</v>
      </c>
      <c r="F2412" s="832" t="s">
        <v>2171</v>
      </c>
      <c r="G2412" s="832" t="s">
        <v>2777</v>
      </c>
      <c r="H2412" s="832" t="s">
        <v>562</v>
      </c>
      <c r="I2412" s="832" t="s">
        <v>3609</v>
      </c>
      <c r="J2412" s="832" t="s">
        <v>2779</v>
      </c>
      <c r="K2412" s="832" t="s">
        <v>3610</v>
      </c>
      <c r="L2412" s="835">
        <v>6167.15</v>
      </c>
      <c r="M2412" s="835">
        <v>6167.15</v>
      </c>
      <c r="N2412" s="832">
        <v>1</v>
      </c>
      <c r="O2412" s="836">
        <v>0.5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2</v>
      </c>
      <c r="B2413" s="832" t="s">
        <v>2170</v>
      </c>
      <c r="C2413" s="832" t="s">
        <v>2179</v>
      </c>
      <c r="D2413" s="833" t="s">
        <v>4518</v>
      </c>
      <c r="E2413" s="834" t="s">
        <v>2315</v>
      </c>
      <c r="F2413" s="832" t="s">
        <v>2171</v>
      </c>
      <c r="G2413" s="832" t="s">
        <v>2797</v>
      </c>
      <c r="H2413" s="832" t="s">
        <v>562</v>
      </c>
      <c r="I2413" s="832" t="s">
        <v>2801</v>
      </c>
      <c r="J2413" s="832" t="s">
        <v>2799</v>
      </c>
      <c r="K2413" s="832" t="s">
        <v>2802</v>
      </c>
      <c r="L2413" s="835">
        <v>181.04</v>
      </c>
      <c r="M2413" s="835">
        <v>181.04</v>
      </c>
      <c r="N2413" s="832">
        <v>1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2</v>
      </c>
      <c r="B2414" s="832" t="s">
        <v>2170</v>
      </c>
      <c r="C2414" s="832" t="s">
        <v>2179</v>
      </c>
      <c r="D2414" s="833" t="s">
        <v>4518</v>
      </c>
      <c r="E2414" s="834" t="s">
        <v>2315</v>
      </c>
      <c r="F2414" s="832" t="s">
        <v>2171</v>
      </c>
      <c r="G2414" s="832" t="s">
        <v>2899</v>
      </c>
      <c r="H2414" s="832" t="s">
        <v>562</v>
      </c>
      <c r="I2414" s="832" t="s">
        <v>2905</v>
      </c>
      <c r="J2414" s="832" t="s">
        <v>886</v>
      </c>
      <c r="K2414" s="832" t="s">
        <v>2906</v>
      </c>
      <c r="L2414" s="835">
        <v>374.79</v>
      </c>
      <c r="M2414" s="835">
        <v>749.58</v>
      </c>
      <c r="N2414" s="832">
        <v>2</v>
      </c>
      <c r="O2414" s="836">
        <v>1.5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2</v>
      </c>
      <c r="B2415" s="832" t="s">
        <v>2170</v>
      </c>
      <c r="C2415" s="832" t="s">
        <v>2179</v>
      </c>
      <c r="D2415" s="833" t="s">
        <v>4518</v>
      </c>
      <c r="E2415" s="834" t="s">
        <v>2315</v>
      </c>
      <c r="F2415" s="832" t="s">
        <v>2171</v>
      </c>
      <c r="G2415" s="832" t="s">
        <v>2914</v>
      </c>
      <c r="H2415" s="832" t="s">
        <v>562</v>
      </c>
      <c r="I2415" s="832" t="s">
        <v>4429</v>
      </c>
      <c r="J2415" s="832" t="s">
        <v>4430</v>
      </c>
      <c r="K2415" s="832" t="s">
        <v>4431</v>
      </c>
      <c r="L2415" s="835">
        <v>0</v>
      </c>
      <c r="M2415" s="835">
        <v>0</v>
      </c>
      <c r="N2415" s="832">
        <v>1</v>
      </c>
      <c r="O2415" s="836">
        <v>0.5</v>
      </c>
      <c r="P2415" s="835"/>
      <c r="Q2415" s="837"/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2</v>
      </c>
      <c r="B2416" s="832" t="s">
        <v>2170</v>
      </c>
      <c r="C2416" s="832" t="s">
        <v>2181</v>
      </c>
      <c r="D2416" s="833" t="s">
        <v>4519</v>
      </c>
      <c r="E2416" s="834" t="s">
        <v>2186</v>
      </c>
      <c r="F2416" s="832" t="s">
        <v>2171</v>
      </c>
      <c r="G2416" s="832" t="s">
        <v>2615</v>
      </c>
      <c r="H2416" s="832" t="s">
        <v>562</v>
      </c>
      <c r="I2416" s="832" t="s">
        <v>2621</v>
      </c>
      <c r="J2416" s="832" t="s">
        <v>2622</v>
      </c>
      <c r="K2416" s="832" t="s">
        <v>2501</v>
      </c>
      <c r="L2416" s="835">
        <v>729.38</v>
      </c>
      <c r="M2416" s="835">
        <v>2917.52</v>
      </c>
      <c r="N2416" s="832">
        <v>4</v>
      </c>
      <c r="O2416" s="836">
        <v>1</v>
      </c>
      <c r="P2416" s="835">
        <v>2917.52</v>
      </c>
      <c r="Q2416" s="837">
        <v>1</v>
      </c>
      <c r="R2416" s="832">
        <v>4</v>
      </c>
      <c r="S2416" s="837">
        <v>1</v>
      </c>
      <c r="T2416" s="836">
        <v>1</v>
      </c>
      <c r="U2416" s="838">
        <v>1</v>
      </c>
    </row>
    <row r="2417" spans="1:21" ht="14.4" customHeight="1" x14ac:dyDescent="0.3">
      <c r="A2417" s="831">
        <v>2</v>
      </c>
      <c r="B2417" s="832" t="s">
        <v>2170</v>
      </c>
      <c r="C2417" s="832" t="s">
        <v>2181</v>
      </c>
      <c r="D2417" s="833" t="s">
        <v>4519</v>
      </c>
      <c r="E2417" s="834" t="s">
        <v>2220</v>
      </c>
      <c r="F2417" s="832" t="s">
        <v>2171</v>
      </c>
      <c r="G2417" s="832" t="s">
        <v>2364</v>
      </c>
      <c r="H2417" s="832" t="s">
        <v>562</v>
      </c>
      <c r="I2417" s="832" t="s">
        <v>2367</v>
      </c>
      <c r="J2417" s="832" t="s">
        <v>1055</v>
      </c>
      <c r="K2417" s="832" t="s">
        <v>2366</v>
      </c>
      <c r="L2417" s="835">
        <v>385.3</v>
      </c>
      <c r="M2417" s="835">
        <v>1155.9000000000001</v>
      </c>
      <c r="N2417" s="832">
        <v>3</v>
      </c>
      <c r="O2417" s="836">
        <v>1</v>
      </c>
      <c r="P2417" s="835">
        <v>1155.9000000000001</v>
      </c>
      <c r="Q2417" s="837">
        <v>1</v>
      </c>
      <c r="R2417" s="832">
        <v>3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2</v>
      </c>
      <c r="B2418" s="832" t="s">
        <v>2170</v>
      </c>
      <c r="C2418" s="832" t="s">
        <v>2181</v>
      </c>
      <c r="D2418" s="833" t="s">
        <v>4519</v>
      </c>
      <c r="E2418" s="834" t="s">
        <v>2220</v>
      </c>
      <c r="F2418" s="832" t="s">
        <v>2171</v>
      </c>
      <c r="G2418" s="832" t="s">
        <v>2368</v>
      </c>
      <c r="H2418" s="832" t="s">
        <v>604</v>
      </c>
      <c r="I2418" s="832" t="s">
        <v>1905</v>
      </c>
      <c r="J2418" s="832" t="s">
        <v>620</v>
      </c>
      <c r="K2418" s="832" t="s">
        <v>622</v>
      </c>
      <c r="L2418" s="835">
        <v>72.55</v>
      </c>
      <c r="M2418" s="835">
        <v>72.55</v>
      </c>
      <c r="N2418" s="832">
        <v>1</v>
      </c>
      <c r="O2418" s="836">
        <v>1</v>
      </c>
      <c r="P2418" s="835">
        <v>72.55</v>
      </c>
      <c r="Q2418" s="837">
        <v>1</v>
      </c>
      <c r="R2418" s="832">
        <v>1</v>
      </c>
      <c r="S2418" s="837">
        <v>1</v>
      </c>
      <c r="T2418" s="836">
        <v>1</v>
      </c>
      <c r="U2418" s="838">
        <v>1</v>
      </c>
    </row>
    <row r="2419" spans="1:21" ht="14.4" customHeight="1" x14ac:dyDescent="0.3">
      <c r="A2419" s="831">
        <v>2</v>
      </c>
      <c r="B2419" s="832" t="s">
        <v>2170</v>
      </c>
      <c r="C2419" s="832" t="s">
        <v>2181</v>
      </c>
      <c r="D2419" s="833" t="s">
        <v>4519</v>
      </c>
      <c r="E2419" s="834" t="s">
        <v>2220</v>
      </c>
      <c r="F2419" s="832" t="s">
        <v>2171</v>
      </c>
      <c r="G2419" s="832" t="s">
        <v>2373</v>
      </c>
      <c r="H2419" s="832" t="s">
        <v>562</v>
      </c>
      <c r="I2419" s="832" t="s">
        <v>4432</v>
      </c>
      <c r="J2419" s="832" t="s">
        <v>4433</v>
      </c>
      <c r="K2419" s="832" t="s">
        <v>4434</v>
      </c>
      <c r="L2419" s="835">
        <v>31.35</v>
      </c>
      <c r="M2419" s="835">
        <v>31.35</v>
      </c>
      <c r="N2419" s="832">
        <v>1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2</v>
      </c>
      <c r="B2420" s="832" t="s">
        <v>2170</v>
      </c>
      <c r="C2420" s="832" t="s">
        <v>2181</v>
      </c>
      <c r="D2420" s="833" t="s">
        <v>4519</v>
      </c>
      <c r="E2420" s="834" t="s">
        <v>2220</v>
      </c>
      <c r="F2420" s="832" t="s">
        <v>2171</v>
      </c>
      <c r="G2420" s="832" t="s">
        <v>3462</v>
      </c>
      <c r="H2420" s="832" t="s">
        <v>604</v>
      </c>
      <c r="I2420" s="832" t="s">
        <v>3463</v>
      </c>
      <c r="J2420" s="832" t="s">
        <v>3464</v>
      </c>
      <c r="K2420" s="832" t="s">
        <v>3465</v>
      </c>
      <c r="L2420" s="835">
        <v>0</v>
      </c>
      <c r="M2420" s="835">
        <v>0</v>
      </c>
      <c r="N2420" s="832">
        <v>4</v>
      </c>
      <c r="O2420" s="836">
        <v>1.5</v>
      </c>
      <c r="P2420" s="835">
        <v>0</v>
      </c>
      <c r="Q2420" s="837"/>
      <c r="R2420" s="832">
        <v>2</v>
      </c>
      <c r="S2420" s="837">
        <v>0.5</v>
      </c>
      <c r="T2420" s="836">
        <v>1</v>
      </c>
      <c r="U2420" s="838">
        <v>0.66666666666666663</v>
      </c>
    </row>
    <row r="2421" spans="1:21" ht="14.4" customHeight="1" x14ac:dyDescent="0.3">
      <c r="A2421" s="831">
        <v>2</v>
      </c>
      <c r="B2421" s="832" t="s">
        <v>2170</v>
      </c>
      <c r="C2421" s="832" t="s">
        <v>2181</v>
      </c>
      <c r="D2421" s="833" t="s">
        <v>4519</v>
      </c>
      <c r="E2421" s="834" t="s">
        <v>2220</v>
      </c>
      <c r="F2421" s="832" t="s">
        <v>2171</v>
      </c>
      <c r="G2421" s="832" t="s">
        <v>2396</v>
      </c>
      <c r="H2421" s="832" t="s">
        <v>604</v>
      </c>
      <c r="I2421" s="832" t="s">
        <v>2397</v>
      </c>
      <c r="J2421" s="832" t="s">
        <v>2398</v>
      </c>
      <c r="K2421" s="832" t="s">
        <v>1653</v>
      </c>
      <c r="L2421" s="835">
        <v>318.16000000000003</v>
      </c>
      <c r="M2421" s="835">
        <v>3499.76</v>
      </c>
      <c r="N2421" s="832">
        <v>11</v>
      </c>
      <c r="O2421" s="836">
        <v>3</v>
      </c>
      <c r="P2421" s="835">
        <v>1590.8000000000002</v>
      </c>
      <c r="Q2421" s="837">
        <v>0.45454545454545459</v>
      </c>
      <c r="R2421" s="832">
        <v>5</v>
      </c>
      <c r="S2421" s="837">
        <v>0.45454545454545453</v>
      </c>
      <c r="T2421" s="836">
        <v>1.5</v>
      </c>
      <c r="U2421" s="838">
        <v>0.5</v>
      </c>
    </row>
    <row r="2422" spans="1:21" ht="14.4" customHeight="1" x14ac:dyDescent="0.3">
      <c r="A2422" s="831">
        <v>2</v>
      </c>
      <c r="B2422" s="832" t="s">
        <v>2170</v>
      </c>
      <c r="C2422" s="832" t="s">
        <v>2181</v>
      </c>
      <c r="D2422" s="833" t="s">
        <v>4519</v>
      </c>
      <c r="E2422" s="834" t="s">
        <v>2220</v>
      </c>
      <c r="F2422" s="832" t="s">
        <v>2171</v>
      </c>
      <c r="G2422" s="832" t="s">
        <v>2416</v>
      </c>
      <c r="H2422" s="832" t="s">
        <v>562</v>
      </c>
      <c r="I2422" s="832" t="s">
        <v>2417</v>
      </c>
      <c r="J2422" s="832" t="s">
        <v>2418</v>
      </c>
      <c r="K2422" s="832" t="s">
        <v>2419</v>
      </c>
      <c r="L2422" s="835">
        <v>2494.73</v>
      </c>
      <c r="M2422" s="835">
        <v>7484.1900000000005</v>
      </c>
      <c r="N2422" s="832">
        <v>3</v>
      </c>
      <c r="O2422" s="836">
        <v>1</v>
      </c>
      <c r="P2422" s="835">
        <v>2494.73</v>
      </c>
      <c r="Q2422" s="837">
        <v>0.33333333333333331</v>
      </c>
      <c r="R2422" s="832">
        <v>1</v>
      </c>
      <c r="S2422" s="837">
        <v>0.33333333333333331</v>
      </c>
      <c r="T2422" s="836">
        <v>0.5</v>
      </c>
      <c r="U2422" s="838">
        <v>0.5</v>
      </c>
    </row>
    <row r="2423" spans="1:21" ht="14.4" customHeight="1" x14ac:dyDescent="0.3">
      <c r="A2423" s="831">
        <v>2</v>
      </c>
      <c r="B2423" s="832" t="s">
        <v>2170</v>
      </c>
      <c r="C2423" s="832" t="s">
        <v>2181</v>
      </c>
      <c r="D2423" s="833" t="s">
        <v>4519</v>
      </c>
      <c r="E2423" s="834" t="s">
        <v>2220</v>
      </c>
      <c r="F2423" s="832" t="s">
        <v>2171</v>
      </c>
      <c r="G2423" s="832" t="s">
        <v>4435</v>
      </c>
      <c r="H2423" s="832" t="s">
        <v>562</v>
      </c>
      <c r="I2423" s="832" t="s">
        <v>4436</v>
      </c>
      <c r="J2423" s="832" t="s">
        <v>4437</v>
      </c>
      <c r="K2423" s="832" t="s">
        <v>2969</v>
      </c>
      <c r="L2423" s="835">
        <v>170.52</v>
      </c>
      <c r="M2423" s="835">
        <v>170.52</v>
      </c>
      <c r="N2423" s="832">
        <v>1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2</v>
      </c>
      <c r="B2424" s="832" t="s">
        <v>2170</v>
      </c>
      <c r="C2424" s="832" t="s">
        <v>2181</v>
      </c>
      <c r="D2424" s="833" t="s">
        <v>4519</v>
      </c>
      <c r="E2424" s="834" t="s">
        <v>2220</v>
      </c>
      <c r="F2424" s="832" t="s">
        <v>2171</v>
      </c>
      <c r="G2424" s="832" t="s">
        <v>2457</v>
      </c>
      <c r="H2424" s="832" t="s">
        <v>562</v>
      </c>
      <c r="I2424" s="832" t="s">
        <v>4327</v>
      </c>
      <c r="J2424" s="832" t="s">
        <v>4231</v>
      </c>
      <c r="K2424" s="832" t="s">
        <v>4328</v>
      </c>
      <c r="L2424" s="835">
        <v>207.32</v>
      </c>
      <c r="M2424" s="835">
        <v>207.32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2</v>
      </c>
      <c r="B2425" s="832" t="s">
        <v>2170</v>
      </c>
      <c r="C2425" s="832" t="s">
        <v>2181</v>
      </c>
      <c r="D2425" s="833" t="s">
        <v>4519</v>
      </c>
      <c r="E2425" s="834" t="s">
        <v>2220</v>
      </c>
      <c r="F2425" s="832" t="s">
        <v>2171</v>
      </c>
      <c r="G2425" s="832" t="s">
        <v>3185</v>
      </c>
      <c r="H2425" s="832" t="s">
        <v>562</v>
      </c>
      <c r="I2425" s="832" t="s">
        <v>4233</v>
      </c>
      <c r="J2425" s="832" t="s">
        <v>3187</v>
      </c>
      <c r="K2425" s="832" t="s">
        <v>2393</v>
      </c>
      <c r="L2425" s="835">
        <v>138.76</v>
      </c>
      <c r="M2425" s="835">
        <v>277.52</v>
      </c>
      <c r="N2425" s="832">
        <v>2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2</v>
      </c>
      <c r="B2426" s="832" t="s">
        <v>2170</v>
      </c>
      <c r="C2426" s="832" t="s">
        <v>2181</v>
      </c>
      <c r="D2426" s="833" t="s">
        <v>4519</v>
      </c>
      <c r="E2426" s="834" t="s">
        <v>2220</v>
      </c>
      <c r="F2426" s="832" t="s">
        <v>2171</v>
      </c>
      <c r="G2426" s="832" t="s">
        <v>2488</v>
      </c>
      <c r="H2426" s="832" t="s">
        <v>562</v>
      </c>
      <c r="I2426" s="832" t="s">
        <v>2489</v>
      </c>
      <c r="J2426" s="832" t="s">
        <v>2490</v>
      </c>
      <c r="K2426" s="832" t="s">
        <v>2491</v>
      </c>
      <c r="L2426" s="835">
        <v>107.27</v>
      </c>
      <c r="M2426" s="835">
        <v>1501.7800000000002</v>
      </c>
      <c r="N2426" s="832">
        <v>14</v>
      </c>
      <c r="O2426" s="836">
        <v>3.5</v>
      </c>
      <c r="P2426" s="835">
        <v>858.16000000000008</v>
      </c>
      <c r="Q2426" s="837">
        <v>0.5714285714285714</v>
      </c>
      <c r="R2426" s="832">
        <v>8</v>
      </c>
      <c r="S2426" s="837">
        <v>0.5714285714285714</v>
      </c>
      <c r="T2426" s="836">
        <v>2</v>
      </c>
      <c r="U2426" s="838">
        <v>0.5714285714285714</v>
      </c>
    </row>
    <row r="2427" spans="1:21" ht="14.4" customHeight="1" x14ac:dyDescent="0.3">
      <c r="A2427" s="831">
        <v>2</v>
      </c>
      <c r="B2427" s="832" t="s">
        <v>2170</v>
      </c>
      <c r="C2427" s="832" t="s">
        <v>2181</v>
      </c>
      <c r="D2427" s="833" t="s">
        <v>4519</v>
      </c>
      <c r="E2427" s="834" t="s">
        <v>2220</v>
      </c>
      <c r="F2427" s="832" t="s">
        <v>2171</v>
      </c>
      <c r="G2427" s="832" t="s">
        <v>2499</v>
      </c>
      <c r="H2427" s="832" t="s">
        <v>562</v>
      </c>
      <c r="I2427" s="832" t="s">
        <v>2502</v>
      </c>
      <c r="J2427" s="832" t="s">
        <v>871</v>
      </c>
      <c r="K2427" s="832" t="s">
        <v>2503</v>
      </c>
      <c r="L2427" s="835">
        <v>45.03</v>
      </c>
      <c r="M2427" s="835">
        <v>90.06</v>
      </c>
      <c r="N2427" s="832">
        <v>2</v>
      </c>
      <c r="O2427" s="836">
        <v>0.5</v>
      </c>
      <c r="P2427" s="835">
        <v>90.06</v>
      </c>
      <c r="Q2427" s="837">
        <v>1</v>
      </c>
      <c r="R2427" s="832">
        <v>2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2</v>
      </c>
      <c r="B2428" s="832" t="s">
        <v>2170</v>
      </c>
      <c r="C2428" s="832" t="s">
        <v>2181</v>
      </c>
      <c r="D2428" s="833" t="s">
        <v>4519</v>
      </c>
      <c r="E2428" s="834" t="s">
        <v>2220</v>
      </c>
      <c r="F2428" s="832" t="s">
        <v>2171</v>
      </c>
      <c r="G2428" s="832" t="s">
        <v>3261</v>
      </c>
      <c r="H2428" s="832" t="s">
        <v>562</v>
      </c>
      <c r="I2428" s="832" t="s">
        <v>3262</v>
      </c>
      <c r="J2428" s="832" t="s">
        <v>1087</v>
      </c>
      <c r="K2428" s="832" t="s">
        <v>3263</v>
      </c>
      <c r="L2428" s="835">
        <v>34.15</v>
      </c>
      <c r="M2428" s="835">
        <v>34.15</v>
      </c>
      <c r="N2428" s="832">
        <v>1</v>
      </c>
      <c r="O2428" s="836">
        <v>0.5</v>
      </c>
      <c r="P2428" s="835">
        <v>34.15</v>
      </c>
      <c r="Q2428" s="837">
        <v>1</v>
      </c>
      <c r="R2428" s="832">
        <v>1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2</v>
      </c>
      <c r="B2429" s="832" t="s">
        <v>2170</v>
      </c>
      <c r="C2429" s="832" t="s">
        <v>2181</v>
      </c>
      <c r="D2429" s="833" t="s">
        <v>4519</v>
      </c>
      <c r="E2429" s="834" t="s">
        <v>2220</v>
      </c>
      <c r="F2429" s="832" t="s">
        <v>2171</v>
      </c>
      <c r="G2429" s="832" t="s">
        <v>2572</v>
      </c>
      <c r="H2429" s="832" t="s">
        <v>562</v>
      </c>
      <c r="I2429" s="832" t="s">
        <v>2573</v>
      </c>
      <c r="J2429" s="832" t="s">
        <v>1070</v>
      </c>
      <c r="K2429" s="832" t="s">
        <v>2574</v>
      </c>
      <c r="L2429" s="835">
        <v>760.22</v>
      </c>
      <c r="M2429" s="835">
        <v>3801.1</v>
      </c>
      <c r="N2429" s="832">
        <v>5</v>
      </c>
      <c r="O2429" s="836">
        <v>2</v>
      </c>
      <c r="P2429" s="835">
        <v>3801.1</v>
      </c>
      <c r="Q2429" s="837">
        <v>1</v>
      </c>
      <c r="R2429" s="832">
        <v>5</v>
      </c>
      <c r="S2429" s="837">
        <v>1</v>
      </c>
      <c r="T2429" s="836">
        <v>2</v>
      </c>
      <c r="U2429" s="838">
        <v>1</v>
      </c>
    </row>
    <row r="2430" spans="1:21" ht="14.4" customHeight="1" x14ac:dyDescent="0.3">
      <c r="A2430" s="831">
        <v>2</v>
      </c>
      <c r="B2430" s="832" t="s">
        <v>2170</v>
      </c>
      <c r="C2430" s="832" t="s">
        <v>2181</v>
      </c>
      <c r="D2430" s="833" t="s">
        <v>4519</v>
      </c>
      <c r="E2430" s="834" t="s">
        <v>2220</v>
      </c>
      <c r="F2430" s="832" t="s">
        <v>2171</v>
      </c>
      <c r="G2430" s="832" t="s">
        <v>2572</v>
      </c>
      <c r="H2430" s="832" t="s">
        <v>562</v>
      </c>
      <c r="I2430" s="832" t="s">
        <v>2577</v>
      </c>
      <c r="J2430" s="832" t="s">
        <v>2576</v>
      </c>
      <c r="K2430" s="832" t="s">
        <v>1933</v>
      </c>
      <c r="L2430" s="835">
        <v>1520.46</v>
      </c>
      <c r="M2430" s="835">
        <v>4561.38</v>
      </c>
      <c r="N2430" s="832">
        <v>3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2</v>
      </c>
      <c r="B2431" s="832" t="s">
        <v>2170</v>
      </c>
      <c r="C2431" s="832" t="s">
        <v>2181</v>
      </c>
      <c r="D2431" s="833" t="s">
        <v>4519</v>
      </c>
      <c r="E2431" s="834" t="s">
        <v>2220</v>
      </c>
      <c r="F2431" s="832" t="s">
        <v>2171</v>
      </c>
      <c r="G2431" s="832" t="s">
        <v>2582</v>
      </c>
      <c r="H2431" s="832" t="s">
        <v>604</v>
      </c>
      <c r="I2431" s="832" t="s">
        <v>2004</v>
      </c>
      <c r="J2431" s="832" t="s">
        <v>1340</v>
      </c>
      <c r="K2431" s="832" t="s">
        <v>2005</v>
      </c>
      <c r="L2431" s="835">
        <v>64.5</v>
      </c>
      <c r="M2431" s="835">
        <v>64.5</v>
      </c>
      <c r="N2431" s="832">
        <v>1</v>
      </c>
      <c r="O2431" s="836">
        <v>0.5</v>
      </c>
      <c r="P2431" s="835">
        <v>64.5</v>
      </c>
      <c r="Q2431" s="837">
        <v>1</v>
      </c>
      <c r="R2431" s="832">
        <v>1</v>
      </c>
      <c r="S2431" s="837">
        <v>1</v>
      </c>
      <c r="T2431" s="836">
        <v>0.5</v>
      </c>
      <c r="U2431" s="838">
        <v>1</v>
      </c>
    </row>
    <row r="2432" spans="1:21" ht="14.4" customHeight="1" x14ac:dyDescent="0.3">
      <c r="A2432" s="831">
        <v>2</v>
      </c>
      <c r="B2432" s="832" t="s">
        <v>2170</v>
      </c>
      <c r="C2432" s="832" t="s">
        <v>2181</v>
      </c>
      <c r="D2432" s="833" t="s">
        <v>4519</v>
      </c>
      <c r="E2432" s="834" t="s">
        <v>2220</v>
      </c>
      <c r="F2432" s="832" t="s">
        <v>2171</v>
      </c>
      <c r="G2432" s="832" t="s">
        <v>2604</v>
      </c>
      <c r="H2432" s="832" t="s">
        <v>562</v>
      </c>
      <c r="I2432" s="832" t="s">
        <v>2605</v>
      </c>
      <c r="J2432" s="832" t="s">
        <v>785</v>
      </c>
      <c r="K2432" s="832" t="s">
        <v>2606</v>
      </c>
      <c r="L2432" s="835">
        <v>248.55</v>
      </c>
      <c r="M2432" s="835">
        <v>994.2</v>
      </c>
      <c r="N2432" s="832">
        <v>4</v>
      </c>
      <c r="O2432" s="836">
        <v>4</v>
      </c>
      <c r="P2432" s="835">
        <v>497.1</v>
      </c>
      <c r="Q2432" s="837">
        <v>0.5</v>
      </c>
      <c r="R2432" s="832">
        <v>2</v>
      </c>
      <c r="S2432" s="837">
        <v>0.5</v>
      </c>
      <c r="T2432" s="836">
        <v>2</v>
      </c>
      <c r="U2432" s="838">
        <v>0.5</v>
      </c>
    </row>
    <row r="2433" spans="1:21" ht="14.4" customHeight="1" x14ac:dyDescent="0.3">
      <c r="A2433" s="831">
        <v>2</v>
      </c>
      <c r="B2433" s="832" t="s">
        <v>2170</v>
      </c>
      <c r="C2433" s="832" t="s">
        <v>2181</v>
      </c>
      <c r="D2433" s="833" t="s">
        <v>4519</v>
      </c>
      <c r="E2433" s="834" t="s">
        <v>2220</v>
      </c>
      <c r="F2433" s="832" t="s">
        <v>2171</v>
      </c>
      <c r="G2433" s="832" t="s">
        <v>2611</v>
      </c>
      <c r="H2433" s="832" t="s">
        <v>562</v>
      </c>
      <c r="I2433" s="832" t="s">
        <v>2612</v>
      </c>
      <c r="J2433" s="832" t="s">
        <v>2613</v>
      </c>
      <c r="K2433" s="832" t="s">
        <v>2614</v>
      </c>
      <c r="L2433" s="835">
        <v>140.72</v>
      </c>
      <c r="M2433" s="835">
        <v>844.31999999999994</v>
      </c>
      <c r="N2433" s="832">
        <v>6</v>
      </c>
      <c r="O2433" s="836">
        <v>1.5</v>
      </c>
      <c r="P2433" s="835">
        <v>844.31999999999994</v>
      </c>
      <c r="Q2433" s="837">
        <v>1</v>
      </c>
      <c r="R2433" s="832">
        <v>6</v>
      </c>
      <c r="S2433" s="837">
        <v>1</v>
      </c>
      <c r="T2433" s="836">
        <v>1.5</v>
      </c>
      <c r="U2433" s="838">
        <v>1</v>
      </c>
    </row>
    <row r="2434" spans="1:21" ht="14.4" customHeight="1" x14ac:dyDescent="0.3">
      <c r="A2434" s="831">
        <v>2</v>
      </c>
      <c r="B2434" s="832" t="s">
        <v>2170</v>
      </c>
      <c r="C2434" s="832" t="s">
        <v>2181</v>
      </c>
      <c r="D2434" s="833" t="s">
        <v>4519</v>
      </c>
      <c r="E2434" s="834" t="s">
        <v>2220</v>
      </c>
      <c r="F2434" s="832" t="s">
        <v>2171</v>
      </c>
      <c r="G2434" s="832" t="s">
        <v>2611</v>
      </c>
      <c r="H2434" s="832" t="s">
        <v>562</v>
      </c>
      <c r="I2434" s="832" t="s">
        <v>3708</v>
      </c>
      <c r="J2434" s="832" t="s">
        <v>2613</v>
      </c>
      <c r="K2434" s="832" t="s">
        <v>2614</v>
      </c>
      <c r="L2434" s="835">
        <v>140.72</v>
      </c>
      <c r="M2434" s="835">
        <v>422.15999999999997</v>
      </c>
      <c r="N2434" s="832">
        <v>3</v>
      </c>
      <c r="O2434" s="836">
        <v>1</v>
      </c>
      <c r="P2434" s="835">
        <v>422.15999999999997</v>
      </c>
      <c r="Q2434" s="837">
        <v>1</v>
      </c>
      <c r="R2434" s="832">
        <v>3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2</v>
      </c>
      <c r="B2435" s="832" t="s">
        <v>2170</v>
      </c>
      <c r="C2435" s="832" t="s">
        <v>2181</v>
      </c>
      <c r="D2435" s="833" t="s">
        <v>4519</v>
      </c>
      <c r="E2435" s="834" t="s">
        <v>2220</v>
      </c>
      <c r="F2435" s="832" t="s">
        <v>2171</v>
      </c>
      <c r="G2435" s="832" t="s">
        <v>2615</v>
      </c>
      <c r="H2435" s="832" t="s">
        <v>562</v>
      </c>
      <c r="I2435" s="832" t="s">
        <v>3432</v>
      </c>
      <c r="J2435" s="832" t="s">
        <v>3020</v>
      </c>
      <c r="K2435" s="832" t="s">
        <v>3433</v>
      </c>
      <c r="L2435" s="835">
        <v>1353.85</v>
      </c>
      <c r="M2435" s="835">
        <v>14892.35</v>
      </c>
      <c r="N2435" s="832">
        <v>11</v>
      </c>
      <c r="O2435" s="836">
        <v>4</v>
      </c>
      <c r="P2435" s="835">
        <v>9476.9500000000007</v>
      </c>
      <c r="Q2435" s="837">
        <v>0.63636363636363635</v>
      </c>
      <c r="R2435" s="832">
        <v>7</v>
      </c>
      <c r="S2435" s="837">
        <v>0.63636363636363635</v>
      </c>
      <c r="T2435" s="836">
        <v>2.5</v>
      </c>
      <c r="U2435" s="838">
        <v>0.625</v>
      </c>
    </row>
    <row r="2436" spans="1:21" ht="14.4" customHeight="1" x14ac:dyDescent="0.3">
      <c r="A2436" s="831">
        <v>2</v>
      </c>
      <c r="B2436" s="832" t="s">
        <v>2170</v>
      </c>
      <c r="C2436" s="832" t="s">
        <v>2181</v>
      </c>
      <c r="D2436" s="833" t="s">
        <v>4519</v>
      </c>
      <c r="E2436" s="834" t="s">
        <v>2220</v>
      </c>
      <c r="F2436" s="832" t="s">
        <v>2171</v>
      </c>
      <c r="G2436" s="832" t="s">
        <v>2615</v>
      </c>
      <c r="H2436" s="832" t="s">
        <v>562</v>
      </c>
      <c r="I2436" s="832" t="s">
        <v>3014</v>
      </c>
      <c r="J2436" s="832" t="s">
        <v>3015</v>
      </c>
      <c r="K2436" s="832" t="s">
        <v>3016</v>
      </c>
      <c r="L2436" s="835">
        <v>1088.92</v>
      </c>
      <c r="M2436" s="835">
        <v>7622.4400000000005</v>
      </c>
      <c r="N2436" s="832">
        <v>7</v>
      </c>
      <c r="O2436" s="836">
        <v>4</v>
      </c>
      <c r="P2436" s="835">
        <v>2177.84</v>
      </c>
      <c r="Q2436" s="837">
        <v>0.2857142857142857</v>
      </c>
      <c r="R2436" s="832">
        <v>2</v>
      </c>
      <c r="S2436" s="837">
        <v>0.2857142857142857</v>
      </c>
      <c r="T2436" s="836">
        <v>1</v>
      </c>
      <c r="U2436" s="838">
        <v>0.25</v>
      </c>
    </row>
    <row r="2437" spans="1:21" ht="14.4" customHeight="1" x14ac:dyDescent="0.3">
      <c r="A2437" s="831">
        <v>2</v>
      </c>
      <c r="B2437" s="832" t="s">
        <v>2170</v>
      </c>
      <c r="C2437" s="832" t="s">
        <v>2181</v>
      </c>
      <c r="D2437" s="833" t="s">
        <v>4519</v>
      </c>
      <c r="E2437" s="834" t="s">
        <v>2220</v>
      </c>
      <c r="F2437" s="832" t="s">
        <v>2171</v>
      </c>
      <c r="G2437" s="832" t="s">
        <v>2615</v>
      </c>
      <c r="H2437" s="832" t="s">
        <v>562</v>
      </c>
      <c r="I2437" s="832" t="s">
        <v>3014</v>
      </c>
      <c r="J2437" s="832" t="s">
        <v>3015</v>
      </c>
      <c r="K2437" s="832" t="s">
        <v>3016</v>
      </c>
      <c r="L2437" s="835">
        <v>1143.27</v>
      </c>
      <c r="M2437" s="835">
        <v>2286.54</v>
      </c>
      <c r="N2437" s="832">
        <v>2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2</v>
      </c>
      <c r="B2438" s="832" t="s">
        <v>2170</v>
      </c>
      <c r="C2438" s="832" t="s">
        <v>2181</v>
      </c>
      <c r="D2438" s="833" t="s">
        <v>4519</v>
      </c>
      <c r="E2438" s="834" t="s">
        <v>2220</v>
      </c>
      <c r="F2438" s="832" t="s">
        <v>2171</v>
      </c>
      <c r="G2438" s="832" t="s">
        <v>2615</v>
      </c>
      <c r="H2438" s="832" t="s">
        <v>562</v>
      </c>
      <c r="I2438" s="832" t="s">
        <v>2616</v>
      </c>
      <c r="J2438" s="832" t="s">
        <v>1224</v>
      </c>
      <c r="K2438" s="832" t="s">
        <v>2617</v>
      </c>
      <c r="L2438" s="835">
        <v>634</v>
      </c>
      <c r="M2438" s="835">
        <v>1268</v>
      </c>
      <c r="N2438" s="832">
        <v>2</v>
      </c>
      <c r="O2438" s="836">
        <v>0.5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2</v>
      </c>
      <c r="B2439" s="832" t="s">
        <v>2170</v>
      </c>
      <c r="C2439" s="832" t="s">
        <v>2181</v>
      </c>
      <c r="D2439" s="833" t="s">
        <v>4519</v>
      </c>
      <c r="E2439" s="834" t="s">
        <v>2220</v>
      </c>
      <c r="F2439" s="832" t="s">
        <v>2171</v>
      </c>
      <c r="G2439" s="832" t="s">
        <v>2615</v>
      </c>
      <c r="H2439" s="832" t="s">
        <v>562</v>
      </c>
      <c r="I2439" s="832" t="s">
        <v>2621</v>
      </c>
      <c r="J2439" s="832" t="s">
        <v>2622</v>
      </c>
      <c r="K2439" s="832" t="s">
        <v>2501</v>
      </c>
      <c r="L2439" s="835">
        <v>729.38</v>
      </c>
      <c r="M2439" s="835">
        <v>3646.9</v>
      </c>
      <c r="N2439" s="832">
        <v>5</v>
      </c>
      <c r="O2439" s="836">
        <v>1</v>
      </c>
      <c r="P2439" s="835">
        <v>3646.9</v>
      </c>
      <c r="Q2439" s="837">
        <v>1</v>
      </c>
      <c r="R2439" s="832">
        <v>5</v>
      </c>
      <c r="S2439" s="837">
        <v>1</v>
      </c>
      <c r="T2439" s="836">
        <v>1</v>
      </c>
      <c r="U2439" s="838">
        <v>1</v>
      </c>
    </row>
    <row r="2440" spans="1:21" ht="14.4" customHeight="1" x14ac:dyDescent="0.3">
      <c r="A2440" s="831">
        <v>2</v>
      </c>
      <c r="B2440" s="832" t="s">
        <v>2170</v>
      </c>
      <c r="C2440" s="832" t="s">
        <v>2181</v>
      </c>
      <c r="D2440" s="833" t="s">
        <v>4519</v>
      </c>
      <c r="E2440" s="834" t="s">
        <v>2220</v>
      </c>
      <c r="F2440" s="832" t="s">
        <v>2171</v>
      </c>
      <c r="G2440" s="832" t="s">
        <v>2615</v>
      </c>
      <c r="H2440" s="832" t="s">
        <v>562</v>
      </c>
      <c r="I2440" s="832" t="s">
        <v>3841</v>
      </c>
      <c r="J2440" s="832" t="s">
        <v>3842</v>
      </c>
      <c r="K2440" s="832" t="s">
        <v>3843</v>
      </c>
      <c r="L2440" s="835">
        <v>1016.32</v>
      </c>
      <c r="M2440" s="835">
        <v>2032.64</v>
      </c>
      <c r="N2440" s="832">
        <v>2</v>
      </c>
      <c r="O2440" s="836">
        <v>0.5</v>
      </c>
      <c r="P2440" s="835">
        <v>2032.64</v>
      </c>
      <c r="Q2440" s="837">
        <v>1</v>
      </c>
      <c r="R2440" s="832">
        <v>2</v>
      </c>
      <c r="S2440" s="837">
        <v>1</v>
      </c>
      <c r="T2440" s="836">
        <v>0.5</v>
      </c>
      <c r="U2440" s="838">
        <v>1</v>
      </c>
    </row>
    <row r="2441" spans="1:21" ht="14.4" customHeight="1" x14ac:dyDescent="0.3">
      <c r="A2441" s="831">
        <v>2</v>
      </c>
      <c r="B2441" s="832" t="s">
        <v>2170</v>
      </c>
      <c r="C2441" s="832" t="s">
        <v>2181</v>
      </c>
      <c r="D2441" s="833" t="s">
        <v>4519</v>
      </c>
      <c r="E2441" s="834" t="s">
        <v>2220</v>
      </c>
      <c r="F2441" s="832" t="s">
        <v>2171</v>
      </c>
      <c r="G2441" s="832" t="s">
        <v>2615</v>
      </c>
      <c r="H2441" s="832" t="s">
        <v>562</v>
      </c>
      <c r="I2441" s="832" t="s">
        <v>2625</v>
      </c>
      <c r="J2441" s="832" t="s">
        <v>2626</v>
      </c>
      <c r="K2441" s="832" t="s">
        <v>2627</v>
      </c>
      <c r="L2441" s="835">
        <v>729.38</v>
      </c>
      <c r="M2441" s="835">
        <v>5105.66</v>
      </c>
      <c r="N2441" s="832">
        <v>7</v>
      </c>
      <c r="O2441" s="836">
        <v>2</v>
      </c>
      <c r="P2441" s="835">
        <v>5105.66</v>
      </c>
      <c r="Q2441" s="837">
        <v>1</v>
      </c>
      <c r="R2441" s="832">
        <v>7</v>
      </c>
      <c r="S2441" s="837">
        <v>1</v>
      </c>
      <c r="T2441" s="836">
        <v>2</v>
      </c>
      <c r="U2441" s="838">
        <v>1</v>
      </c>
    </row>
    <row r="2442" spans="1:21" ht="14.4" customHeight="1" x14ac:dyDescent="0.3">
      <c r="A2442" s="831">
        <v>2</v>
      </c>
      <c r="B2442" s="832" t="s">
        <v>2170</v>
      </c>
      <c r="C2442" s="832" t="s">
        <v>2181</v>
      </c>
      <c r="D2442" s="833" t="s">
        <v>4519</v>
      </c>
      <c r="E2442" s="834" t="s">
        <v>2220</v>
      </c>
      <c r="F2442" s="832" t="s">
        <v>2171</v>
      </c>
      <c r="G2442" s="832" t="s">
        <v>2615</v>
      </c>
      <c r="H2442" s="832" t="s">
        <v>562</v>
      </c>
      <c r="I2442" s="832" t="s">
        <v>2628</v>
      </c>
      <c r="J2442" s="832" t="s">
        <v>2629</v>
      </c>
      <c r="K2442" s="832" t="s">
        <v>2620</v>
      </c>
      <c r="L2442" s="835">
        <v>882.24</v>
      </c>
      <c r="M2442" s="835">
        <v>10586.880000000001</v>
      </c>
      <c r="N2442" s="832">
        <v>12</v>
      </c>
      <c r="O2442" s="836">
        <v>3</v>
      </c>
      <c r="P2442" s="835">
        <v>3528.96</v>
      </c>
      <c r="Q2442" s="837">
        <v>0.33333333333333331</v>
      </c>
      <c r="R2442" s="832">
        <v>4</v>
      </c>
      <c r="S2442" s="837">
        <v>0.33333333333333331</v>
      </c>
      <c r="T2442" s="836">
        <v>1</v>
      </c>
      <c r="U2442" s="838">
        <v>0.33333333333333331</v>
      </c>
    </row>
    <row r="2443" spans="1:21" ht="14.4" customHeight="1" x14ac:dyDescent="0.3">
      <c r="A2443" s="831">
        <v>2</v>
      </c>
      <c r="B2443" s="832" t="s">
        <v>2170</v>
      </c>
      <c r="C2443" s="832" t="s">
        <v>2181</v>
      </c>
      <c r="D2443" s="833" t="s">
        <v>4519</v>
      </c>
      <c r="E2443" s="834" t="s">
        <v>2220</v>
      </c>
      <c r="F2443" s="832" t="s">
        <v>2171</v>
      </c>
      <c r="G2443" s="832" t="s">
        <v>2615</v>
      </c>
      <c r="H2443" s="832" t="s">
        <v>562</v>
      </c>
      <c r="I2443" s="832" t="s">
        <v>2630</v>
      </c>
      <c r="J2443" s="832" t="s">
        <v>2629</v>
      </c>
      <c r="K2443" s="832" t="s">
        <v>2617</v>
      </c>
      <c r="L2443" s="835">
        <v>634</v>
      </c>
      <c r="M2443" s="835">
        <v>2536</v>
      </c>
      <c r="N2443" s="832">
        <v>4</v>
      </c>
      <c r="O2443" s="836">
        <v>1.5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2</v>
      </c>
      <c r="B2444" s="832" t="s">
        <v>2170</v>
      </c>
      <c r="C2444" s="832" t="s">
        <v>2181</v>
      </c>
      <c r="D2444" s="833" t="s">
        <v>4519</v>
      </c>
      <c r="E2444" s="834" t="s">
        <v>2220</v>
      </c>
      <c r="F2444" s="832" t="s">
        <v>2171</v>
      </c>
      <c r="G2444" s="832" t="s">
        <v>2631</v>
      </c>
      <c r="H2444" s="832" t="s">
        <v>604</v>
      </c>
      <c r="I2444" s="832" t="s">
        <v>4438</v>
      </c>
      <c r="J2444" s="832" t="s">
        <v>1012</v>
      </c>
      <c r="K2444" s="832" t="s">
        <v>4439</v>
      </c>
      <c r="L2444" s="835">
        <v>86.43</v>
      </c>
      <c r="M2444" s="835">
        <v>172.86</v>
      </c>
      <c r="N2444" s="832">
        <v>2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2</v>
      </c>
      <c r="B2445" s="832" t="s">
        <v>2170</v>
      </c>
      <c r="C2445" s="832" t="s">
        <v>2181</v>
      </c>
      <c r="D2445" s="833" t="s">
        <v>4519</v>
      </c>
      <c r="E2445" s="834" t="s">
        <v>2220</v>
      </c>
      <c r="F2445" s="832" t="s">
        <v>2171</v>
      </c>
      <c r="G2445" s="832" t="s">
        <v>2639</v>
      </c>
      <c r="H2445" s="832" t="s">
        <v>604</v>
      </c>
      <c r="I2445" s="832" t="s">
        <v>2643</v>
      </c>
      <c r="J2445" s="832" t="s">
        <v>2641</v>
      </c>
      <c r="K2445" s="832" t="s">
        <v>2644</v>
      </c>
      <c r="L2445" s="835">
        <v>219.18</v>
      </c>
      <c r="M2445" s="835">
        <v>1315.0800000000002</v>
      </c>
      <c r="N2445" s="832">
        <v>6</v>
      </c>
      <c r="O2445" s="836">
        <v>3.5</v>
      </c>
      <c r="P2445" s="835">
        <v>1095.9000000000001</v>
      </c>
      <c r="Q2445" s="837">
        <v>0.83333333333333326</v>
      </c>
      <c r="R2445" s="832">
        <v>5</v>
      </c>
      <c r="S2445" s="837">
        <v>0.83333333333333337</v>
      </c>
      <c r="T2445" s="836">
        <v>2.5</v>
      </c>
      <c r="U2445" s="838">
        <v>0.7142857142857143</v>
      </c>
    </row>
    <row r="2446" spans="1:21" ht="14.4" customHeight="1" x14ac:dyDescent="0.3">
      <c r="A2446" s="831">
        <v>2</v>
      </c>
      <c r="B2446" s="832" t="s">
        <v>2170</v>
      </c>
      <c r="C2446" s="832" t="s">
        <v>2181</v>
      </c>
      <c r="D2446" s="833" t="s">
        <v>4519</v>
      </c>
      <c r="E2446" s="834" t="s">
        <v>2220</v>
      </c>
      <c r="F2446" s="832" t="s">
        <v>2171</v>
      </c>
      <c r="G2446" s="832" t="s">
        <v>2656</v>
      </c>
      <c r="H2446" s="832" t="s">
        <v>562</v>
      </c>
      <c r="I2446" s="832" t="s">
        <v>2657</v>
      </c>
      <c r="J2446" s="832" t="s">
        <v>1137</v>
      </c>
      <c r="K2446" s="832" t="s">
        <v>2027</v>
      </c>
      <c r="L2446" s="835">
        <v>34.19</v>
      </c>
      <c r="M2446" s="835">
        <v>68.38</v>
      </c>
      <c r="N2446" s="832">
        <v>2</v>
      </c>
      <c r="O2446" s="836">
        <v>2</v>
      </c>
      <c r="P2446" s="835">
        <v>34.19</v>
      </c>
      <c r="Q2446" s="837">
        <v>0.5</v>
      </c>
      <c r="R2446" s="832">
        <v>1</v>
      </c>
      <c r="S2446" s="837">
        <v>0.5</v>
      </c>
      <c r="T2446" s="836">
        <v>1</v>
      </c>
      <c r="U2446" s="838">
        <v>0.5</v>
      </c>
    </row>
    <row r="2447" spans="1:21" ht="14.4" customHeight="1" x14ac:dyDescent="0.3">
      <c r="A2447" s="831">
        <v>2</v>
      </c>
      <c r="B2447" s="832" t="s">
        <v>2170</v>
      </c>
      <c r="C2447" s="832" t="s">
        <v>2181</v>
      </c>
      <c r="D2447" s="833" t="s">
        <v>4519</v>
      </c>
      <c r="E2447" s="834" t="s">
        <v>2220</v>
      </c>
      <c r="F2447" s="832" t="s">
        <v>2171</v>
      </c>
      <c r="G2447" s="832" t="s">
        <v>2674</v>
      </c>
      <c r="H2447" s="832" t="s">
        <v>562</v>
      </c>
      <c r="I2447" s="832" t="s">
        <v>2675</v>
      </c>
      <c r="J2447" s="832" t="s">
        <v>2676</v>
      </c>
      <c r="K2447" s="832" t="s">
        <v>2677</v>
      </c>
      <c r="L2447" s="835">
        <v>0</v>
      </c>
      <c r="M2447" s="835">
        <v>0</v>
      </c>
      <c r="N2447" s="832">
        <v>1</v>
      </c>
      <c r="O2447" s="836">
        <v>1</v>
      </c>
      <c r="P2447" s="835">
        <v>0</v>
      </c>
      <c r="Q2447" s="837"/>
      <c r="R2447" s="832">
        <v>1</v>
      </c>
      <c r="S2447" s="837">
        <v>1</v>
      </c>
      <c r="T2447" s="836">
        <v>1</v>
      </c>
      <c r="U2447" s="838">
        <v>1</v>
      </c>
    </row>
    <row r="2448" spans="1:21" ht="14.4" customHeight="1" x14ac:dyDescent="0.3">
      <c r="A2448" s="831">
        <v>2</v>
      </c>
      <c r="B2448" s="832" t="s">
        <v>2170</v>
      </c>
      <c r="C2448" s="832" t="s">
        <v>2181</v>
      </c>
      <c r="D2448" s="833" t="s">
        <v>4519</v>
      </c>
      <c r="E2448" s="834" t="s">
        <v>2220</v>
      </c>
      <c r="F2448" s="832" t="s">
        <v>2171</v>
      </c>
      <c r="G2448" s="832" t="s">
        <v>2688</v>
      </c>
      <c r="H2448" s="832" t="s">
        <v>562</v>
      </c>
      <c r="I2448" s="832" t="s">
        <v>3029</v>
      </c>
      <c r="J2448" s="832" t="s">
        <v>1310</v>
      </c>
      <c r="K2448" s="832" t="s">
        <v>2460</v>
      </c>
      <c r="L2448" s="835">
        <v>32.25</v>
      </c>
      <c r="M2448" s="835">
        <v>32.25</v>
      </c>
      <c r="N2448" s="832">
        <v>1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2</v>
      </c>
      <c r="B2449" s="832" t="s">
        <v>2170</v>
      </c>
      <c r="C2449" s="832" t="s">
        <v>2181</v>
      </c>
      <c r="D2449" s="833" t="s">
        <v>4519</v>
      </c>
      <c r="E2449" s="834" t="s">
        <v>2220</v>
      </c>
      <c r="F2449" s="832" t="s">
        <v>2171</v>
      </c>
      <c r="G2449" s="832" t="s">
        <v>2688</v>
      </c>
      <c r="H2449" s="832" t="s">
        <v>562</v>
      </c>
      <c r="I2449" s="832" t="s">
        <v>3033</v>
      </c>
      <c r="J2449" s="832" t="s">
        <v>1310</v>
      </c>
      <c r="K2449" s="832" t="s">
        <v>2690</v>
      </c>
      <c r="L2449" s="835">
        <v>103.67</v>
      </c>
      <c r="M2449" s="835">
        <v>311.01</v>
      </c>
      <c r="N2449" s="832">
        <v>3</v>
      </c>
      <c r="O2449" s="836">
        <v>1.5</v>
      </c>
      <c r="P2449" s="835">
        <v>311.01</v>
      </c>
      <c r="Q2449" s="837">
        <v>1</v>
      </c>
      <c r="R2449" s="832">
        <v>3</v>
      </c>
      <c r="S2449" s="837">
        <v>1</v>
      </c>
      <c r="T2449" s="836">
        <v>1.5</v>
      </c>
      <c r="U2449" s="838">
        <v>1</v>
      </c>
    </row>
    <row r="2450" spans="1:21" ht="14.4" customHeight="1" x14ac:dyDescent="0.3">
      <c r="A2450" s="831">
        <v>2</v>
      </c>
      <c r="B2450" s="832" t="s">
        <v>2170</v>
      </c>
      <c r="C2450" s="832" t="s">
        <v>2181</v>
      </c>
      <c r="D2450" s="833" t="s">
        <v>4519</v>
      </c>
      <c r="E2450" s="834" t="s">
        <v>2220</v>
      </c>
      <c r="F2450" s="832" t="s">
        <v>2171</v>
      </c>
      <c r="G2450" s="832" t="s">
        <v>2688</v>
      </c>
      <c r="H2450" s="832" t="s">
        <v>562</v>
      </c>
      <c r="I2450" s="832" t="s">
        <v>3034</v>
      </c>
      <c r="J2450" s="832" t="s">
        <v>1310</v>
      </c>
      <c r="K2450" s="832" t="s">
        <v>2460</v>
      </c>
      <c r="L2450" s="835">
        <v>32.25</v>
      </c>
      <c r="M2450" s="835">
        <v>32.25</v>
      </c>
      <c r="N2450" s="832">
        <v>1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2</v>
      </c>
      <c r="B2451" s="832" t="s">
        <v>2170</v>
      </c>
      <c r="C2451" s="832" t="s">
        <v>2181</v>
      </c>
      <c r="D2451" s="833" t="s">
        <v>4519</v>
      </c>
      <c r="E2451" s="834" t="s">
        <v>2220</v>
      </c>
      <c r="F2451" s="832" t="s">
        <v>2171</v>
      </c>
      <c r="G2451" s="832" t="s">
        <v>2709</v>
      </c>
      <c r="H2451" s="832" t="s">
        <v>562</v>
      </c>
      <c r="I2451" s="832" t="s">
        <v>3038</v>
      </c>
      <c r="J2451" s="832" t="s">
        <v>3036</v>
      </c>
      <c r="K2451" s="832" t="s">
        <v>3039</v>
      </c>
      <c r="L2451" s="835">
        <v>96.75</v>
      </c>
      <c r="M2451" s="835">
        <v>677.25</v>
      </c>
      <c r="N2451" s="832">
        <v>7</v>
      </c>
      <c r="O2451" s="836">
        <v>3.5</v>
      </c>
      <c r="P2451" s="835">
        <v>96.75</v>
      </c>
      <c r="Q2451" s="837">
        <v>0.14285714285714285</v>
      </c>
      <c r="R2451" s="832">
        <v>1</v>
      </c>
      <c r="S2451" s="837">
        <v>0.14285714285714285</v>
      </c>
      <c r="T2451" s="836">
        <v>0.5</v>
      </c>
      <c r="U2451" s="838">
        <v>0.14285714285714285</v>
      </c>
    </row>
    <row r="2452" spans="1:21" ht="14.4" customHeight="1" x14ac:dyDescent="0.3">
      <c r="A2452" s="831">
        <v>2</v>
      </c>
      <c r="B2452" s="832" t="s">
        <v>2170</v>
      </c>
      <c r="C2452" s="832" t="s">
        <v>2181</v>
      </c>
      <c r="D2452" s="833" t="s">
        <v>4519</v>
      </c>
      <c r="E2452" s="834" t="s">
        <v>2220</v>
      </c>
      <c r="F2452" s="832" t="s">
        <v>2171</v>
      </c>
      <c r="G2452" s="832" t="s">
        <v>2709</v>
      </c>
      <c r="H2452" s="832" t="s">
        <v>604</v>
      </c>
      <c r="I2452" s="832" t="s">
        <v>2710</v>
      </c>
      <c r="J2452" s="832" t="s">
        <v>1648</v>
      </c>
      <c r="K2452" s="832" t="s">
        <v>2711</v>
      </c>
      <c r="L2452" s="835">
        <v>115.18</v>
      </c>
      <c r="M2452" s="835">
        <v>460.72</v>
      </c>
      <c r="N2452" s="832">
        <v>4</v>
      </c>
      <c r="O2452" s="836">
        <v>3.5</v>
      </c>
      <c r="P2452" s="835">
        <v>230.36</v>
      </c>
      <c r="Q2452" s="837">
        <v>0.5</v>
      </c>
      <c r="R2452" s="832">
        <v>2</v>
      </c>
      <c r="S2452" s="837">
        <v>0.5</v>
      </c>
      <c r="T2452" s="836">
        <v>1.5</v>
      </c>
      <c r="U2452" s="838">
        <v>0.42857142857142855</v>
      </c>
    </row>
    <row r="2453" spans="1:21" ht="14.4" customHeight="1" x14ac:dyDescent="0.3">
      <c r="A2453" s="831">
        <v>2</v>
      </c>
      <c r="B2453" s="832" t="s">
        <v>2170</v>
      </c>
      <c r="C2453" s="832" t="s">
        <v>2181</v>
      </c>
      <c r="D2453" s="833" t="s">
        <v>4519</v>
      </c>
      <c r="E2453" s="834" t="s">
        <v>2220</v>
      </c>
      <c r="F2453" s="832" t="s">
        <v>2171</v>
      </c>
      <c r="G2453" s="832" t="s">
        <v>2709</v>
      </c>
      <c r="H2453" s="832" t="s">
        <v>604</v>
      </c>
      <c r="I2453" s="832" t="s">
        <v>1647</v>
      </c>
      <c r="J2453" s="832" t="s">
        <v>1648</v>
      </c>
      <c r="K2453" s="832" t="s">
        <v>1649</v>
      </c>
      <c r="L2453" s="835">
        <v>57.6</v>
      </c>
      <c r="M2453" s="835">
        <v>115.2</v>
      </c>
      <c r="N2453" s="832">
        <v>2</v>
      </c>
      <c r="O2453" s="836">
        <v>0.5</v>
      </c>
      <c r="P2453" s="835">
        <v>115.2</v>
      </c>
      <c r="Q2453" s="837">
        <v>1</v>
      </c>
      <c r="R2453" s="832">
        <v>2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2</v>
      </c>
      <c r="B2454" s="832" t="s">
        <v>2170</v>
      </c>
      <c r="C2454" s="832" t="s">
        <v>2181</v>
      </c>
      <c r="D2454" s="833" t="s">
        <v>4519</v>
      </c>
      <c r="E2454" s="834" t="s">
        <v>2220</v>
      </c>
      <c r="F2454" s="832" t="s">
        <v>2171</v>
      </c>
      <c r="G2454" s="832" t="s">
        <v>2709</v>
      </c>
      <c r="H2454" s="832" t="s">
        <v>562</v>
      </c>
      <c r="I2454" s="832" t="s">
        <v>2718</v>
      </c>
      <c r="J2454" s="832" t="s">
        <v>2719</v>
      </c>
      <c r="K2454" s="832" t="s">
        <v>2720</v>
      </c>
      <c r="L2454" s="835">
        <v>115.18</v>
      </c>
      <c r="M2454" s="835">
        <v>691.08</v>
      </c>
      <c r="N2454" s="832">
        <v>6</v>
      </c>
      <c r="O2454" s="836">
        <v>4.5</v>
      </c>
      <c r="P2454" s="835">
        <v>460.72</v>
      </c>
      <c r="Q2454" s="837">
        <v>0.66666666666666663</v>
      </c>
      <c r="R2454" s="832">
        <v>4</v>
      </c>
      <c r="S2454" s="837">
        <v>0.66666666666666663</v>
      </c>
      <c r="T2454" s="836">
        <v>2.5</v>
      </c>
      <c r="U2454" s="838">
        <v>0.55555555555555558</v>
      </c>
    </row>
    <row r="2455" spans="1:21" ht="14.4" customHeight="1" x14ac:dyDescent="0.3">
      <c r="A2455" s="831">
        <v>2</v>
      </c>
      <c r="B2455" s="832" t="s">
        <v>2170</v>
      </c>
      <c r="C2455" s="832" t="s">
        <v>2181</v>
      </c>
      <c r="D2455" s="833" t="s">
        <v>4519</v>
      </c>
      <c r="E2455" s="834" t="s">
        <v>2220</v>
      </c>
      <c r="F2455" s="832" t="s">
        <v>2171</v>
      </c>
      <c r="G2455" s="832" t="s">
        <v>2742</v>
      </c>
      <c r="H2455" s="832" t="s">
        <v>562</v>
      </c>
      <c r="I2455" s="832" t="s">
        <v>2743</v>
      </c>
      <c r="J2455" s="832" t="s">
        <v>618</v>
      </c>
      <c r="K2455" s="832" t="s">
        <v>2744</v>
      </c>
      <c r="L2455" s="835">
        <v>108.44</v>
      </c>
      <c r="M2455" s="835">
        <v>216.88</v>
      </c>
      <c r="N2455" s="832">
        <v>2</v>
      </c>
      <c r="O2455" s="836">
        <v>1</v>
      </c>
      <c r="P2455" s="835">
        <v>216.88</v>
      </c>
      <c r="Q2455" s="837">
        <v>1</v>
      </c>
      <c r="R2455" s="832">
        <v>2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2</v>
      </c>
      <c r="B2456" s="832" t="s">
        <v>2170</v>
      </c>
      <c r="C2456" s="832" t="s">
        <v>2181</v>
      </c>
      <c r="D2456" s="833" t="s">
        <v>4519</v>
      </c>
      <c r="E2456" s="834" t="s">
        <v>2220</v>
      </c>
      <c r="F2456" s="832" t="s">
        <v>2171</v>
      </c>
      <c r="G2456" s="832" t="s">
        <v>3984</v>
      </c>
      <c r="H2456" s="832" t="s">
        <v>562</v>
      </c>
      <c r="I2456" s="832" t="s">
        <v>3985</v>
      </c>
      <c r="J2456" s="832" t="s">
        <v>3986</v>
      </c>
      <c r="K2456" s="832" t="s">
        <v>3987</v>
      </c>
      <c r="L2456" s="835">
        <v>899.18</v>
      </c>
      <c r="M2456" s="835">
        <v>1798.36</v>
      </c>
      <c r="N2456" s="832">
        <v>2</v>
      </c>
      <c r="O2456" s="836">
        <v>1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2</v>
      </c>
      <c r="B2457" s="832" t="s">
        <v>2170</v>
      </c>
      <c r="C2457" s="832" t="s">
        <v>2181</v>
      </c>
      <c r="D2457" s="833" t="s">
        <v>4519</v>
      </c>
      <c r="E2457" s="834" t="s">
        <v>2220</v>
      </c>
      <c r="F2457" s="832" t="s">
        <v>2171</v>
      </c>
      <c r="G2457" s="832" t="s">
        <v>2754</v>
      </c>
      <c r="H2457" s="832" t="s">
        <v>562</v>
      </c>
      <c r="I2457" s="832" t="s">
        <v>2755</v>
      </c>
      <c r="J2457" s="832" t="s">
        <v>2756</v>
      </c>
      <c r="K2457" s="832" t="s">
        <v>2757</v>
      </c>
      <c r="L2457" s="835">
        <v>64.5</v>
      </c>
      <c r="M2457" s="835">
        <v>64.5</v>
      </c>
      <c r="N2457" s="832">
        <v>1</v>
      </c>
      <c r="O2457" s="836">
        <v>0.5</v>
      </c>
      <c r="P2457" s="835">
        <v>64.5</v>
      </c>
      <c r="Q2457" s="837">
        <v>1</v>
      </c>
      <c r="R2457" s="832">
        <v>1</v>
      </c>
      <c r="S2457" s="837">
        <v>1</v>
      </c>
      <c r="T2457" s="836">
        <v>0.5</v>
      </c>
      <c r="U2457" s="838">
        <v>1</v>
      </c>
    </row>
    <row r="2458" spans="1:21" ht="14.4" customHeight="1" x14ac:dyDescent="0.3">
      <c r="A2458" s="831">
        <v>2</v>
      </c>
      <c r="B2458" s="832" t="s">
        <v>2170</v>
      </c>
      <c r="C2458" s="832" t="s">
        <v>2181</v>
      </c>
      <c r="D2458" s="833" t="s">
        <v>4519</v>
      </c>
      <c r="E2458" s="834" t="s">
        <v>2220</v>
      </c>
      <c r="F2458" s="832" t="s">
        <v>2171</v>
      </c>
      <c r="G2458" s="832" t="s">
        <v>2769</v>
      </c>
      <c r="H2458" s="832" t="s">
        <v>562</v>
      </c>
      <c r="I2458" s="832" t="s">
        <v>2770</v>
      </c>
      <c r="J2458" s="832" t="s">
        <v>1159</v>
      </c>
      <c r="K2458" s="832" t="s">
        <v>2771</v>
      </c>
      <c r="L2458" s="835">
        <v>453.79</v>
      </c>
      <c r="M2458" s="835">
        <v>3176.53</v>
      </c>
      <c r="N2458" s="832">
        <v>7</v>
      </c>
      <c r="O2458" s="836">
        <v>3.5</v>
      </c>
      <c r="P2458" s="835">
        <v>3176.53</v>
      </c>
      <c r="Q2458" s="837">
        <v>1</v>
      </c>
      <c r="R2458" s="832">
        <v>7</v>
      </c>
      <c r="S2458" s="837">
        <v>1</v>
      </c>
      <c r="T2458" s="836">
        <v>3.5</v>
      </c>
      <c r="U2458" s="838">
        <v>1</v>
      </c>
    </row>
    <row r="2459" spans="1:21" ht="14.4" customHeight="1" x14ac:dyDescent="0.3">
      <c r="A2459" s="831">
        <v>2</v>
      </c>
      <c r="B2459" s="832" t="s">
        <v>2170</v>
      </c>
      <c r="C2459" s="832" t="s">
        <v>2181</v>
      </c>
      <c r="D2459" s="833" t="s">
        <v>4519</v>
      </c>
      <c r="E2459" s="834" t="s">
        <v>2220</v>
      </c>
      <c r="F2459" s="832" t="s">
        <v>2171</v>
      </c>
      <c r="G2459" s="832" t="s">
        <v>2781</v>
      </c>
      <c r="H2459" s="832" t="s">
        <v>562</v>
      </c>
      <c r="I2459" s="832" t="s">
        <v>4359</v>
      </c>
      <c r="J2459" s="832" t="s">
        <v>3614</v>
      </c>
      <c r="K2459" s="832" t="s">
        <v>1818</v>
      </c>
      <c r="L2459" s="835">
        <v>430.05</v>
      </c>
      <c r="M2459" s="835">
        <v>430.05</v>
      </c>
      <c r="N2459" s="832">
        <v>1</v>
      </c>
      <c r="O2459" s="836">
        <v>1</v>
      </c>
      <c r="P2459" s="835">
        <v>430.05</v>
      </c>
      <c r="Q2459" s="837">
        <v>1</v>
      </c>
      <c r="R2459" s="832">
        <v>1</v>
      </c>
      <c r="S2459" s="837">
        <v>1</v>
      </c>
      <c r="T2459" s="836">
        <v>1</v>
      </c>
      <c r="U2459" s="838">
        <v>1</v>
      </c>
    </row>
    <row r="2460" spans="1:21" ht="14.4" customHeight="1" x14ac:dyDescent="0.3">
      <c r="A2460" s="831">
        <v>2</v>
      </c>
      <c r="B2460" s="832" t="s">
        <v>2170</v>
      </c>
      <c r="C2460" s="832" t="s">
        <v>2181</v>
      </c>
      <c r="D2460" s="833" t="s">
        <v>4519</v>
      </c>
      <c r="E2460" s="834" t="s">
        <v>2220</v>
      </c>
      <c r="F2460" s="832" t="s">
        <v>2171</v>
      </c>
      <c r="G2460" s="832" t="s">
        <v>2797</v>
      </c>
      <c r="H2460" s="832" t="s">
        <v>562</v>
      </c>
      <c r="I2460" s="832" t="s">
        <v>2801</v>
      </c>
      <c r="J2460" s="832" t="s">
        <v>2799</v>
      </c>
      <c r="K2460" s="832" t="s">
        <v>2802</v>
      </c>
      <c r="L2460" s="835">
        <v>181.04</v>
      </c>
      <c r="M2460" s="835">
        <v>181.04</v>
      </c>
      <c r="N2460" s="832">
        <v>1</v>
      </c>
      <c r="O2460" s="836">
        <v>0.5</v>
      </c>
      <c r="P2460" s="835">
        <v>181.04</v>
      </c>
      <c r="Q2460" s="837">
        <v>1</v>
      </c>
      <c r="R2460" s="832">
        <v>1</v>
      </c>
      <c r="S2460" s="837">
        <v>1</v>
      </c>
      <c r="T2460" s="836">
        <v>0.5</v>
      </c>
      <c r="U2460" s="838">
        <v>1</v>
      </c>
    </row>
    <row r="2461" spans="1:21" ht="14.4" customHeight="1" x14ac:dyDescent="0.3">
      <c r="A2461" s="831">
        <v>2</v>
      </c>
      <c r="B2461" s="832" t="s">
        <v>2170</v>
      </c>
      <c r="C2461" s="832" t="s">
        <v>2181</v>
      </c>
      <c r="D2461" s="833" t="s">
        <v>4519</v>
      </c>
      <c r="E2461" s="834" t="s">
        <v>2220</v>
      </c>
      <c r="F2461" s="832" t="s">
        <v>2171</v>
      </c>
      <c r="G2461" s="832" t="s">
        <v>2797</v>
      </c>
      <c r="H2461" s="832" t="s">
        <v>562</v>
      </c>
      <c r="I2461" s="832" t="s">
        <v>4440</v>
      </c>
      <c r="J2461" s="832" t="s">
        <v>2799</v>
      </c>
      <c r="K2461" s="832" t="s">
        <v>4441</v>
      </c>
      <c r="L2461" s="835">
        <v>0</v>
      </c>
      <c r="M2461" s="835">
        <v>0</v>
      </c>
      <c r="N2461" s="832">
        <v>1</v>
      </c>
      <c r="O2461" s="836">
        <v>0.5</v>
      </c>
      <c r="P2461" s="835">
        <v>0</v>
      </c>
      <c r="Q2461" s="837"/>
      <c r="R2461" s="832">
        <v>1</v>
      </c>
      <c r="S2461" s="837">
        <v>1</v>
      </c>
      <c r="T2461" s="836">
        <v>0.5</v>
      </c>
      <c r="U2461" s="838">
        <v>1</v>
      </c>
    </row>
    <row r="2462" spans="1:21" ht="14.4" customHeight="1" x14ac:dyDescent="0.3">
      <c r="A2462" s="831">
        <v>2</v>
      </c>
      <c r="B2462" s="832" t="s">
        <v>2170</v>
      </c>
      <c r="C2462" s="832" t="s">
        <v>2181</v>
      </c>
      <c r="D2462" s="833" t="s">
        <v>4519</v>
      </c>
      <c r="E2462" s="834" t="s">
        <v>2220</v>
      </c>
      <c r="F2462" s="832" t="s">
        <v>2171</v>
      </c>
      <c r="G2462" s="832" t="s">
        <v>2821</v>
      </c>
      <c r="H2462" s="832" t="s">
        <v>604</v>
      </c>
      <c r="I2462" s="832" t="s">
        <v>1914</v>
      </c>
      <c r="J2462" s="832" t="s">
        <v>1915</v>
      </c>
      <c r="K2462" s="832" t="s">
        <v>1916</v>
      </c>
      <c r="L2462" s="835">
        <v>0</v>
      </c>
      <c r="M2462" s="835">
        <v>0</v>
      </c>
      <c r="N2462" s="832">
        <v>7</v>
      </c>
      <c r="O2462" s="836">
        <v>2</v>
      </c>
      <c r="P2462" s="835">
        <v>0</v>
      </c>
      <c r="Q2462" s="837"/>
      <c r="R2462" s="832">
        <v>7</v>
      </c>
      <c r="S2462" s="837">
        <v>1</v>
      </c>
      <c r="T2462" s="836">
        <v>2</v>
      </c>
      <c r="U2462" s="838">
        <v>1</v>
      </c>
    </row>
    <row r="2463" spans="1:21" ht="14.4" customHeight="1" x14ac:dyDescent="0.3">
      <c r="A2463" s="831">
        <v>2</v>
      </c>
      <c r="B2463" s="832" t="s">
        <v>2170</v>
      </c>
      <c r="C2463" s="832" t="s">
        <v>2181</v>
      </c>
      <c r="D2463" s="833" t="s">
        <v>4519</v>
      </c>
      <c r="E2463" s="834" t="s">
        <v>2220</v>
      </c>
      <c r="F2463" s="832" t="s">
        <v>2171</v>
      </c>
      <c r="G2463" s="832" t="s">
        <v>4112</v>
      </c>
      <c r="H2463" s="832" t="s">
        <v>562</v>
      </c>
      <c r="I2463" s="832" t="s">
        <v>4113</v>
      </c>
      <c r="J2463" s="832" t="s">
        <v>1075</v>
      </c>
      <c r="K2463" s="832" t="s">
        <v>4114</v>
      </c>
      <c r="L2463" s="835">
        <v>96.81</v>
      </c>
      <c r="M2463" s="835">
        <v>484.05</v>
      </c>
      <c r="N2463" s="832">
        <v>5</v>
      </c>
      <c r="O2463" s="836">
        <v>2.5</v>
      </c>
      <c r="P2463" s="835">
        <v>484.05</v>
      </c>
      <c r="Q2463" s="837">
        <v>1</v>
      </c>
      <c r="R2463" s="832">
        <v>5</v>
      </c>
      <c r="S2463" s="837">
        <v>1</v>
      </c>
      <c r="T2463" s="836">
        <v>2.5</v>
      </c>
      <c r="U2463" s="838">
        <v>1</v>
      </c>
    </row>
    <row r="2464" spans="1:21" ht="14.4" customHeight="1" x14ac:dyDescent="0.3">
      <c r="A2464" s="831">
        <v>2</v>
      </c>
      <c r="B2464" s="832" t="s">
        <v>2170</v>
      </c>
      <c r="C2464" s="832" t="s">
        <v>2181</v>
      </c>
      <c r="D2464" s="833" t="s">
        <v>4519</v>
      </c>
      <c r="E2464" s="834" t="s">
        <v>2220</v>
      </c>
      <c r="F2464" s="832" t="s">
        <v>2171</v>
      </c>
      <c r="G2464" s="832" t="s">
        <v>3996</v>
      </c>
      <c r="H2464" s="832" t="s">
        <v>562</v>
      </c>
      <c r="I2464" s="832" t="s">
        <v>3997</v>
      </c>
      <c r="J2464" s="832" t="s">
        <v>3998</v>
      </c>
      <c r="K2464" s="832" t="s">
        <v>2501</v>
      </c>
      <c r="L2464" s="835">
        <v>282.05</v>
      </c>
      <c r="M2464" s="835">
        <v>1128.2</v>
      </c>
      <c r="N2464" s="832">
        <v>4</v>
      </c>
      <c r="O2464" s="836">
        <v>1</v>
      </c>
      <c r="P2464" s="835">
        <v>1128.2</v>
      </c>
      <c r="Q2464" s="837">
        <v>1</v>
      </c>
      <c r="R2464" s="832">
        <v>4</v>
      </c>
      <c r="S2464" s="837">
        <v>1</v>
      </c>
      <c r="T2464" s="836">
        <v>1</v>
      </c>
      <c r="U2464" s="838">
        <v>1</v>
      </c>
    </row>
    <row r="2465" spans="1:21" ht="14.4" customHeight="1" x14ac:dyDescent="0.3">
      <c r="A2465" s="831">
        <v>2</v>
      </c>
      <c r="B2465" s="832" t="s">
        <v>2170</v>
      </c>
      <c r="C2465" s="832" t="s">
        <v>2181</v>
      </c>
      <c r="D2465" s="833" t="s">
        <v>4519</v>
      </c>
      <c r="E2465" s="834" t="s">
        <v>2220</v>
      </c>
      <c r="F2465" s="832" t="s">
        <v>2171</v>
      </c>
      <c r="G2465" s="832" t="s">
        <v>2850</v>
      </c>
      <c r="H2465" s="832" t="s">
        <v>562</v>
      </c>
      <c r="I2465" s="832" t="s">
        <v>2851</v>
      </c>
      <c r="J2465" s="832" t="s">
        <v>2852</v>
      </c>
      <c r="K2465" s="832" t="s">
        <v>2853</v>
      </c>
      <c r="L2465" s="835">
        <v>271.94</v>
      </c>
      <c r="M2465" s="835">
        <v>271.94</v>
      </c>
      <c r="N2465" s="832">
        <v>1</v>
      </c>
      <c r="O2465" s="836">
        <v>1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2</v>
      </c>
      <c r="B2466" s="832" t="s">
        <v>2170</v>
      </c>
      <c r="C2466" s="832" t="s">
        <v>2181</v>
      </c>
      <c r="D2466" s="833" t="s">
        <v>4519</v>
      </c>
      <c r="E2466" s="834" t="s">
        <v>2220</v>
      </c>
      <c r="F2466" s="832" t="s">
        <v>2171</v>
      </c>
      <c r="G2466" s="832" t="s">
        <v>2866</v>
      </c>
      <c r="H2466" s="832" t="s">
        <v>604</v>
      </c>
      <c r="I2466" s="832" t="s">
        <v>1951</v>
      </c>
      <c r="J2466" s="832" t="s">
        <v>1099</v>
      </c>
      <c r="K2466" s="832" t="s">
        <v>1952</v>
      </c>
      <c r="L2466" s="835">
        <v>0</v>
      </c>
      <c r="M2466" s="835">
        <v>0</v>
      </c>
      <c r="N2466" s="832">
        <v>2</v>
      </c>
      <c r="O2466" s="836">
        <v>0.5</v>
      </c>
      <c r="P2466" s="835">
        <v>0</v>
      </c>
      <c r="Q2466" s="837"/>
      <c r="R2466" s="832">
        <v>2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2</v>
      </c>
      <c r="B2467" s="832" t="s">
        <v>2170</v>
      </c>
      <c r="C2467" s="832" t="s">
        <v>2181</v>
      </c>
      <c r="D2467" s="833" t="s">
        <v>4519</v>
      </c>
      <c r="E2467" s="834" t="s">
        <v>2220</v>
      </c>
      <c r="F2467" s="832" t="s">
        <v>2171</v>
      </c>
      <c r="G2467" s="832" t="s">
        <v>2875</v>
      </c>
      <c r="H2467" s="832" t="s">
        <v>562</v>
      </c>
      <c r="I2467" s="832" t="s">
        <v>2876</v>
      </c>
      <c r="J2467" s="832" t="s">
        <v>2877</v>
      </c>
      <c r="K2467" s="832" t="s">
        <v>2878</v>
      </c>
      <c r="L2467" s="835">
        <v>277.70999999999998</v>
      </c>
      <c r="M2467" s="835">
        <v>277.70999999999998</v>
      </c>
      <c r="N2467" s="832">
        <v>1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2</v>
      </c>
      <c r="B2468" s="832" t="s">
        <v>2170</v>
      </c>
      <c r="C2468" s="832" t="s">
        <v>2181</v>
      </c>
      <c r="D2468" s="833" t="s">
        <v>4519</v>
      </c>
      <c r="E2468" s="834" t="s">
        <v>2220</v>
      </c>
      <c r="F2468" s="832" t="s">
        <v>2171</v>
      </c>
      <c r="G2468" s="832" t="s">
        <v>2888</v>
      </c>
      <c r="H2468" s="832" t="s">
        <v>604</v>
      </c>
      <c r="I2468" s="832" t="s">
        <v>3088</v>
      </c>
      <c r="J2468" s="832" t="s">
        <v>1652</v>
      </c>
      <c r="K2468" s="832" t="s">
        <v>3089</v>
      </c>
      <c r="L2468" s="835">
        <v>165.63</v>
      </c>
      <c r="M2468" s="835">
        <v>165.63</v>
      </c>
      <c r="N2468" s="832">
        <v>1</v>
      </c>
      <c r="O2468" s="836">
        <v>0.5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2</v>
      </c>
      <c r="B2469" s="832" t="s">
        <v>2170</v>
      </c>
      <c r="C2469" s="832" t="s">
        <v>2181</v>
      </c>
      <c r="D2469" s="833" t="s">
        <v>4519</v>
      </c>
      <c r="E2469" s="834" t="s">
        <v>2220</v>
      </c>
      <c r="F2469" s="832" t="s">
        <v>2171</v>
      </c>
      <c r="G2469" s="832" t="s">
        <v>2888</v>
      </c>
      <c r="H2469" s="832" t="s">
        <v>604</v>
      </c>
      <c r="I2469" s="832" t="s">
        <v>1651</v>
      </c>
      <c r="J2469" s="832" t="s">
        <v>1652</v>
      </c>
      <c r="K2469" s="832" t="s">
        <v>1653</v>
      </c>
      <c r="L2469" s="835">
        <v>414.07</v>
      </c>
      <c r="M2469" s="835">
        <v>1656.28</v>
      </c>
      <c r="N2469" s="832">
        <v>4</v>
      </c>
      <c r="O2469" s="836">
        <v>1.5</v>
      </c>
      <c r="P2469" s="835">
        <v>1656.28</v>
      </c>
      <c r="Q2469" s="837">
        <v>1</v>
      </c>
      <c r="R2469" s="832">
        <v>4</v>
      </c>
      <c r="S2469" s="837">
        <v>1</v>
      </c>
      <c r="T2469" s="836">
        <v>1.5</v>
      </c>
      <c r="U2469" s="838">
        <v>1</v>
      </c>
    </row>
    <row r="2470" spans="1:21" ht="14.4" customHeight="1" x14ac:dyDescent="0.3">
      <c r="A2470" s="831">
        <v>2</v>
      </c>
      <c r="B2470" s="832" t="s">
        <v>2170</v>
      </c>
      <c r="C2470" s="832" t="s">
        <v>2181</v>
      </c>
      <c r="D2470" s="833" t="s">
        <v>4519</v>
      </c>
      <c r="E2470" s="834" t="s">
        <v>2220</v>
      </c>
      <c r="F2470" s="832" t="s">
        <v>2171</v>
      </c>
      <c r="G2470" s="832" t="s">
        <v>3852</v>
      </c>
      <c r="H2470" s="832" t="s">
        <v>562</v>
      </c>
      <c r="I2470" s="832" t="s">
        <v>3853</v>
      </c>
      <c r="J2470" s="832" t="s">
        <v>3854</v>
      </c>
      <c r="K2470" s="832" t="s">
        <v>3855</v>
      </c>
      <c r="L2470" s="835">
        <v>656.92</v>
      </c>
      <c r="M2470" s="835">
        <v>2627.68</v>
      </c>
      <c r="N2470" s="832">
        <v>4</v>
      </c>
      <c r="O2470" s="836">
        <v>1</v>
      </c>
      <c r="P2470" s="835">
        <v>2627.68</v>
      </c>
      <c r="Q2470" s="837">
        <v>1</v>
      </c>
      <c r="R2470" s="832">
        <v>4</v>
      </c>
      <c r="S2470" s="837">
        <v>1</v>
      </c>
      <c r="T2470" s="836">
        <v>1</v>
      </c>
      <c r="U2470" s="838">
        <v>1</v>
      </c>
    </row>
    <row r="2471" spans="1:21" ht="14.4" customHeight="1" x14ac:dyDescent="0.3">
      <c r="A2471" s="831">
        <v>2</v>
      </c>
      <c r="B2471" s="832" t="s">
        <v>2170</v>
      </c>
      <c r="C2471" s="832" t="s">
        <v>2181</v>
      </c>
      <c r="D2471" s="833" t="s">
        <v>4519</v>
      </c>
      <c r="E2471" s="834" t="s">
        <v>2220</v>
      </c>
      <c r="F2471" s="832" t="s">
        <v>2171</v>
      </c>
      <c r="G2471" s="832" t="s">
        <v>2894</v>
      </c>
      <c r="H2471" s="832" t="s">
        <v>562</v>
      </c>
      <c r="I2471" s="832" t="s">
        <v>4442</v>
      </c>
      <c r="J2471" s="832" t="s">
        <v>3857</v>
      </c>
      <c r="K2471" s="832" t="s">
        <v>4443</v>
      </c>
      <c r="L2471" s="835">
        <v>50.32</v>
      </c>
      <c r="M2471" s="835">
        <v>50.32</v>
      </c>
      <c r="N2471" s="832">
        <v>1</v>
      </c>
      <c r="O2471" s="836">
        <v>1</v>
      </c>
      <c r="P2471" s="835">
        <v>50.32</v>
      </c>
      <c r="Q2471" s="837">
        <v>1</v>
      </c>
      <c r="R2471" s="832">
        <v>1</v>
      </c>
      <c r="S2471" s="837">
        <v>1</v>
      </c>
      <c r="T2471" s="836">
        <v>1</v>
      </c>
      <c r="U2471" s="838">
        <v>1</v>
      </c>
    </row>
    <row r="2472" spans="1:21" ht="14.4" customHeight="1" x14ac:dyDescent="0.3">
      <c r="A2472" s="831">
        <v>2</v>
      </c>
      <c r="B2472" s="832" t="s">
        <v>2170</v>
      </c>
      <c r="C2472" s="832" t="s">
        <v>2181</v>
      </c>
      <c r="D2472" s="833" t="s">
        <v>4519</v>
      </c>
      <c r="E2472" s="834" t="s">
        <v>2220</v>
      </c>
      <c r="F2472" s="832" t="s">
        <v>2171</v>
      </c>
      <c r="G2472" s="832" t="s">
        <v>4190</v>
      </c>
      <c r="H2472" s="832" t="s">
        <v>562</v>
      </c>
      <c r="I2472" s="832" t="s">
        <v>4444</v>
      </c>
      <c r="J2472" s="832" t="s">
        <v>4445</v>
      </c>
      <c r="K2472" s="832" t="s">
        <v>4446</v>
      </c>
      <c r="L2472" s="835">
        <v>0</v>
      </c>
      <c r="M2472" s="835">
        <v>0</v>
      </c>
      <c r="N2472" s="832">
        <v>3</v>
      </c>
      <c r="O2472" s="836">
        <v>0.5</v>
      </c>
      <c r="P2472" s="835"/>
      <c r="Q2472" s="837"/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2</v>
      </c>
      <c r="B2473" s="832" t="s">
        <v>2170</v>
      </c>
      <c r="C2473" s="832" t="s">
        <v>2181</v>
      </c>
      <c r="D2473" s="833" t="s">
        <v>4519</v>
      </c>
      <c r="E2473" s="834" t="s">
        <v>2220</v>
      </c>
      <c r="F2473" s="832" t="s">
        <v>2171</v>
      </c>
      <c r="G2473" s="832" t="s">
        <v>2899</v>
      </c>
      <c r="H2473" s="832" t="s">
        <v>562</v>
      </c>
      <c r="I2473" s="832" t="s">
        <v>2907</v>
      </c>
      <c r="J2473" s="832" t="s">
        <v>886</v>
      </c>
      <c r="K2473" s="832" t="s">
        <v>2906</v>
      </c>
      <c r="L2473" s="835">
        <v>374.79</v>
      </c>
      <c r="M2473" s="835">
        <v>2998.32</v>
      </c>
      <c r="N2473" s="832">
        <v>8</v>
      </c>
      <c r="O2473" s="836">
        <v>1.5</v>
      </c>
      <c r="P2473" s="835">
        <v>2998.32</v>
      </c>
      <c r="Q2473" s="837">
        <v>1</v>
      </c>
      <c r="R2473" s="832">
        <v>8</v>
      </c>
      <c r="S2473" s="837">
        <v>1</v>
      </c>
      <c r="T2473" s="836">
        <v>1.5</v>
      </c>
      <c r="U2473" s="838">
        <v>1</v>
      </c>
    </row>
    <row r="2474" spans="1:21" ht="14.4" customHeight="1" x14ac:dyDescent="0.3">
      <c r="A2474" s="831">
        <v>2</v>
      </c>
      <c r="B2474" s="832" t="s">
        <v>2170</v>
      </c>
      <c r="C2474" s="832" t="s">
        <v>2181</v>
      </c>
      <c r="D2474" s="833" t="s">
        <v>4519</v>
      </c>
      <c r="E2474" s="834" t="s">
        <v>2220</v>
      </c>
      <c r="F2474" s="832" t="s">
        <v>2171</v>
      </c>
      <c r="G2474" s="832" t="s">
        <v>2924</v>
      </c>
      <c r="H2474" s="832" t="s">
        <v>562</v>
      </c>
      <c r="I2474" s="832" t="s">
        <v>2925</v>
      </c>
      <c r="J2474" s="832" t="s">
        <v>2926</v>
      </c>
      <c r="K2474" s="832" t="s">
        <v>2927</v>
      </c>
      <c r="L2474" s="835">
        <v>248.55</v>
      </c>
      <c r="M2474" s="835">
        <v>2734.0499999999997</v>
      </c>
      <c r="N2474" s="832">
        <v>11</v>
      </c>
      <c r="O2474" s="836">
        <v>11</v>
      </c>
      <c r="P2474" s="835">
        <v>2236.9499999999998</v>
      </c>
      <c r="Q2474" s="837">
        <v>0.81818181818181823</v>
      </c>
      <c r="R2474" s="832">
        <v>9</v>
      </c>
      <c r="S2474" s="837">
        <v>0.81818181818181823</v>
      </c>
      <c r="T2474" s="836">
        <v>9</v>
      </c>
      <c r="U2474" s="838">
        <v>0.81818181818181823</v>
      </c>
    </row>
    <row r="2475" spans="1:21" ht="14.4" customHeight="1" x14ac:dyDescent="0.3">
      <c r="A2475" s="831">
        <v>2</v>
      </c>
      <c r="B2475" s="832" t="s">
        <v>2170</v>
      </c>
      <c r="C2475" s="832" t="s">
        <v>2181</v>
      </c>
      <c r="D2475" s="833" t="s">
        <v>4519</v>
      </c>
      <c r="E2475" s="834" t="s">
        <v>2220</v>
      </c>
      <c r="F2475" s="832" t="s">
        <v>2172</v>
      </c>
      <c r="G2475" s="832" t="s">
        <v>2932</v>
      </c>
      <c r="H2475" s="832" t="s">
        <v>562</v>
      </c>
      <c r="I2475" s="832" t="s">
        <v>3093</v>
      </c>
      <c r="J2475" s="832" t="s">
        <v>2248</v>
      </c>
      <c r="K2475" s="832"/>
      <c r="L2475" s="835">
        <v>0</v>
      </c>
      <c r="M2475" s="835">
        <v>0</v>
      </c>
      <c r="N2475" s="832">
        <v>1</v>
      </c>
      <c r="O2475" s="836">
        <v>1</v>
      </c>
      <c r="P2475" s="835"/>
      <c r="Q2475" s="837"/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2</v>
      </c>
      <c r="B2476" s="832" t="s">
        <v>2170</v>
      </c>
      <c r="C2476" s="832" t="s">
        <v>2181</v>
      </c>
      <c r="D2476" s="833" t="s">
        <v>4519</v>
      </c>
      <c r="E2476" s="834" t="s">
        <v>2220</v>
      </c>
      <c r="F2476" s="832" t="s">
        <v>2172</v>
      </c>
      <c r="G2476" s="832" t="s">
        <v>2932</v>
      </c>
      <c r="H2476" s="832" t="s">
        <v>562</v>
      </c>
      <c r="I2476" s="832" t="s">
        <v>2934</v>
      </c>
      <c r="J2476" s="832" t="s">
        <v>2248</v>
      </c>
      <c r="K2476" s="832"/>
      <c r="L2476" s="835">
        <v>0</v>
      </c>
      <c r="M2476" s="835">
        <v>0</v>
      </c>
      <c r="N2476" s="832">
        <v>9</v>
      </c>
      <c r="O2476" s="836">
        <v>9</v>
      </c>
      <c r="P2476" s="835">
        <v>0</v>
      </c>
      <c r="Q2476" s="837"/>
      <c r="R2476" s="832">
        <v>8</v>
      </c>
      <c r="S2476" s="837">
        <v>0.88888888888888884</v>
      </c>
      <c r="T2476" s="836">
        <v>8</v>
      </c>
      <c r="U2476" s="838">
        <v>0.88888888888888884</v>
      </c>
    </row>
    <row r="2477" spans="1:21" ht="14.4" customHeight="1" x14ac:dyDescent="0.3">
      <c r="A2477" s="831">
        <v>2</v>
      </c>
      <c r="B2477" s="832" t="s">
        <v>2170</v>
      </c>
      <c r="C2477" s="832" t="s">
        <v>2181</v>
      </c>
      <c r="D2477" s="833" t="s">
        <v>4519</v>
      </c>
      <c r="E2477" s="834" t="s">
        <v>2260</v>
      </c>
      <c r="F2477" s="832" t="s">
        <v>2171</v>
      </c>
      <c r="G2477" s="832" t="s">
        <v>2373</v>
      </c>
      <c r="H2477" s="832" t="s">
        <v>604</v>
      </c>
      <c r="I2477" s="832" t="s">
        <v>1938</v>
      </c>
      <c r="J2477" s="832" t="s">
        <v>1939</v>
      </c>
      <c r="K2477" s="832" t="s">
        <v>1940</v>
      </c>
      <c r="L2477" s="835">
        <v>9.4</v>
      </c>
      <c r="M2477" s="835">
        <v>37.6</v>
      </c>
      <c r="N2477" s="832">
        <v>4</v>
      </c>
      <c r="O2477" s="836">
        <v>1</v>
      </c>
      <c r="P2477" s="835">
        <v>37.6</v>
      </c>
      <c r="Q2477" s="837">
        <v>1</v>
      </c>
      <c r="R2477" s="832">
        <v>4</v>
      </c>
      <c r="S2477" s="837">
        <v>1</v>
      </c>
      <c r="T2477" s="836">
        <v>1</v>
      </c>
      <c r="U2477" s="838">
        <v>1</v>
      </c>
    </row>
    <row r="2478" spans="1:21" ht="14.4" customHeight="1" x14ac:dyDescent="0.3">
      <c r="A2478" s="831">
        <v>2</v>
      </c>
      <c r="B2478" s="832" t="s">
        <v>2170</v>
      </c>
      <c r="C2478" s="832" t="s">
        <v>2181</v>
      </c>
      <c r="D2478" s="833" t="s">
        <v>4519</v>
      </c>
      <c r="E2478" s="834" t="s">
        <v>2260</v>
      </c>
      <c r="F2478" s="832" t="s">
        <v>2171</v>
      </c>
      <c r="G2478" s="832" t="s">
        <v>3676</v>
      </c>
      <c r="H2478" s="832" t="s">
        <v>562</v>
      </c>
      <c r="I2478" s="832" t="s">
        <v>4447</v>
      </c>
      <c r="J2478" s="832" t="s">
        <v>626</v>
      </c>
      <c r="K2478" s="832" t="s">
        <v>4448</v>
      </c>
      <c r="L2478" s="835">
        <v>0</v>
      </c>
      <c r="M2478" s="835">
        <v>0</v>
      </c>
      <c r="N2478" s="832">
        <v>2</v>
      </c>
      <c r="O2478" s="836">
        <v>1</v>
      </c>
      <c r="P2478" s="835"/>
      <c r="Q2478" s="837"/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2</v>
      </c>
      <c r="B2479" s="832" t="s">
        <v>2170</v>
      </c>
      <c r="C2479" s="832" t="s">
        <v>2181</v>
      </c>
      <c r="D2479" s="833" t="s">
        <v>4519</v>
      </c>
      <c r="E2479" s="834" t="s">
        <v>2260</v>
      </c>
      <c r="F2479" s="832" t="s">
        <v>2171</v>
      </c>
      <c r="G2479" s="832" t="s">
        <v>3912</v>
      </c>
      <c r="H2479" s="832" t="s">
        <v>562</v>
      </c>
      <c r="I2479" s="832" t="s">
        <v>3913</v>
      </c>
      <c r="J2479" s="832" t="s">
        <v>928</v>
      </c>
      <c r="K2479" s="832" t="s">
        <v>3914</v>
      </c>
      <c r="L2479" s="835">
        <v>0</v>
      </c>
      <c r="M2479" s="835">
        <v>0</v>
      </c>
      <c r="N2479" s="832">
        <v>3</v>
      </c>
      <c r="O2479" s="836">
        <v>1.5</v>
      </c>
      <c r="P2479" s="835">
        <v>0</v>
      </c>
      <c r="Q2479" s="837"/>
      <c r="R2479" s="832">
        <v>3</v>
      </c>
      <c r="S2479" s="837">
        <v>1</v>
      </c>
      <c r="T2479" s="836">
        <v>1.5</v>
      </c>
      <c r="U2479" s="838">
        <v>1</v>
      </c>
    </row>
    <row r="2480" spans="1:21" ht="14.4" customHeight="1" x14ac:dyDescent="0.3">
      <c r="A2480" s="831">
        <v>2</v>
      </c>
      <c r="B2480" s="832" t="s">
        <v>2170</v>
      </c>
      <c r="C2480" s="832" t="s">
        <v>2181</v>
      </c>
      <c r="D2480" s="833" t="s">
        <v>4519</v>
      </c>
      <c r="E2480" s="834" t="s">
        <v>2260</v>
      </c>
      <c r="F2480" s="832" t="s">
        <v>2171</v>
      </c>
      <c r="G2480" s="832" t="s">
        <v>2378</v>
      </c>
      <c r="H2480" s="832" t="s">
        <v>604</v>
      </c>
      <c r="I2480" s="832" t="s">
        <v>2039</v>
      </c>
      <c r="J2480" s="832" t="s">
        <v>1761</v>
      </c>
      <c r="K2480" s="832" t="s">
        <v>1967</v>
      </c>
      <c r="L2480" s="835">
        <v>186.55</v>
      </c>
      <c r="M2480" s="835">
        <v>186.55</v>
      </c>
      <c r="N2480" s="832">
        <v>1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2</v>
      </c>
      <c r="B2481" s="832" t="s">
        <v>2170</v>
      </c>
      <c r="C2481" s="832" t="s">
        <v>2181</v>
      </c>
      <c r="D2481" s="833" t="s">
        <v>4519</v>
      </c>
      <c r="E2481" s="834" t="s">
        <v>2260</v>
      </c>
      <c r="F2481" s="832" t="s">
        <v>2171</v>
      </c>
      <c r="G2481" s="832" t="s">
        <v>2381</v>
      </c>
      <c r="H2481" s="832" t="s">
        <v>562</v>
      </c>
      <c r="I2481" s="832" t="s">
        <v>2382</v>
      </c>
      <c r="J2481" s="832" t="s">
        <v>2383</v>
      </c>
      <c r="K2481" s="832" t="s">
        <v>2384</v>
      </c>
      <c r="L2481" s="835">
        <v>61.44</v>
      </c>
      <c r="M2481" s="835">
        <v>61.44</v>
      </c>
      <c r="N2481" s="832">
        <v>1</v>
      </c>
      <c r="O2481" s="836">
        <v>0.5</v>
      </c>
      <c r="P2481" s="835">
        <v>61.44</v>
      </c>
      <c r="Q2481" s="837">
        <v>1</v>
      </c>
      <c r="R2481" s="832">
        <v>1</v>
      </c>
      <c r="S2481" s="837">
        <v>1</v>
      </c>
      <c r="T2481" s="836">
        <v>0.5</v>
      </c>
      <c r="U2481" s="838">
        <v>1</v>
      </c>
    </row>
    <row r="2482" spans="1:21" ht="14.4" customHeight="1" x14ac:dyDescent="0.3">
      <c r="A2482" s="831">
        <v>2</v>
      </c>
      <c r="B2482" s="832" t="s">
        <v>2170</v>
      </c>
      <c r="C2482" s="832" t="s">
        <v>2181</v>
      </c>
      <c r="D2482" s="833" t="s">
        <v>4519</v>
      </c>
      <c r="E2482" s="834" t="s">
        <v>2260</v>
      </c>
      <c r="F2482" s="832" t="s">
        <v>2171</v>
      </c>
      <c r="G2482" s="832" t="s">
        <v>2947</v>
      </c>
      <c r="H2482" s="832" t="s">
        <v>562</v>
      </c>
      <c r="I2482" s="832" t="s">
        <v>4449</v>
      </c>
      <c r="J2482" s="832" t="s">
        <v>2949</v>
      </c>
      <c r="K2482" s="832" t="s">
        <v>4450</v>
      </c>
      <c r="L2482" s="835">
        <v>54.99</v>
      </c>
      <c r="M2482" s="835">
        <v>219.96</v>
      </c>
      <c r="N2482" s="832">
        <v>4</v>
      </c>
      <c r="O2482" s="836">
        <v>1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2</v>
      </c>
      <c r="B2483" s="832" t="s">
        <v>2170</v>
      </c>
      <c r="C2483" s="832" t="s">
        <v>2181</v>
      </c>
      <c r="D2483" s="833" t="s">
        <v>4519</v>
      </c>
      <c r="E2483" s="834" t="s">
        <v>2260</v>
      </c>
      <c r="F2483" s="832" t="s">
        <v>2171</v>
      </c>
      <c r="G2483" s="832" t="s">
        <v>2388</v>
      </c>
      <c r="H2483" s="832" t="s">
        <v>604</v>
      </c>
      <c r="I2483" s="832" t="s">
        <v>1817</v>
      </c>
      <c r="J2483" s="832" t="s">
        <v>1815</v>
      </c>
      <c r="K2483" s="832" t="s">
        <v>1818</v>
      </c>
      <c r="L2483" s="835">
        <v>279.52999999999997</v>
      </c>
      <c r="M2483" s="835">
        <v>279.52999999999997</v>
      </c>
      <c r="N2483" s="832">
        <v>1</v>
      </c>
      <c r="O2483" s="836">
        <v>0.5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2</v>
      </c>
      <c r="B2484" s="832" t="s">
        <v>2170</v>
      </c>
      <c r="C2484" s="832" t="s">
        <v>2181</v>
      </c>
      <c r="D2484" s="833" t="s">
        <v>4519</v>
      </c>
      <c r="E2484" s="834" t="s">
        <v>2260</v>
      </c>
      <c r="F2484" s="832" t="s">
        <v>2171</v>
      </c>
      <c r="G2484" s="832" t="s">
        <v>2396</v>
      </c>
      <c r="H2484" s="832" t="s">
        <v>604</v>
      </c>
      <c r="I2484" s="832" t="s">
        <v>2397</v>
      </c>
      <c r="J2484" s="832" t="s">
        <v>2398</v>
      </c>
      <c r="K2484" s="832" t="s">
        <v>1653</v>
      </c>
      <c r="L2484" s="835">
        <v>318.16000000000003</v>
      </c>
      <c r="M2484" s="835">
        <v>17816.96</v>
      </c>
      <c r="N2484" s="832">
        <v>56</v>
      </c>
      <c r="O2484" s="836">
        <v>18</v>
      </c>
      <c r="P2484" s="835">
        <v>11135.599999999997</v>
      </c>
      <c r="Q2484" s="837">
        <v>0.62499999999999989</v>
      </c>
      <c r="R2484" s="832">
        <v>35</v>
      </c>
      <c r="S2484" s="837">
        <v>0.625</v>
      </c>
      <c r="T2484" s="836">
        <v>11</v>
      </c>
      <c r="U2484" s="838">
        <v>0.61111111111111116</v>
      </c>
    </row>
    <row r="2485" spans="1:21" ht="14.4" customHeight="1" x14ac:dyDescent="0.3">
      <c r="A2485" s="831">
        <v>2</v>
      </c>
      <c r="B2485" s="832" t="s">
        <v>2170</v>
      </c>
      <c r="C2485" s="832" t="s">
        <v>2181</v>
      </c>
      <c r="D2485" s="833" t="s">
        <v>4519</v>
      </c>
      <c r="E2485" s="834" t="s">
        <v>2260</v>
      </c>
      <c r="F2485" s="832" t="s">
        <v>2171</v>
      </c>
      <c r="G2485" s="832" t="s">
        <v>2406</v>
      </c>
      <c r="H2485" s="832" t="s">
        <v>604</v>
      </c>
      <c r="I2485" s="832" t="s">
        <v>1742</v>
      </c>
      <c r="J2485" s="832" t="s">
        <v>1740</v>
      </c>
      <c r="K2485" s="832" t="s">
        <v>1743</v>
      </c>
      <c r="L2485" s="835">
        <v>229.38</v>
      </c>
      <c r="M2485" s="835">
        <v>229.38</v>
      </c>
      <c r="N2485" s="832">
        <v>1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2</v>
      </c>
      <c r="B2486" s="832" t="s">
        <v>2170</v>
      </c>
      <c r="C2486" s="832" t="s">
        <v>2181</v>
      </c>
      <c r="D2486" s="833" t="s">
        <v>4519</v>
      </c>
      <c r="E2486" s="834" t="s">
        <v>2260</v>
      </c>
      <c r="F2486" s="832" t="s">
        <v>2171</v>
      </c>
      <c r="G2486" s="832" t="s">
        <v>3114</v>
      </c>
      <c r="H2486" s="832" t="s">
        <v>562</v>
      </c>
      <c r="I2486" s="832" t="s">
        <v>3442</v>
      </c>
      <c r="J2486" s="832" t="s">
        <v>904</v>
      </c>
      <c r="K2486" s="832" t="s">
        <v>3435</v>
      </c>
      <c r="L2486" s="835">
        <v>0</v>
      </c>
      <c r="M2486" s="835">
        <v>0</v>
      </c>
      <c r="N2486" s="832">
        <v>1</v>
      </c>
      <c r="O2486" s="836">
        <v>0.5</v>
      </c>
      <c r="P2486" s="835">
        <v>0</v>
      </c>
      <c r="Q2486" s="837"/>
      <c r="R2486" s="832">
        <v>1</v>
      </c>
      <c r="S2486" s="837">
        <v>1</v>
      </c>
      <c r="T2486" s="836">
        <v>0.5</v>
      </c>
      <c r="U2486" s="838">
        <v>1</v>
      </c>
    </row>
    <row r="2487" spans="1:21" ht="14.4" customHeight="1" x14ac:dyDescent="0.3">
      <c r="A2487" s="831">
        <v>2</v>
      </c>
      <c r="B2487" s="832" t="s">
        <v>2170</v>
      </c>
      <c r="C2487" s="832" t="s">
        <v>2181</v>
      </c>
      <c r="D2487" s="833" t="s">
        <v>4519</v>
      </c>
      <c r="E2487" s="834" t="s">
        <v>2260</v>
      </c>
      <c r="F2487" s="832" t="s">
        <v>2171</v>
      </c>
      <c r="G2487" s="832" t="s">
        <v>3114</v>
      </c>
      <c r="H2487" s="832" t="s">
        <v>562</v>
      </c>
      <c r="I2487" s="832" t="s">
        <v>3923</v>
      </c>
      <c r="J2487" s="832" t="s">
        <v>904</v>
      </c>
      <c r="K2487" s="832" t="s">
        <v>3435</v>
      </c>
      <c r="L2487" s="835">
        <v>0</v>
      </c>
      <c r="M2487" s="835">
        <v>0</v>
      </c>
      <c r="N2487" s="832">
        <v>2</v>
      </c>
      <c r="O2487" s="836">
        <v>0.5</v>
      </c>
      <c r="P2487" s="835">
        <v>0</v>
      </c>
      <c r="Q2487" s="837"/>
      <c r="R2487" s="832">
        <v>2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2</v>
      </c>
      <c r="B2488" s="832" t="s">
        <v>2170</v>
      </c>
      <c r="C2488" s="832" t="s">
        <v>2181</v>
      </c>
      <c r="D2488" s="833" t="s">
        <v>4519</v>
      </c>
      <c r="E2488" s="834" t="s">
        <v>2260</v>
      </c>
      <c r="F2488" s="832" t="s">
        <v>2171</v>
      </c>
      <c r="G2488" s="832" t="s">
        <v>2416</v>
      </c>
      <c r="H2488" s="832" t="s">
        <v>562</v>
      </c>
      <c r="I2488" s="832" t="s">
        <v>2963</v>
      </c>
      <c r="J2488" s="832" t="s">
        <v>2418</v>
      </c>
      <c r="K2488" s="832" t="s">
        <v>2964</v>
      </c>
      <c r="L2488" s="835">
        <v>1910.49</v>
      </c>
      <c r="M2488" s="835">
        <v>57314.700000000004</v>
      </c>
      <c r="N2488" s="832">
        <v>30</v>
      </c>
      <c r="O2488" s="836">
        <v>6.5</v>
      </c>
      <c r="P2488" s="835">
        <v>51583.23</v>
      </c>
      <c r="Q2488" s="837">
        <v>0.9</v>
      </c>
      <c r="R2488" s="832">
        <v>27</v>
      </c>
      <c r="S2488" s="837">
        <v>0.9</v>
      </c>
      <c r="T2488" s="836">
        <v>6</v>
      </c>
      <c r="U2488" s="838">
        <v>0.92307692307692313</v>
      </c>
    </row>
    <row r="2489" spans="1:21" ht="14.4" customHeight="1" x14ac:dyDescent="0.3">
      <c r="A2489" s="831">
        <v>2</v>
      </c>
      <c r="B2489" s="832" t="s">
        <v>2170</v>
      </c>
      <c r="C2489" s="832" t="s">
        <v>2181</v>
      </c>
      <c r="D2489" s="833" t="s">
        <v>4519</v>
      </c>
      <c r="E2489" s="834" t="s">
        <v>2260</v>
      </c>
      <c r="F2489" s="832" t="s">
        <v>2171</v>
      </c>
      <c r="G2489" s="832" t="s">
        <v>2420</v>
      </c>
      <c r="H2489" s="832" t="s">
        <v>562</v>
      </c>
      <c r="I2489" s="832" t="s">
        <v>2421</v>
      </c>
      <c r="J2489" s="832" t="s">
        <v>2422</v>
      </c>
      <c r="K2489" s="832" t="s">
        <v>2114</v>
      </c>
      <c r="L2489" s="835">
        <v>176.32</v>
      </c>
      <c r="M2489" s="835">
        <v>176.32</v>
      </c>
      <c r="N2489" s="832">
        <v>1</v>
      </c>
      <c r="O2489" s="836">
        <v>0.5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2</v>
      </c>
      <c r="B2490" s="832" t="s">
        <v>2170</v>
      </c>
      <c r="C2490" s="832" t="s">
        <v>2181</v>
      </c>
      <c r="D2490" s="833" t="s">
        <v>4519</v>
      </c>
      <c r="E2490" s="834" t="s">
        <v>2260</v>
      </c>
      <c r="F2490" s="832" t="s">
        <v>2171</v>
      </c>
      <c r="G2490" s="832" t="s">
        <v>2423</v>
      </c>
      <c r="H2490" s="832" t="s">
        <v>562</v>
      </c>
      <c r="I2490" s="832" t="s">
        <v>2968</v>
      </c>
      <c r="J2490" s="832" t="s">
        <v>2425</v>
      </c>
      <c r="K2490" s="832" t="s">
        <v>2969</v>
      </c>
      <c r="L2490" s="835">
        <v>78.33</v>
      </c>
      <c r="M2490" s="835">
        <v>391.65</v>
      </c>
      <c r="N2490" s="832">
        <v>5</v>
      </c>
      <c r="O2490" s="836">
        <v>1.5</v>
      </c>
      <c r="P2490" s="835">
        <v>391.65</v>
      </c>
      <c r="Q2490" s="837">
        <v>1</v>
      </c>
      <c r="R2490" s="832">
        <v>5</v>
      </c>
      <c r="S2490" s="837">
        <v>1</v>
      </c>
      <c r="T2490" s="836">
        <v>1.5</v>
      </c>
      <c r="U2490" s="838">
        <v>1</v>
      </c>
    </row>
    <row r="2491" spans="1:21" ht="14.4" customHeight="1" x14ac:dyDescent="0.3">
      <c r="A2491" s="831">
        <v>2</v>
      </c>
      <c r="B2491" s="832" t="s">
        <v>2170</v>
      </c>
      <c r="C2491" s="832" t="s">
        <v>2181</v>
      </c>
      <c r="D2491" s="833" t="s">
        <v>4519</v>
      </c>
      <c r="E2491" s="834" t="s">
        <v>2260</v>
      </c>
      <c r="F2491" s="832" t="s">
        <v>2171</v>
      </c>
      <c r="G2491" s="832" t="s">
        <v>2427</v>
      </c>
      <c r="H2491" s="832" t="s">
        <v>562</v>
      </c>
      <c r="I2491" s="832" t="s">
        <v>4451</v>
      </c>
      <c r="J2491" s="832" t="s">
        <v>4452</v>
      </c>
      <c r="K2491" s="832" t="s">
        <v>2098</v>
      </c>
      <c r="L2491" s="835">
        <v>61.59</v>
      </c>
      <c r="M2491" s="835">
        <v>123.18</v>
      </c>
      <c r="N2491" s="832">
        <v>2</v>
      </c>
      <c r="O2491" s="836">
        <v>0.5</v>
      </c>
      <c r="P2491" s="835">
        <v>123.18</v>
      </c>
      <c r="Q2491" s="837">
        <v>1</v>
      </c>
      <c r="R2491" s="832">
        <v>2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2</v>
      </c>
      <c r="B2492" s="832" t="s">
        <v>2170</v>
      </c>
      <c r="C2492" s="832" t="s">
        <v>2181</v>
      </c>
      <c r="D2492" s="833" t="s">
        <v>4519</v>
      </c>
      <c r="E2492" s="834" t="s">
        <v>2260</v>
      </c>
      <c r="F2492" s="832" t="s">
        <v>2171</v>
      </c>
      <c r="G2492" s="832" t="s">
        <v>2447</v>
      </c>
      <c r="H2492" s="832" t="s">
        <v>562</v>
      </c>
      <c r="I2492" s="832" t="s">
        <v>2448</v>
      </c>
      <c r="J2492" s="832" t="s">
        <v>2449</v>
      </c>
      <c r="K2492" s="832" t="s">
        <v>2450</v>
      </c>
      <c r="L2492" s="835">
        <v>37.520000000000003</v>
      </c>
      <c r="M2492" s="835">
        <v>225.12</v>
      </c>
      <c r="N2492" s="832">
        <v>6</v>
      </c>
      <c r="O2492" s="836">
        <v>2</v>
      </c>
      <c r="P2492" s="835">
        <v>75.040000000000006</v>
      </c>
      <c r="Q2492" s="837">
        <v>0.33333333333333337</v>
      </c>
      <c r="R2492" s="832">
        <v>2</v>
      </c>
      <c r="S2492" s="837">
        <v>0.33333333333333331</v>
      </c>
      <c r="T2492" s="836">
        <v>1</v>
      </c>
      <c r="U2492" s="838">
        <v>0.5</v>
      </c>
    </row>
    <row r="2493" spans="1:21" ht="14.4" customHeight="1" x14ac:dyDescent="0.3">
      <c r="A2493" s="831">
        <v>2</v>
      </c>
      <c r="B2493" s="832" t="s">
        <v>2170</v>
      </c>
      <c r="C2493" s="832" t="s">
        <v>2181</v>
      </c>
      <c r="D2493" s="833" t="s">
        <v>4519</v>
      </c>
      <c r="E2493" s="834" t="s">
        <v>2260</v>
      </c>
      <c r="F2493" s="832" t="s">
        <v>2171</v>
      </c>
      <c r="G2493" s="832" t="s">
        <v>2468</v>
      </c>
      <c r="H2493" s="832" t="s">
        <v>604</v>
      </c>
      <c r="I2493" s="832" t="s">
        <v>2469</v>
      </c>
      <c r="J2493" s="832" t="s">
        <v>908</v>
      </c>
      <c r="K2493" s="832" t="s">
        <v>2470</v>
      </c>
      <c r="L2493" s="835">
        <v>556.04</v>
      </c>
      <c r="M2493" s="835">
        <v>1112.08</v>
      </c>
      <c r="N2493" s="832">
        <v>2</v>
      </c>
      <c r="O2493" s="836">
        <v>1.5</v>
      </c>
      <c r="P2493" s="835">
        <v>556.04</v>
      </c>
      <c r="Q2493" s="837">
        <v>0.5</v>
      </c>
      <c r="R2493" s="832">
        <v>1</v>
      </c>
      <c r="S2493" s="837">
        <v>0.5</v>
      </c>
      <c r="T2493" s="836">
        <v>1</v>
      </c>
      <c r="U2493" s="838">
        <v>0.66666666666666663</v>
      </c>
    </row>
    <row r="2494" spans="1:21" ht="14.4" customHeight="1" x14ac:dyDescent="0.3">
      <c r="A2494" s="831">
        <v>2</v>
      </c>
      <c r="B2494" s="832" t="s">
        <v>2170</v>
      </c>
      <c r="C2494" s="832" t="s">
        <v>2181</v>
      </c>
      <c r="D2494" s="833" t="s">
        <v>4519</v>
      </c>
      <c r="E2494" s="834" t="s">
        <v>2260</v>
      </c>
      <c r="F2494" s="832" t="s">
        <v>2171</v>
      </c>
      <c r="G2494" s="832" t="s">
        <v>2474</v>
      </c>
      <c r="H2494" s="832" t="s">
        <v>562</v>
      </c>
      <c r="I2494" s="832" t="s">
        <v>4453</v>
      </c>
      <c r="J2494" s="832" t="s">
        <v>3694</v>
      </c>
      <c r="K2494" s="832" t="s">
        <v>1884</v>
      </c>
      <c r="L2494" s="835">
        <v>846.47</v>
      </c>
      <c r="M2494" s="835">
        <v>846.47</v>
      </c>
      <c r="N2494" s="832">
        <v>1</v>
      </c>
      <c r="O2494" s="836">
        <v>0.5</v>
      </c>
      <c r="P2494" s="835">
        <v>846.47</v>
      </c>
      <c r="Q2494" s="837">
        <v>1</v>
      </c>
      <c r="R2494" s="832">
        <v>1</v>
      </c>
      <c r="S2494" s="837">
        <v>1</v>
      </c>
      <c r="T2494" s="836">
        <v>0.5</v>
      </c>
      <c r="U2494" s="838">
        <v>1</v>
      </c>
    </row>
    <row r="2495" spans="1:21" ht="14.4" customHeight="1" x14ac:dyDescent="0.3">
      <c r="A2495" s="831">
        <v>2</v>
      </c>
      <c r="B2495" s="832" t="s">
        <v>2170</v>
      </c>
      <c r="C2495" s="832" t="s">
        <v>2181</v>
      </c>
      <c r="D2495" s="833" t="s">
        <v>4519</v>
      </c>
      <c r="E2495" s="834" t="s">
        <v>2260</v>
      </c>
      <c r="F2495" s="832" t="s">
        <v>2171</v>
      </c>
      <c r="G2495" s="832" t="s">
        <v>1308</v>
      </c>
      <c r="H2495" s="832" t="s">
        <v>562</v>
      </c>
      <c r="I2495" s="832" t="s">
        <v>4454</v>
      </c>
      <c r="J2495" s="832" t="s">
        <v>4455</v>
      </c>
      <c r="K2495" s="832" t="s">
        <v>4456</v>
      </c>
      <c r="L2495" s="835">
        <v>51.51</v>
      </c>
      <c r="M2495" s="835">
        <v>103.02</v>
      </c>
      <c r="N2495" s="832">
        <v>2</v>
      </c>
      <c r="O2495" s="836">
        <v>1</v>
      </c>
      <c r="P2495" s="835">
        <v>103.02</v>
      </c>
      <c r="Q2495" s="837">
        <v>1</v>
      </c>
      <c r="R2495" s="832">
        <v>2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2</v>
      </c>
      <c r="B2496" s="832" t="s">
        <v>2170</v>
      </c>
      <c r="C2496" s="832" t="s">
        <v>2181</v>
      </c>
      <c r="D2496" s="833" t="s">
        <v>4519</v>
      </c>
      <c r="E2496" s="834" t="s">
        <v>2260</v>
      </c>
      <c r="F2496" s="832" t="s">
        <v>2171</v>
      </c>
      <c r="G2496" s="832" t="s">
        <v>2488</v>
      </c>
      <c r="H2496" s="832" t="s">
        <v>562</v>
      </c>
      <c r="I2496" s="832" t="s">
        <v>2489</v>
      </c>
      <c r="J2496" s="832" t="s">
        <v>2490</v>
      </c>
      <c r="K2496" s="832" t="s">
        <v>2491</v>
      </c>
      <c r="L2496" s="835">
        <v>107.27</v>
      </c>
      <c r="M2496" s="835">
        <v>2467.21</v>
      </c>
      <c r="N2496" s="832">
        <v>23</v>
      </c>
      <c r="O2496" s="836">
        <v>7</v>
      </c>
      <c r="P2496" s="835">
        <v>858.16000000000008</v>
      </c>
      <c r="Q2496" s="837">
        <v>0.34782608695652178</v>
      </c>
      <c r="R2496" s="832">
        <v>8</v>
      </c>
      <c r="S2496" s="837">
        <v>0.34782608695652173</v>
      </c>
      <c r="T2496" s="836">
        <v>2.5</v>
      </c>
      <c r="U2496" s="838">
        <v>0.35714285714285715</v>
      </c>
    </row>
    <row r="2497" spans="1:21" ht="14.4" customHeight="1" x14ac:dyDescent="0.3">
      <c r="A2497" s="831">
        <v>2</v>
      </c>
      <c r="B2497" s="832" t="s">
        <v>2170</v>
      </c>
      <c r="C2497" s="832" t="s">
        <v>2181</v>
      </c>
      <c r="D2497" s="833" t="s">
        <v>4519</v>
      </c>
      <c r="E2497" s="834" t="s">
        <v>2260</v>
      </c>
      <c r="F2497" s="832" t="s">
        <v>2171</v>
      </c>
      <c r="G2497" s="832" t="s">
        <v>2488</v>
      </c>
      <c r="H2497" s="832" t="s">
        <v>562</v>
      </c>
      <c r="I2497" s="832" t="s">
        <v>3507</v>
      </c>
      <c r="J2497" s="832" t="s">
        <v>2490</v>
      </c>
      <c r="K2497" s="832" t="s">
        <v>2491</v>
      </c>
      <c r="L2497" s="835">
        <v>107.27</v>
      </c>
      <c r="M2497" s="835">
        <v>321.81</v>
      </c>
      <c r="N2497" s="832">
        <v>3</v>
      </c>
      <c r="O2497" s="836">
        <v>0.5</v>
      </c>
      <c r="P2497" s="835">
        <v>321.81</v>
      </c>
      <c r="Q2497" s="837">
        <v>1</v>
      </c>
      <c r="R2497" s="832">
        <v>3</v>
      </c>
      <c r="S2497" s="837">
        <v>1</v>
      </c>
      <c r="T2497" s="836">
        <v>0.5</v>
      </c>
      <c r="U2497" s="838">
        <v>1</v>
      </c>
    </row>
    <row r="2498" spans="1:21" ht="14.4" customHeight="1" x14ac:dyDescent="0.3">
      <c r="A2498" s="831">
        <v>2</v>
      </c>
      <c r="B2498" s="832" t="s">
        <v>2170</v>
      </c>
      <c r="C2498" s="832" t="s">
        <v>2181</v>
      </c>
      <c r="D2498" s="833" t="s">
        <v>4519</v>
      </c>
      <c r="E2498" s="834" t="s">
        <v>2260</v>
      </c>
      <c r="F2498" s="832" t="s">
        <v>2171</v>
      </c>
      <c r="G2498" s="832" t="s">
        <v>2523</v>
      </c>
      <c r="H2498" s="832" t="s">
        <v>562</v>
      </c>
      <c r="I2498" s="832" t="s">
        <v>2524</v>
      </c>
      <c r="J2498" s="832" t="s">
        <v>726</v>
      </c>
      <c r="K2498" s="832" t="s">
        <v>2525</v>
      </c>
      <c r="L2498" s="835">
        <v>27.28</v>
      </c>
      <c r="M2498" s="835">
        <v>27.28</v>
      </c>
      <c r="N2498" s="832">
        <v>1</v>
      </c>
      <c r="O2498" s="836">
        <v>1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2</v>
      </c>
      <c r="B2499" s="832" t="s">
        <v>2170</v>
      </c>
      <c r="C2499" s="832" t="s">
        <v>2181</v>
      </c>
      <c r="D2499" s="833" t="s">
        <v>4519</v>
      </c>
      <c r="E2499" s="834" t="s">
        <v>2260</v>
      </c>
      <c r="F2499" s="832" t="s">
        <v>2171</v>
      </c>
      <c r="G2499" s="832" t="s">
        <v>2540</v>
      </c>
      <c r="H2499" s="832" t="s">
        <v>562</v>
      </c>
      <c r="I2499" s="832" t="s">
        <v>2541</v>
      </c>
      <c r="J2499" s="832" t="s">
        <v>1151</v>
      </c>
      <c r="K2499" s="832" t="s">
        <v>2542</v>
      </c>
      <c r="L2499" s="835">
        <v>98.75</v>
      </c>
      <c r="M2499" s="835">
        <v>98.75</v>
      </c>
      <c r="N2499" s="832">
        <v>1</v>
      </c>
      <c r="O2499" s="836">
        <v>0.5</v>
      </c>
      <c r="P2499" s="835">
        <v>98.75</v>
      </c>
      <c r="Q2499" s="837">
        <v>1</v>
      </c>
      <c r="R2499" s="832">
        <v>1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2</v>
      </c>
      <c r="B2500" s="832" t="s">
        <v>2170</v>
      </c>
      <c r="C2500" s="832" t="s">
        <v>2181</v>
      </c>
      <c r="D2500" s="833" t="s">
        <v>4519</v>
      </c>
      <c r="E2500" s="834" t="s">
        <v>2260</v>
      </c>
      <c r="F2500" s="832" t="s">
        <v>2171</v>
      </c>
      <c r="G2500" s="832" t="s">
        <v>2548</v>
      </c>
      <c r="H2500" s="832" t="s">
        <v>562</v>
      </c>
      <c r="I2500" s="832" t="s">
        <v>3170</v>
      </c>
      <c r="J2500" s="832" t="s">
        <v>2550</v>
      </c>
      <c r="K2500" s="832" t="s">
        <v>3171</v>
      </c>
      <c r="L2500" s="835">
        <v>38.5</v>
      </c>
      <c r="M2500" s="835">
        <v>115.5</v>
      </c>
      <c r="N2500" s="832">
        <v>3</v>
      </c>
      <c r="O2500" s="836">
        <v>1</v>
      </c>
      <c r="P2500" s="835">
        <v>115.5</v>
      </c>
      <c r="Q2500" s="837">
        <v>1</v>
      </c>
      <c r="R2500" s="832">
        <v>3</v>
      </c>
      <c r="S2500" s="837">
        <v>1</v>
      </c>
      <c r="T2500" s="836">
        <v>1</v>
      </c>
      <c r="U2500" s="838">
        <v>1</v>
      </c>
    </row>
    <row r="2501" spans="1:21" ht="14.4" customHeight="1" x14ac:dyDescent="0.3">
      <c r="A2501" s="831">
        <v>2</v>
      </c>
      <c r="B2501" s="832" t="s">
        <v>2170</v>
      </c>
      <c r="C2501" s="832" t="s">
        <v>2181</v>
      </c>
      <c r="D2501" s="833" t="s">
        <v>4519</v>
      </c>
      <c r="E2501" s="834" t="s">
        <v>2260</v>
      </c>
      <c r="F2501" s="832" t="s">
        <v>2171</v>
      </c>
      <c r="G2501" s="832" t="s">
        <v>2572</v>
      </c>
      <c r="H2501" s="832" t="s">
        <v>562</v>
      </c>
      <c r="I2501" s="832" t="s">
        <v>2575</v>
      </c>
      <c r="J2501" s="832" t="s">
        <v>2576</v>
      </c>
      <c r="K2501" s="832" t="s">
        <v>2574</v>
      </c>
      <c r="L2501" s="835">
        <v>760.22</v>
      </c>
      <c r="M2501" s="835">
        <v>4561.32</v>
      </c>
      <c r="N2501" s="832">
        <v>6</v>
      </c>
      <c r="O2501" s="836">
        <v>1.5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2</v>
      </c>
      <c r="B2502" s="832" t="s">
        <v>2170</v>
      </c>
      <c r="C2502" s="832" t="s">
        <v>2181</v>
      </c>
      <c r="D2502" s="833" t="s">
        <v>4519</v>
      </c>
      <c r="E2502" s="834" t="s">
        <v>2260</v>
      </c>
      <c r="F2502" s="832" t="s">
        <v>2171</v>
      </c>
      <c r="G2502" s="832" t="s">
        <v>2572</v>
      </c>
      <c r="H2502" s="832" t="s">
        <v>562</v>
      </c>
      <c r="I2502" s="832" t="s">
        <v>2577</v>
      </c>
      <c r="J2502" s="832" t="s">
        <v>2576</v>
      </c>
      <c r="K2502" s="832" t="s">
        <v>1933</v>
      </c>
      <c r="L2502" s="835">
        <v>1520.46</v>
      </c>
      <c r="M2502" s="835">
        <v>22806.899999999998</v>
      </c>
      <c r="N2502" s="832">
        <v>15</v>
      </c>
      <c r="O2502" s="836">
        <v>8.5</v>
      </c>
      <c r="P2502" s="835">
        <v>15204.599999999999</v>
      </c>
      <c r="Q2502" s="837">
        <v>0.66666666666666663</v>
      </c>
      <c r="R2502" s="832">
        <v>10</v>
      </c>
      <c r="S2502" s="837">
        <v>0.66666666666666663</v>
      </c>
      <c r="T2502" s="836">
        <v>5</v>
      </c>
      <c r="U2502" s="838">
        <v>0.58823529411764708</v>
      </c>
    </row>
    <row r="2503" spans="1:21" ht="14.4" customHeight="1" x14ac:dyDescent="0.3">
      <c r="A2503" s="831">
        <v>2</v>
      </c>
      <c r="B2503" s="832" t="s">
        <v>2170</v>
      </c>
      <c r="C2503" s="832" t="s">
        <v>2181</v>
      </c>
      <c r="D2503" s="833" t="s">
        <v>4519</v>
      </c>
      <c r="E2503" s="834" t="s">
        <v>2260</v>
      </c>
      <c r="F2503" s="832" t="s">
        <v>2171</v>
      </c>
      <c r="G2503" s="832" t="s">
        <v>2582</v>
      </c>
      <c r="H2503" s="832" t="s">
        <v>604</v>
      </c>
      <c r="I2503" s="832" t="s">
        <v>2004</v>
      </c>
      <c r="J2503" s="832" t="s">
        <v>1340</v>
      </c>
      <c r="K2503" s="832" t="s">
        <v>2005</v>
      </c>
      <c r="L2503" s="835">
        <v>64.5</v>
      </c>
      <c r="M2503" s="835">
        <v>129</v>
      </c>
      <c r="N2503" s="832">
        <v>2</v>
      </c>
      <c r="O2503" s="836">
        <v>1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2</v>
      </c>
      <c r="B2504" s="832" t="s">
        <v>2170</v>
      </c>
      <c r="C2504" s="832" t="s">
        <v>2181</v>
      </c>
      <c r="D2504" s="833" t="s">
        <v>4519</v>
      </c>
      <c r="E2504" s="834" t="s">
        <v>2260</v>
      </c>
      <c r="F2504" s="832" t="s">
        <v>2171</v>
      </c>
      <c r="G2504" s="832" t="s">
        <v>2585</v>
      </c>
      <c r="H2504" s="832" t="s">
        <v>562</v>
      </c>
      <c r="I2504" s="832" t="s">
        <v>2586</v>
      </c>
      <c r="J2504" s="832" t="s">
        <v>768</v>
      </c>
      <c r="K2504" s="832" t="s">
        <v>2587</v>
      </c>
      <c r="L2504" s="835">
        <v>0</v>
      </c>
      <c r="M2504" s="835">
        <v>0</v>
      </c>
      <c r="N2504" s="832">
        <v>4</v>
      </c>
      <c r="O2504" s="836">
        <v>1</v>
      </c>
      <c r="P2504" s="835"/>
      <c r="Q2504" s="837"/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2</v>
      </c>
      <c r="B2505" s="832" t="s">
        <v>2170</v>
      </c>
      <c r="C2505" s="832" t="s">
        <v>2181</v>
      </c>
      <c r="D2505" s="833" t="s">
        <v>4519</v>
      </c>
      <c r="E2505" s="834" t="s">
        <v>2260</v>
      </c>
      <c r="F2505" s="832" t="s">
        <v>2171</v>
      </c>
      <c r="G2505" s="832" t="s">
        <v>2599</v>
      </c>
      <c r="H2505" s="832" t="s">
        <v>604</v>
      </c>
      <c r="I2505" s="832" t="s">
        <v>1811</v>
      </c>
      <c r="J2505" s="832" t="s">
        <v>919</v>
      </c>
      <c r="K2505" s="832" t="s">
        <v>1812</v>
      </c>
      <c r="L2505" s="835">
        <v>77.790000000000006</v>
      </c>
      <c r="M2505" s="835">
        <v>155.58000000000001</v>
      </c>
      <c r="N2505" s="832">
        <v>2</v>
      </c>
      <c r="O2505" s="836">
        <v>2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2</v>
      </c>
      <c r="B2506" s="832" t="s">
        <v>2170</v>
      </c>
      <c r="C2506" s="832" t="s">
        <v>2181</v>
      </c>
      <c r="D2506" s="833" t="s">
        <v>4519</v>
      </c>
      <c r="E2506" s="834" t="s">
        <v>2260</v>
      </c>
      <c r="F2506" s="832" t="s">
        <v>2171</v>
      </c>
      <c r="G2506" s="832" t="s">
        <v>2604</v>
      </c>
      <c r="H2506" s="832" t="s">
        <v>562</v>
      </c>
      <c r="I2506" s="832" t="s">
        <v>2605</v>
      </c>
      <c r="J2506" s="832" t="s">
        <v>785</v>
      </c>
      <c r="K2506" s="832" t="s">
        <v>2606</v>
      </c>
      <c r="L2506" s="835">
        <v>248.55</v>
      </c>
      <c r="M2506" s="835">
        <v>7456.5000000000018</v>
      </c>
      <c r="N2506" s="832">
        <v>30</v>
      </c>
      <c r="O2506" s="836">
        <v>25.5</v>
      </c>
      <c r="P2506" s="835">
        <v>4971.0000000000018</v>
      </c>
      <c r="Q2506" s="837">
        <v>0.66666666666666674</v>
      </c>
      <c r="R2506" s="832">
        <v>20</v>
      </c>
      <c r="S2506" s="837">
        <v>0.66666666666666663</v>
      </c>
      <c r="T2506" s="836">
        <v>16</v>
      </c>
      <c r="U2506" s="838">
        <v>0.62745098039215685</v>
      </c>
    </row>
    <row r="2507" spans="1:21" ht="14.4" customHeight="1" x14ac:dyDescent="0.3">
      <c r="A2507" s="831">
        <v>2</v>
      </c>
      <c r="B2507" s="832" t="s">
        <v>2170</v>
      </c>
      <c r="C2507" s="832" t="s">
        <v>2181</v>
      </c>
      <c r="D2507" s="833" t="s">
        <v>4519</v>
      </c>
      <c r="E2507" s="834" t="s">
        <v>2260</v>
      </c>
      <c r="F2507" s="832" t="s">
        <v>2171</v>
      </c>
      <c r="G2507" s="832" t="s">
        <v>2611</v>
      </c>
      <c r="H2507" s="832" t="s">
        <v>562</v>
      </c>
      <c r="I2507" s="832" t="s">
        <v>2612</v>
      </c>
      <c r="J2507" s="832" t="s">
        <v>2613</v>
      </c>
      <c r="K2507" s="832" t="s">
        <v>2614</v>
      </c>
      <c r="L2507" s="835">
        <v>140.72</v>
      </c>
      <c r="M2507" s="835">
        <v>703.59999999999991</v>
      </c>
      <c r="N2507" s="832">
        <v>5</v>
      </c>
      <c r="O2507" s="836">
        <v>1</v>
      </c>
      <c r="P2507" s="835">
        <v>281.44</v>
      </c>
      <c r="Q2507" s="837">
        <v>0.4</v>
      </c>
      <c r="R2507" s="832">
        <v>2</v>
      </c>
      <c r="S2507" s="837">
        <v>0.4</v>
      </c>
      <c r="T2507" s="836">
        <v>0.5</v>
      </c>
      <c r="U2507" s="838">
        <v>0.5</v>
      </c>
    </row>
    <row r="2508" spans="1:21" ht="14.4" customHeight="1" x14ac:dyDescent="0.3">
      <c r="A2508" s="831">
        <v>2</v>
      </c>
      <c r="B2508" s="832" t="s">
        <v>2170</v>
      </c>
      <c r="C2508" s="832" t="s">
        <v>2181</v>
      </c>
      <c r="D2508" s="833" t="s">
        <v>4519</v>
      </c>
      <c r="E2508" s="834" t="s">
        <v>2260</v>
      </c>
      <c r="F2508" s="832" t="s">
        <v>2171</v>
      </c>
      <c r="G2508" s="832" t="s">
        <v>2615</v>
      </c>
      <c r="H2508" s="832" t="s">
        <v>562</v>
      </c>
      <c r="I2508" s="832" t="s">
        <v>3432</v>
      </c>
      <c r="J2508" s="832" t="s">
        <v>3020</v>
      </c>
      <c r="K2508" s="832" t="s">
        <v>3433</v>
      </c>
      <c r="L2508" s="835">
        <v>1353.85</v>
      </c>
      <c r="M2508" s="835">
        <v>8123.0999999999995</v>
      </c>
      <c r="N2508" s="832">
        <v>6</v>
      </c>
      <c r="O2508" s="836">
        <v>1.5</v>
      </c>
      <c r="P2508" s="835">
        <v>4061.5499999999997</v>
      </c>
      <c r="Q2508" s="837">
        <v>0.5</v>
      </c>
      <c r="R2508" s="832">
        <v>3</v>
      </c>
      <c r="S2508" s="837">
        <v>0.5</v>
      </c>
      <c r="T2508" s="836">
        <v>0.5</v>
      </c>
      <c r="U2508" s="838">
        <v>0.33333333333333331</v>
      </c>
    </row>
    <row r="2509" spans="1:21" ht="14.4" customHeight="1" x14ac:dyDescent="0.3">
      <c r="A2509" s="831">
        <v>2</v>
      </c>
      <c r="B2509" s="832" t="s">
        <v>2170</v>
      </c>
      <c r="C2509" s="832" t="s">
        <v>2181</v>
      </c>
      <c r="D2509" s="833" t="s">
        <v>4519</v>
      </c>
      <c r="E2509" s="834" t="s">
        <v>2260</v>
      </c>
      <c r="F2509" s="832" t="s">
        <v>2171</v>
      </c>
      <c r="G2509" s="832" t="s">
        <v>2615</v>
      </c>
      <c r="H2509" s="832" t="s">
        <v>562</v>
      </c>
      <c r="I2509" s="832" t="s">
        <v>2616</v>
      </c>
      <c r="J2509" s="832" t="s">
        <v>1224</v>
      </c>
      <c r="K2509" s="832" t="s">
        <v>2617</v>
      </c>
      <c r="L2509" s="835">
        <v>0</v>
      </c>
      <c r="M2509" s="835">
        <v>0</v>
      </c>
      <c r="N2509" s="832">
        <v>2</v>
      </c>
      <c r="O2509" s="836">
        <v>0.5</v>
      </c>
      <c r="P2509" s="835">
        <v>0</v>
      </c>
      <c r="Q2509" s="837"/>
      <c r="R2509" s="832">
        <v>2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2</v>
      </c>
      <c r="B2510" s="832" t="s">
        <v>2170</v>
      </c>
      <c r="C2510" s="832" t="s">
        <v>2181</v>
      </c>
      <c r="D2510" s="833" t="s">
        <v>4519</v>
      </c>
      <c r="E2510" s="834" t="s">
        <v>2260</v>
      </c>
      <c r="F2510" s="832" t="s">
        <v>2171</v>
      </c>
      <c r="G2510" s="832" t="s">
        <v>2615</v>
      </c>
      <c r="H2510" s="832" t="s">
        <v>562</v>
      </c>
      <c r="I2510" s="832" t="s">
        <v>4084</v>
      </c>
      <c r="J2510" s="832" t="s">
        <v>2629</v>
      </c>
      <c r="K2510" s="832" t="s">
        <v>3018</v>
      </c>
      <c r="L2510" s="835">
        <v>362.97</v>
      </c>
      <c r="M2510" s="835">
        <v>1088.9100000000001</v>
      </c>
      <c r="N2510" s="832">
        <v>3</v>
      </c>
      <c r="O2510" s="836">
        <v>0.5</v>
      </c>
      <c r="P2510" s="835">
        <v>1088.9100000000001</v>
      </c>
      <c r="Q2510" s="837">
        <v>1</v>
      </c>
      <c r="R2510" s="832">
        <v>3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2</v>
      </c>
      <c r="B2511" s="832" t="s">
        <v>2170</v>
      </c>
      <c r="C2511" s="832" t="s">
        <v>2181</v>
      </c>
      <c r="D2511" s="833" t="s">
        <v>4519</v>
      </c>
      <c r="E2511" s="834" t="s">
        <v>2260</v>
      </c>
      <c r="F2511" s="832" t="s">
        <v>2171</v>
      </c>
      <c r="G2511" s="832" t="s">
        <v>2615</v>
      </c>
      <c r="H2511" s="832" t="s">
        <v>562</v>
      </c>
      <c r="I2511" s="832" t="s">
        <v>2618</v>
      </c>
      <c r="J2511" s="832" t="s">
        <v>2619</v>
      </c>
      <c r="K2511" s="832" t="s">
        <v>2620</v>
      </c>
      <c r="L2511" s="835">
        <v>0</v>
      </c>
      <c r="M2511" s="835">
        <v>0</v>
      </c>
      <c r="N2511" s="832">
        <v>10</v>
      </c>
      <c r="O2511" s="836">
        <v>3.5</v>
      </c>
      <c r="P2511" s="835">
        <v>0</v>
      </c>
      <c r="Q2511" s="837"/>
      <c r="R2511" s="832">
        <v>5</v>
      </c>
      <c r="S2511" s="837">
        <v>0.5</v>
      </c>
      <c r="T2511" s="836">
        <v>1.5</v>
      </c>
      <c r="U2511" s="838">
        <v>0.42857142857142855</v>
      </c>
    </row>
    <row r="2512" spans="1:21" ht="14.4" customHeight="1" x14ac:dyDescent="0.3">
      <c r="A2512" s="831">
        <v>2</v>
      </c>
      <c r="B2512" s="832" t="s">
        <v>2170</v>
      </c>
      <c r="C2512" s="832" t="s">
        <v>2181</v>
      </c>
      <c r="D2512" s="833" t="s">
        <v>4519</v>
      </c>
      <c r="E2512" s="834" t="s">
        <v>2260</v>
      </c>
      <c r="F2512" s="832" t="s">
        <v>2171</v>
      </c>
      <c r="G2512" s="832" t="s">
        <v>2615</v>
      </c>
      <c r="H2512" s="832" t="s">
        <v>562</v>
      </c>
      <c r="I2512" s="832" t="s">
        <v>2618</v>
      </c>
      <c r="J2512" s="832" t="s">
        <v>2619</v>
      </c>
      <c r="K2512" s="832" t="s">
        <v>2620</v>
      </c>
      <c r="L2512" s="835">
        <v>882.24</v>
      </c>
      <c r="M2512" s="835">
        <v>19409.280000000002</v>
      </c>
      <c r="N2512" s="832">
        <v>22</v>
      </c>
      <c r="O2512" s="836">
        <v>7</v>
      </c>
      <c r="P2512" s="835">
        <v>7057.920000000001</v>
      </c>
      <c r="Q2512" s="837">
        <v>0.36363636363636365</v>
      </c>
      <c r="R2512" s="832">
        <v>8</v>
      </c>
      <c r="S2512" s="837">
        <v>0.36363636363636365</v>
      </c>
      <c r="T2512" s="836">
        <v>3</v>
      </c>
      <c r="U2512" s="838">
        <v>0.42857142857142855</v>
      </c>
    </row>
    <row r="2513" spans="1:21" ht="14.4" customHeight="1" x14ac:dyDescent="0.3">
      <c r="A2513" s="831">
        <v>2</v>
      </c>
      <c r="B2513" s="832" t="s">
        <v>2170</v>
      </c>
      <c r="C2513" s="832" t="s">
        <v>2181</v>
      </c>
      <c r="D2513" s="833" t="s">
        <v>4519</v>
      </c>
      <c r="E2513" s="834" t="s">
        <v>2260</v>
      </c>
      <c r="F2513" s="832" t="s">
        <v>2171</v>
      </c>
      <c r="G2513" s="832" t="s">
        <v>2615</v>
      </c>
      <c r="H2513" s="832" t="s">
        <v>562</v>
      </c>
      <c r="I2513" s="832" t="s">
        <v>2621</v>
      </c>
      <c r="J2513" s="832" t="s">
        <v>2622</v>
      </c>
      <c r="K2513" s="832" t="s">
        <v>2501</v>
      </c>
      <c r="L2513" s="835">
        <v>729.38</v>
      </c>
      <c r="M2513" s="835">
        <v>64185.439999999995</v>
      </c>
      <c r="N2513" s="832">
        <v>88</v>
      </c>
      <c r="O2513" s="836">
        <v>20</v>
      </c>
      <c r="P2513" s="835">
        <v>52515.359999999993</v>
      </c>
      <c r="Q2513" s="837">
        <v>0.81818181818181812</v>
      </c>
      <c r="R2513" s="832">
        <v>72</v>
      </c>
      <c r="S2513" s="837">
        <v>0.81818181818181823</v>
      </c>
      <c r="T2513" s="836">
        <v>17</v>
      </c>
      <c r="U2513" s="838">
        <v>0.85</v>
      </c>
    </row>
    <row r="2514" spans="1:21" ht="14.4" customHeight="1" x14ac:dyDescent="0.3">
      <c r="A2514" s="831">
        <v>2</v>
      </c>
      <c r="B2514" s="832" t="s">
        <v>2170</v>
      </c>
      <c r="C2514" s="832" t="s">
        <v>2181</v>
      </c>
      <c r="D2514" s="833" t="s">
        <v>4519</v>
      </c>
      <c r="E2514" s="834" t="s">
        <v>2260</v>
      </c>
      <c r="F2514" s="832" t="s">
        <v>2171</v>
      </c>
      <c r="G2514" s="832" t="s">
        <v>2615</v>
      </c>
      <c r="H2514" s="832" t="s">
        <v>562</v>
      </c>
      <c r="I2514" s="832" t="s">
        <v>2623</v>
      </c>
      <c r="J2514" s="832" t="s">
        <v>2622</v>
      </c>
      <c r="K2514" s="832" t="s">
        <v>2624</v>
      </c>
      <c r="L2514" s="835">
        <v>544.47</v>
      </c>
      <c r="M2514" s="835">
        <v>6533.64</v>
      </c>
      <c r="N2514" s="832">
        <v>12</v>
      </c>
      <c r="O2514" s="836">
        <v>2.5</v>
      </c>
      <c r="P2514" s="835">
        <v>2177.88</v>
      </c>
      <c r="Q2514" s="837">
        <v>0.33333333333333331</v>
      </c>
      <c r="R2514" s="832">
        <v>4</v>
      </c>
      <c r="S2514" s="837">
        <v>0.33333333333333331</v>
      </c>
      <c r="T2514" s="836">
        <v>1</v>
      </c>
      <c r="U2514" s="838">
        <v>0.4</v>
      </c>
    </row>
    <row r="2515" spans="1:21" ht="14.4" customHeight="1" x14ac:dyDescent="0.3">
      <c r="A2515" s="831">
        <v>2</v>
      </c>
      <c r="B2515" s="832" t="s">
        <v>2170</v>
      </c>
      <c r="C2515" s="832" t="s">
        <v>2181</v>
      </c>
      <c r="D2515" s="833" t="s">
        <v>4519</v>
      </c>
      <c r="E2515" s="834" t="s">
        <v>2260</v>
      </c>
      <c r="F2515" s="832" t="s">
        <v>2171</v>
      </c>
      <c r="G2515" s="832" t="s">
        <v>2615</v>
      </c>
      <c r="H2515" s="832" t="s">
        <v>562</v>
      </c>
      <c r="I2515" s="832" t="s">
        <v>2623</v>
      </c>
      <c r="J2515" s="832" t="s">
        <v>2622</v>
      </c>
      <c r="K2515" s="832" t="s">
        <v>2624</v>
      </c>
      <c r="L2515" s="835">
        <v>571.64</v>
      </c>
      <c r="M2515" s="835">
        <v>5716.4</v>
      </c>
      <c r="N2515" s="832">
        <v>10</v>
      </c>
      <c r="O2515" s="836">
        <v>1.5</v>
      </c>
      <c r="P2515" s="835">
        <v>5716.4</v>
      </c>
      <c r="Q2515" s="837">
        <v>1</v>
      </c>
      <c r="R2515" s="832">
        <v>10</v>
      </c>
      <c r="S2515" s="837">
        <v>1</v>
      </c>
      <c r="T2515" s="836">
        <v>1.5</v>
      </c>
      <c r="U2515" s="838">
        <v>1</v>
      </c>
    </row>
    <row r="2516" spans="1:21" ht="14.4" customHeight="1" x14ac:dyDescent="0.3">
      <c r="A2516" s="831">
        <v>2</v>
      </c>
      <c r="B2516" s="832" t="s">
        <v>2170</v>
      </c>
      <c r="C2516" s="832" t="s">
        <v>2181</v>
      </c>
      <c r="D2516" s="833" t="s">
        <v>4519</v>
      </c>
      <c r="E2516" s="834" t="s">
        <v>2260</v>
      </c>
      <c r="F2516" s="832" t="s">
        <v>2171</v>
      </c>
      <c r="G2516" s="832" t="s">
        <v>2615</v>
      </c>
      <c r="H2516" s="832" t="s">
        <v>562</v>
      </c>
      <c r="I2516" s="832" t="s">
        <v>3841</v>
      </c>
      <c r="J2516" s="832" t="s">
        <v>3842</v>
      </c>
      <c r="K2516" s="832" t="s">
        <v>3843</v>
      </c>
      <c r="L2516" s="835">
        <v>1016.32</v>
      </c>
      <c r="M2516" s="835">
        <v>4065.28</v>
      </c>
      <c r="N2516" s="832">
        <v>4</v>
      </c>
      <c r="O2516" s="836">
        <v>2</v>
      </c>
      <c r="P2516" s="835">
        <v>2032.64</v>
      </c>
      <c r="Q2516" s="837">
        <v>0.5</v>
      </c>
      <c r="R2516" s="832">
        <v>2</v>
      </c>
      <c r="S2516" s="837">
        <v>0.5</v>
      </c>
      <c r="T2516" s="836">
        <v>1</v>
      </c>
      <c r="U2516" s="838">
        <v>0.5</v>
      </c>
    </row>
    <row r="2517" spans="1:21" ht="14.4" customHeight="1" x14ac:dyDescent="0.3">
      <c r="A2517" s="831">
        <v>2</v>
      </c>
      <c r="B2517" s="832" t="s">
        <v>2170</v>
      </c>
      <c r="C2517" s="832" t="s">
        <v>2181</v>
      </c>
      <c r="D2517" s="833" t="s">
        <v>4519</v>
      </c>
      <c r="E2517" s="834" t="s">
        <v>2260</v>
      </c>
      <c r="F2517" s="832" t="s">
        <v>2171</v>
      </c>
      <c r="G2517" s="832" t="s">
        <v>2615</v>
      </c>
      <c r="H2517" s="832" t="s">
        <v>562</v>
      </c>
      <c r="I2517" s="832" t="s">
        <v>3841</v>
      </c>
      <c r="J2517" s="832" t="s">
        <v>3842</v>
      </c>
      <c r="K2517" s="832" t="s">
        <v>3843</v>
      </c>
      <c r="L2517" s="835">
        <v>1067.05</v>
      </c>
      <c r="M2517" s="835">
        <v>4268.2</v>
      </c>
      <c r="N2517" s="832">
        <v>4</v>
      </c>
      <c r="O2517" s="836">
        <v>2</v>
      </c>
      <c r="P2517" s="835">
        <v>4268.2</v>
      </c>
      <c r="Q2517" s="837">
        <v>1</v>
      </c>
      <c r="R2517" s="832">
        <v>4</v>
      </c>
      <c r="S2517" s="837">
        <v>1</v>
      </c>
      <c r="T2517" s="836">
        <v>2</v>
      </c>
      <c r="U2517" s="838">
        <v>1</v>
      </c>
    </row>
    <row r="2518" spans="1:21" ht="14.4" customHeight="1" x14ac:dyDescent="0.3">
      <c r="A2518" s="831">
        <v>2</v>
      </c>
      <c r="B2518" s="832" t="s">
        <v>2170</v>
      </c>
      <c r="C2518" s="832" t="s">
        <v>2181</v>
      </c>
      <c r="D2518" s="833" t="s">
        <v>4519</v>
      </c>
      <c r="E2518" s="834" t="s">
        <v>2260</v>
      </c>
      <c r="F2518" s="832" t="s">
        <v>2171</v>
      </c>
      <c r="G2518" s="832" t="s">
        <v>2615</v>
      </c>
      <c r="H2518" s="832" t="s">
        <v>562</v>
      </c>
      <c r="I2518" s="832" t="s">
        <v>2625</v>
      </c>
      <c r="J2518" s="832" t="s">
        <v>2626</v>
      </c>
      <c r="K2518" s="832" t="s">
        <v>2627</v>
      </c>
      <c r="L2518" s="835">
        <v>729.38</v>
      </c>
      <c r="M2518" s="835">
        <v>145875.99999999994</v>
      </c>
      <c r="N2518" s="832">
        <v>200</v>
      </c>
      <c r="O2518" s="836">
        <v>45.5</v>
      </c>
      <c r="P2518" s="835">
        <v>91172.499999999956</v>
      </c>
      <c r="Q2518" s="837">
        <v>0.625</v>
      </c>
      <c r="R2518" s="832">
        <v>125</v>
      </c>
      <c r="S2518" s="837">
        <v>0.625</v>
      </c>
      <c r="T2518" s="836">
        <v>28.5</v>
      </c>
      <c r="U2518" s="838">
        <v>0.62637362637362637</v>
      </c>
    </row>
    <row r="2519" spans="1:21" ht="14.4" customHeight="1" x14ac:dyDescent="0.3">
      <c r="A2519" s="831">
        <v>2</v>
      </c>
      <c r="B2519" s="832" t="s">
        <v>2170</v>
      </c>
      <c r="C2519" s="832" t="s">
        <v>2181</v>
      </c>
      <c r="D2519" s="833" t="s">
        <v>4519</v>
      </c>
      <c r="E2519" s="834" t="s">
        <v>2260</v>
      </c>
      <c r="F2519" s="832" t="s">
        <v>2171</v>
      </c>
      <c r="G2519" s="832" t="s">
        <v>2615</v>
      </c>
      <c r="H2519" s="832" t="s">
        <v>562</v>
      </c>
      <c r="I2519" s="832" t="s">
        <v>3017</v>
      </c>
      <c r="J2519" s="832" t="s">
        <v>2629</v>
      </c>
      <c r="K2519" s="832" t="s">
        <v>3018</v>
      </c>
      <c r="L2519" s="835">
        <v>362.97</v>
      </c>
      <c r="M2519" s="835">
        <v>1814.8500000000001</v>
      </c>
      <c r="N2519" s="832">
        <v>5</v>
      </c>
      <c r="O2519" s="836">
        <v>1</v>
      </c>
      <c r="P2519" s="835">
        <v>725.94</v>
      </c>
      <c r="Q2519" s="837">
        <v>0.4</v>
      </c>
      <c r="R2519" s="832">
        <v>2</v>
      </c>
      <c r="S2519" s="837">
        <v>0.4</v>
      </c>
      <c r="T2519" s="836">
        <v>0.5</v>
      </c>
      <c r="U2519" s="838">
        <v>0.5</v>
      </c>
    </row>
    <row r="2520" spans="1:21" ht="14.4" customHeight="1" x14ac:dyDescent="0.3">
      <c r="A2520" s="831">
        <v>2</v>
      </c>
      <c r="B2520" s="832" t="s">
        <v>2170</v>
      </c>
      <c r="C2520" s="832" t="s">
        <v>2181</v>
      </c>
      <c r="D2520" s="833" t="s">
        <v>4519</v>
      </c>
      <c r="E2520" s="834" t="s">
        <v>2260</v>
      </c>
      <c r="F2520" s="832" t="s">
        <v>2171</v>
      </c>
      <c r="G2520" s="832" t="s">
        <v>2615</v>
      </c>
      <c r="H2520" s="832" t="s">
        <v>562</v>
      </c>
      <c r="I2520" s="832" t="s">
        <v>2628</v>
      </c>
      <c r="J2520" s="832" t="s">
        <v>2629</v>
      </c>
      <c r="K2520" s="832" t="s">
        <v>2620</v>
      </c>
      <c r="L2520" s="835">
        <v>882.24</v>
      </c>
      <c r="M2520" s="835">
        <v>31760.640000000003</v>
      </c>
      <c r="N2520" s="832">
        <v>36</v>
      </c>
      <c r="O2520" s="836">
        <v>9.5</v>
      </c>
      <c r="P2520" s="835">
        <v>22938.240000000002</v>
      </c>
      <c r="Q2520" s="837">
        <v>0.72222222222222221</v>
      </c>
      <c r="R2520" s="832">
        <v>26</v>
      </c>
      <c r="S2520" s="837">
        <v>0.72222222222222221</v>
      </c>
      <c r="T2520" s="836">
        <v>7</v>
      </c>
      <c r="U2520" s="838">
        <v>0.73684210526315785</v>
      </c>
    </row>
    <row r="2521" spans="1:21" ht="14.4" customHeight="1" x14ac:dyDescent="0.3">
      <c r="A2521" s="831">
        <v>2</v>
      </c>
      <c r="B2521" s="832" t="s">
        <v>2170</v>
      </c>
      <c r="C2521" s="832" t="s">
        <v>2181</v>
      </c>
      <c r="D2521" s="833" t="s">
        <v>4519</v>
      </c>
      <c r="E2521" s="834" t="s">
        <v>2260</v>
      </c>
      <c r="F2521" s="832" t="s">
        <v>2171</v>
      </c>
      <c r="G2521" s="832" t="s">
        <v>2615</v>
      </c>
      <c r="H2521" s="832" t="s">
        <v>562</v>
      </c>
      <c r="I2521" s="832" t="s">
        <v>2630</v>
      </c>
      <c r="J2521" s="832" t="s">
        <v>2629</v>
      </c>
      <c r="K2521" s="832" t="s">
        <v>2617</v>
      </c>
      <c r="L2521" s="835">
        <v>634</v>
      </c>
      <c r="M2521" s="835">
        <v>2536</v>
      </c>
      <c r="N2521" s="832">
        <v>4</v>
      </c>
      <c r="O2521" s="836">
        <v>1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2</v>
      </c>
      <c r="B2522" s="832" t="s">
        <v>2170</v>
      </c>
      <c r="C2522" s="832" t="s">
        <v>2181</v>
      </c>
      <c r="D2522" s="833" t="s">
        <v>4519</v>
      </c>
      <c r="E2522" s="834" t="s">
        <v>2260</v>
      </c>
      <c r="F2522" s="832" t="s">
        <v>2171</v>
      </c>
      <c r="G2522" s="832" t="s">
        <v>2615</v>
      </c>
      <c r="H2522" s="832" t="s">
        <v>562</v>
      </c>
      <c r="I2522" s="832" t="s">
        <v>3969</v>
      </c>
      <c r="J2522" s="832" t="s">
        <v>3970</v>
      </c>
      <c r="K2522" s="832" t="s">
        <v>3971</v>
      </c>
      <c r="L2522" s="835">
        <v>623.94000000000005</v>
      </c>
      <c r="M2522" s="835">
        <v>4367.58</v>
      </c>
      <c r="N2522" s="832">
        <v>7</v>
      </c>
      <c r="O2522" s="836">
        <v>1.5</v>
      </c>
      <c r="P2522" s="835">
        <v>1871.8200000000002</v>
      </c>
      <c r="Q2522" s="837">
        <v>0.4285714285714286</v>
      </c>
      <c r="R2522" s="832">
        <v>3</v>
      </c>
      <c r="S2522" s="837">
        <v>0.42857142857142855</v>
      </c>
      <c r="T2522" s="836">
        <v>0.5</v>
      </c>
      <c r="U2522" s="838">
        <v>0.33333333333333331</v>
      </c>
    </row>
    <row r="2523" spans="1:21" ht="14.4" customHeight="1" x14ac:dyDescent="0.3">
      <c r="A2523" s="831">
        <v>2</v>
      </c>
      <c r="B2523" s="832" t="s">
        <v>2170</v>
      </c>
      <c r="C2523" s="832" t="s">
        <v>2181</v>
      </c>
      <c r="D2523" s="833" t="s">
        <v>4519</v>
      </c>
      <c r="E2523" s="834" t="s">
        <v>2260</v>
      </c>
      <c r="F2523" s="832" t="s">
        <v>2171</v>
      </c>
      <c r="G2523" s="832" t="s">
        <v>2615</v>
      </c>
      <c r="H2523" s="832" t="s">
        <v>562</v>
      </c>
      <c r="I2523" s="832" t="s">
        <v>3844</v>
      </c>
      <c r="J2523" s="832" t="s">
        <v>3015</v>
      </c>
      <c r="K2523" s="832" t="s">
        <v>3845</v>
      </c>
      <c r="L2523" s="835">
        <v>1015.4</v>
      </c>
      <c r="M2523" s="835">
        <v>9138.6</v>
      </c>
      <c r="N2523" s="832">
        <v>9</v>
      </c>
      <c r="O2523" s="836">
        <v>2.5</v>
      </c>
      <c r="P2523" s="835">
        <v>5077</v>
      </c>
      <c r="Q2523" s="837">
        <v>0.55555555555555558</v>
      </c>
      <c r="R2523" s="832">
        <v>5</v>
      </c>
      <c r="S2523" s="837">
        <v>0.55555555555555558</v>
      </c>
      <c r="T2523" s="836">
        <v>1.5</v>
      </c>
      <c r="U2523" s="838">
        <v>0.6</v>
      </c>
    </row>
    <row r="2524" spans="1:21" ht="14.4" customHeight="1" x14ac:dyDescent="0.3">
      <c r="A2524" s="831">
        <v>2</v>
      </c>
      <c r="B2524" s="832" t="s">
        <v>2170</v>
      </c>
      <c r="C2524" s="832" t="s">
        <v>2181</v>
      </c>
      <c r="D2524" s="833" t="s">
        <v>4519</v>
      </c>
      <c r="E2524" s="834" t="s">
        <v>2260</v>
      </c>
      <c r="F2524" s="832" t="s">
        <v>2171</v>
      </c>
      <c r="G2524" s="832" t="s">
        <v>2631</v>
      </c>
      <c r="H2524" s="832" t="s">
        <v>562</v>
      </c>
      <c r="I2524" s="832" t="s">
        <v>3282</v>
      </c>
      <c r="J2524" s="832" t="s">
        <v>3283</v>
      </c>
      <c r="K2524" s="832" t="s">
        <v>3284</v>
      </c>
      <c r="L2524" s="835">
        <v>43.21</v>
      </c>
      <c r="M2524" s="835">
        <v>43.21</v>
      </c>
      <c r="N2524" s="832">
        <v>1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2</v>
      </c>
      <c r="B2525" s="832" t="s">
        <v>2170</v>
      </c>
      <c r="C2525" s="832" t="s">
        <v>2181</v>
      </c>
      <c r="D2525" s="833" t="s">
        <v>4519</v>
      </c>
      <c r="E2525" s="834" t="s">
        <v>2260</v>
      </c>
      <c r="F2525" s="832" t="s">
        <v>2171</v>
      </c>
      <c r="G2525" s="832" t="s">
        <v>2639</v>
      </c>
      <c r="H2525" s="832" t="s">
        <v>604</v>
      </c>
      <c r="I2525" s="832" t="s">
        <v>2640</v>
      </c>
      <c r="J2525" s="832" t="s">
        <v>2641</v>
      </c>
      <c r="K2525" s="832" t="s">
        <v>2642</v>
      </c>
      <c r="L2525" s="835">
        <v>32.869999999999997</v>
      </c>
      <c r="M2525" s="835">
        <v>197.22</v>
      </c>
      <c r="N2525" s="832">
        <v>6</v>
      </c>
      <c r="O2525" s="836">
        <v>2.5</v>
      </c>
      <c r="P2525" s="835">
        <v>164.35</v>
      </c>
      <c r="Q2525" s="837">
        <v>0.83333333333333326</v>
      </c>
      <c r="R2525" s="832">
        <v>5</v>
      </c>
      <c r="S2525" s="837">
        <v>0.83333333333333337</v>
      </c>
      <c r="T2525" s="836">
        <v>2</v>
      </c>
      <c r="U2525" s="838">
        <v>0.8</v>
      </c>
    </row>
    <row r="2526" spans="1:21" ht="14.4" customHeight="1" x14ac:dyDescent="0.3">
      <c r="A2526" s="831">
        <v>2</v>
      </c>
      <c r="B2526" s="832" t="s">
        <v>2170</v>
      </c>
      <c r="C2526" s="832" t="s">
        <v>2181</v>
      </c>
      <c r="D2526" s="833" t="s">
        <v>4519</v>
      </c>
      <c r="E2526" s="834" t="s">
        <v>2260</v>
      </c>
      <c r="F2526" s="832" t="s">
        <v>2171</v>
      </c>
      <c r="G2526" s="832" t="s">
        <v>2639</v>
      </c>
      <c r="H2526" s="832" t="s">
        <v>604</v>
      </c>
      <c r="I2526" s="832" t="s">
        <v>2643</v>
      </c>
      <c r="J2526" s="832" t="s">
        <v>2641</v>
      </c>
      <c r="K2526" s="832" t="s">
        <v>2644</v>
      </c>
      <c r="L2526" s="835">
        <v>219.18</v>
      </c>
      <c r="M2526" s="835">
        <v>1315.0800000000002</v>
      </c>
      <c r="N2526" s="832">
        <v>6</v>
      </c>
      <c r="O2526" s="836">
        <v>4</v>
      </c>
      <c r="P2526" s="835">
        <v>1315.0800000000002</v>
      </c>
      <c r="Q2526" s="837">
        <v>1</v>
      </c>
      <c r="R2526" s="832">
        <v>6</v>
      </c>
      <c r="S2526" s="837">
        <v>1</v>
      </c>
      <c r="T2526" s="836">
        <v>4</v>
      </c>
      <c r="U2526" s="838">
        <v>1</v>
      </c>
    </row>
    <row r="2527" spans="1:21" ht="14.4" customHeight="1" x14ac:dyDescent="0.3">
      <c r="A2527" s="831">
        <v>2</v>
      </c>
      <c r="B2527" s="832" t="s">
        <v>2170</v>
      </c>
      <c r="C2527" s="832" t="s">
        <v>2181</v>
      </c>
      <c r="D2527" s="833" t="s">
        <v>4519</v>
      </c>
      <c r="E2527" s="834" t="s">
        <v>2260</v>
      </c>
      <c r="F2527" s="832" t="s">
        <v>2171</v>
      </c>
      <c r="G2527" s="832" t="s">
        <v>2645</v>
      </c>
      <c r="H2527" s="832" t="s">
        <v>562</v>
      </c>
      <c r="I2527" s="832" t="s">
        <v>2646</v>
      </c>
      <c r="J2527" s="832" t="s">
        <v>706</v>
      </c>
      <c r="K2527" s="832" t="s">
        <v>2647</v>
      </c>
      <c r="L2527" s="835">
        <v>53.57</v>
      </c>
      <c r="M2527" s="835">
        <v>107.14</v>
      </c>
      <c r="N2527" s="832">
        <v>2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2</v>
      </c>
      <c r="B2528" s="832" t="s">
        <v>2170</v>
      </c>
      <c r="C2528" s="832" t="s">
        <v>2181</v>
      </c>
      <c r="D2528" s="833" t="s">
        <v>4519</v>
      </c>
      <c r="E2528" s="834" t="s">
        <v>2260</v>
      </c>
      <c r="F2528" s="832" t="s">
        <v>2171</v>
      </c>
      <c r="G2528" s="832" t="s">
        <v>2648</v>
      </c>
      <c r="H2528" s="832" t="s">
        <v>604</v>
      </c>
      <c r="I2528" s="832" t="s">
        <v>1729</v>
      </c>
      <c r="J2528" s="832" t="s">
        <v>1730</v>
      </c>
      <c r="K2528" s="832" t="s">
        <v>1731</v>
      </c>
      <c r="L2528" s="835">
        <v>38.04</v>
      </c>
      <c r="M2528" s="835">
        <v>38.04</v>
      </c>
      <c r="N2528" s="832">
        <v>1</v>
      </c>
      <c r="O2528" s="836">
        <v>1</v>
      </c>
      <c r="P2528" s="835">
        <v>38.04</v>
      </c>
      <c r="Q2528" s="837">
        <v>1</v>
      </c>
      <c r="R2528" s="832">
        <v>1</v>
      </c>
      <c r="S2528" s="837">
        <v>1</v>
      </c>
      <c r="T2528" s="836">
        <v>1</v>
      </c>
      <c r="U2528" s="838">
        <v>1</v>
      </c>
    </row>
    <row r="2529" spans="1:21" ht="14.4" customHeight="1" x14ac:dyDescent="0.3">
      <c r="A2529" s="831">
        <v>2</v>
      </c>
      <c r="B2529" s="832" t="s">
        <v>2170</v>
      </c>
      <c r="C2529" s="832" t="s">
        <v>2181</v>
      </c>
      <c r="D2529" s="833" t="s">
        <v>4519</v>
      </c>
      <c r="E2529" s="834" t="s">
        <v>2260</v>
      </c>
      <c r="F2529" s="832" t="s">
        <v>2171</v>
      </c>
      <c r="G2529" s="832" t="s">
        <v>2648</v>
      </c>
      <c r="H2529" s="832" t="s">
        <v>604</v>
      </c>
      <c r="I2529" s="832" t="s">
        <v>2032</v>
      </c>
      <c r="J2529" s="832" t="s">
        <v>1730</v>
      </c>
      <c r="K2529" s="832" t="s">
        <v>2033</v>
      </c>
      <c r="L2529" s="835">
        <v>17.559999999999999</v>
      </c>
      <c r="M2529" s="835">
        <v>17.559999999999999</v>
      </c>
      <c r="N2529" s="832">
        <v>1</v>
      </c>
      <c r="O2529" s="836">
        <v>1</v>
      </c>
      <c r="P2529" s="835">
        <v>17.559999999999999</v>
      </c>
      <c r="Q2529" s="837">
        <v>1</v>
      </c>
      <c r="R2529" s="832">
        <v>1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2</v>
      </c>
      <c r="B2530" s="832" t="s">
        <v>2170</v>
      </c>
      <c r="C2530" s="832" t="s">
        <v>2181</v>
      </c>
      <c r="D2530" s="833" t="s">
        <v>4519</v>
      </c>
      <c r="E2530" s="834" t="s">
        <v>2260</v>
      </c>
      <c r="F2530" s="832" t="s">
        <v>2171</v>
      </c>
      <c r="G2530" s="832" t="s">
        <v>2648</v>
      </c>
      <c r="H2530" s="832" t="s">
        <v>604</v>
      </c>
      <c r="I2530" s="832" t="s">
        <v>1736</v>
      </c>
      <c r="J2530" s="832" t="s">
        <v>1730</v>
      </c>
      <c r="K2530" s="832" t="s">
        <v>1737</v>
      </c>
      <c r="L2530" s="835">
        <v>58.52</v>
      </c>
      <c r="M2530" s="835">
        <v>58.52</v>
      </c>
      <c r="N2530" s="832">
        <v>1</v>
      </c>
      <c r="O2530" s="836">
        <v>1</v>
      </c>
      <c r="P2530" s="835">
        <v>58.52</v>
      </c>
      <c r="Q2530" s="837">
        <v>1</v>
      </c>
      <c r="R2530" s="832">
        <v>1</v>
      </c>
      <c r="S2530" s="837">
        <v>1</v>
      </c>
      <c r="T2530" s="836">
        <v>1</v>
      </c>
      <c r="U2530" s="838">
        <v>1</v>
      </c>
    </row>
    <row r="2531" spans="1:21" ht="14.4" customHeight="1" x14ac:dyDescent="0.3">
      <c r="A2531" s="831">
        <v>2</v>
      </c>
      <c r="B2531" s="832" t="s">
        <v>2170</v>
      </c>
      <c r="C2531" s="832" t="s">
        <v>2181</v>
      </c>
      <c r="D2531" s="833" t="s">
        <v>4519</v>
      </c>
      <c r="E2531" s="834" t="s">
        <v>2260</v>
      </c>
      <c r="F2531" s="832" t="s">
        <v>2171</v>
      </c>
      <c r="G2531" s="832" t="s">
        <v>2658</v>
      </c>
      <c r="H2531" s="832" t="s">
        <v>604</v>
      </c>
      <c r="I2531" s="832" t="s">
        <v>2659</v>
      </c>
      <c r="J2531" s="832" t="s">
        <v>2660</v>
      </c>
      <c r="K2531" s="832" t="s">
        <v>2661</v>
      </c>
      <c r="L2531" s="835">
        <v>0</v>
      </c>
      <c r="M2531" s="835">
        <v>0</v>
      </c>
      <c r="N2531" s="832">
        <v>2</v>
      </c>
      <c r="O2531" s="836">
        <v>0.5</v>
      </c>
      <c r="P2531" s="835">
        <v>0</v>
      </c>
      <c r="Q2531" s="837"/>
      <c r="R2531" s="832">
        <v>2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2</v>
      </c>
      <c r="B2532" s="832" t="s">
        <v>2170</v>
      </c>
      <c r="C2532" s="832" t="s">
        <v>2181</v>
      </c>
      <c r="D2532" s="833" t="s">
        <v>4519</v>
      </c>
      <c r="E2532" s="834" t="s">
        <v>2260</v>
      </c>
      <c r="F2532" s="832" t="s">
        <v>2171</v>
      </c>
      <c r="G2532" s="832" t="s">
        <v>2678</v>
      </c>
      <c r="H2532" s="832" t="s">
        <v>604</v>
      </c>
      <c r="I2532" s="832" t="s">
        <v>1902</v>
      </c>
      <c r="J2532" s="832" t="s">
        <v>644</v>
      </c>
      <c r="K2532" s="832" t="s">
        <v>621</v>
      </c>
      <c r="L2532" s="835">
        <v>48.42</v>
      </c>
      <c r="M2532" s="835">
        <v>338.94</v>
      </c>
      <c r="N2532" s="832">
        <v>7</v>
      </c>
      <c r="O2532" s="836">
        <v>3</v>
      </c>
      <c r="P2532" s="835">
        <v>145.26</v>
      </c>
      <c r="Q2532" s="837">
        <v>0.42857142857142855</v>
      </c>
      <c r="R2532" s="832">
        <v>3</v>
      </c>
      <c r="S2532" s="837">
        <v>0.42857142857142855</v>
      </c>
      <c r="T2532" s="836">
        <v>1</v>
      </c>
      <c r="U2532" s="838">
        <v>0.33333333333333331</v>
      </c>
    </row>
    <row r="2533" spans="1:21" ht="14.4" customHeight="1" x14ac:dyDescent="0.3">
      <c r="A2533" s="831">
        <v>2</v>
      </c>
      <c r="B2533" s="832" t="s">
        <v>2170</v>
      </c>
      <c r="C2533" s="832" t="s">
        <v>2181</v>
      </c>
      <c r="D2533" s="833" t="s">
        <v>4519</v>
      </c>
      <c r="E2533" s="834" t="s">
        <v>2260</v>
      </c>
      <c r="F2533" s="832" t="s">
        <v>2171</v>
      </c>
      <c r="G2533" s="832" t="s">
        <v>2688</v>
      </c>
      <c r="H2533" s="832" t="s">
        <v>562</v>
      </c>
      <c r="I2533" s="832" t="s">
        <v>2689</v>
      </c>
      <c r="J2533" s="832" t="s">
        <v>1310</v>
      </c>
      <c r="K2533" s="832" t="s">
        <v>2690</v>
      </c>
      <c r="L2533" s="835">
        <v>103.67</v>
      </c>
      <c r="M2533" s="835">
        <v>1244.04</v>
      </c>
      <c r="N2533" s="832">
        <v>12</v>
      </c>
      <c r="O2533" s="836">
        <v>7</v>
      </c>
      <c r="P2533" s="835">
        <v>725.68999999999994</v>
      </c>
      <c r="Q2533" s="837">
        <v>0.58333333333333326</v>
      </c>
      <c r="R2533" s="832">
        <v>7</v>
      </c>
      <c r="S2533" s="837">
        <v>0.58333333333333337</v>
      </c>
      <c r="T2533" s="836">
        <v>4</v>
      </c>
      <c r="U2533" s="838">
        <v>0.5714285714285714</v>
      </c>
    </row>
    <row r="2534" spans="1:21" ht="14.4" customHeight="1" x14ac:dyDescent="0.3">
      <c r="A2534" s="831">
        <v>2</v>
      </c>
      <c r="B2534" s="832" t="s">
        <v>2170</v>
      </c>
      <c r="C2534" s="832" t="s">
        <v>2181</v>
      </c>
      <c r="D2534" s="833" t="s">
        <v>4519</v>
      </c>
      <c r="E2534" s="834" t="s">
        <v>2260</v>
      </c>
      <c r="F2534" s="832" t="s">
        <v>2171</v>
      </c>
      <c r="G2534" s="832" t="s">
        <v>2688</v>
      </c>
      <c r="H2534" s="832" t="s">
        <v>562</v>
      </c>
      <c r="I2534" s="832" t="s">
        <v>3724</v>
      </c>
      <c r="J2534" s="832" t="s">
        <v>1310</v>
      </c>
      <c r="K2534" s="832" t="s">
        <v>3725</v>
      </c>
      <c r="L2534" s="835">
        <v>16.12</v>
      </c>
      <c r="M2534" s="835">
        <v>16.12</v>
      </c>
      <c r="N2534" s="832">
        <v>1</v>
      </c>
      <c r="O2534" s="836">
        <v>1</v>
      </c>
      <c r="P2534" s="835">
        <v>16.12</v>
      </c>
      <c r="Q2534" s="837">
        <v>1</v>
      </c>
      <c r="R2534" s="832">
        <v>1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2</v>
      </c>
      <c r="B2535" s="832" t="s">
        <v>2170</v>
      </c>
      <c r="C2535" s="832" t="s">
        <v>2181</v>
      </c>
      <c r="D2535" s="833" t="s">
        <v>4519</v>
      </c>
      <c r="E2535" s="834" t="s">
        <v>2260</v>
      </c>
      <c r="F2535" s="832" t="s">
        <v>2171</v>
      </c>
      <c r="G2535" s="832" t="s">
        <v>2688</v>
      </c>
      <c r="H2535" s="832" t="s">
        <v>562</v>
      </c>
      <c r="I2535" s="832" t="s">
        <v>3029</v>
      </c>
      <c r="J2535" s="832" t="s">
        <v>1310</v>
      </c>
      <c r="K2535" s="832" t="s">
        <v>2460</v>
      </c>
      <c r="L2535" s="835">
        <v>32.25</v>
      </c>
      <c r="M2535" s="835">
        <v>32.25</v>
      </c>
      <c r="N2535" s="832">
        <v>1</v>
      </c>
      <c r="O2535" s="836">
        <v>0.5</v>
      </c>
      <c r="P2535" s="835">
        <v>32.25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" customHeight="1" x14ac:dyDescent="0.3">
      <c r="A2536" s="831">
        <v>2</v>
      </c>
      <c r="B2536" s="832" t="s">
        <v>2170</v>
      </c>
      <c r="C2536" s="832" t="s">
        <v>2181</v>
      </c>
      <c r="D2536" s="833" t="s">
        <v>4519</v>
      </c>
      <c r="E2536" s="834" t="s">
        <v>2260</v>
      </c>
      <c r="F2536" s="832" t="s">
        <v>2171</v>
      </c>
      <c r="G2536" s="832" t="s">
        <v>2688</v>
      </c>
      <c r="H2536" s="832" t="s">
        <v>562</v>
      </c>
      <c r="I2536" s="832" t="s">
        <v>2697</v>
      </c>
      <c r="J2536" s="832" t="s">
        <v>1310</v>
      </c>
      <c r="K2536" s="832" t="s">
        <v>2690</v>
      </c>
      <c r="L2536" s="835">
        <v>103.67</v>
      </c>
      <c r="M2536" s="835">
        <v>1969.7299999999998</v>
      </c>
      <c r="N2536" s="832">
        <v>19</v>
      </c>
      <c r="O2536" s="836">
        <v>10</v>
      </c>
      <c r="P2536" s="835">
        <v>1347.7099999999998</v>
      </c>
      <c r="Q2536" s="837">
        <v>0.68421052631578949</v>
      </c>
      <c r="R2536" s="832">
        <v>13</v>
      </c>
      <c r="S2536" s="837">
        <v>0.68421052631578949</v>
      </c>
      <c r="T2536" s="836">
        <v>7</v>
      </c>
      <c r="U2536" s="838">
        <v>0.7</v>
      </c>
    </row>
    <row r="2537" spans="1:21" ht="14.4" customHeight="1" x14ac:dyDescent="0.3">
      <c r="A2537" s="831">
        <v>2</v>
      </c>
      <c r="B2537" s="832" t="s">
        <v>2170</v>
      </c>
      <c r="C2537" s="832" t="s">
        <v>2181</v>
      </c>
      <c r="D2537" s="833" t="s">
        <v>4519</v>
      </c>
      <c r="E2537" s="834" t="s">
        <v>2260</v>
      </c>
      <c r="F2537" s="832" t="s">
        <v>2171</v>
      </c>
      <c r="G2537" s="832" t="s">
        <v>2688</v>
      </c>
      <c r="H2537" s="832" t="s">
        <v>562</v>
      </c>
      <c r="I2537" s="832" t="s">
        <v>3033</v>
      </c>
      <c r="J2537" s="832" t="s">
        <v>1310</v>
      </c>
      <c r="K2537" s="832" t="s">
        <v>2690</v>
      </c>
      <c r="L2537" s="835">
        <v>103.67</v>
      </c>
      <c r="M2537" s="835">
        <v>414.68</v>
      </c>
      <c r="N2537" s="832">
        <v>4</v>
      </c>
      <c r="O2537" s="836">
        <v>1</v>
      </c>
      <c r="P2537" s="835">
        <v>207.34</v>
      </c>
      <c r="Q2537" s="837">
        <v>0.5</v>
      </c>
      <c r="R2537" s="832">
        <v>2</v>
      </c>
      <c r="S2537" s="837">
        <v>0.5</v>
      </c>
      <c r="T2537" s="836">
        <v>0.5</v>
      </c>
      <c r="U2537" s="838">
        <v>0.5</v>
      </c>
    </row>
    <row r="2538" spans="1:21" ht="14.4" customHeight="1" x14ac:dyDescent="0.3">
      <c r="A2538" s="831">
        <v>2</v>
      </c>
      <c r="B2538" s="832" t="s">
        <v>2170</v>
      </c>
      <c r="C2538" s="832" t="s">
        <v>2181</v>
      </c>
      <c r="D2538" s="833" t="s">
        <v>4519</v>
      </c>
      <c r="E2538" s="834" t="s">
        <v>2260</v>
      </c>
      <c r="F2538" s="832" t="s">
        <v>2171</v>
      </c>
      <c r="G2538" s="832" t="s">
        <v>2688</v>
      </c>
      <c r="H2538" s="832" t="s">
        <v>562</v>
      </c>
      <c r="I2538" s="832" t="s">
        <v>2700</v>
      </c>
      <c r="J2538" s="832" t="s">
        <v>2701</v>
      </c>
      <c r="K2538" s="832" t="s">
        <v>2696</v>
      </c>
      <c r="L2538" s="835">
        <v>115.18</v>
      </c>
      <c r="M2538" s="835">
        <v>230.36</v>
      </c>
      <c r="N2538" s="832">
        <v>2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2</v>
      </c>
      <c r="B2539" s="832" t="s">
        <v>2170</v>
      </c>
      <c r="C2539" s="832" t="s">
        <v>2181</v>
      </c>
      <c r="D2539" s="833" t="s">
        <v>4519</v>
      </c>
      <c r="E2539" s="834" t="s">
        <v>2260</v>
      </c>
      <c r="F2539" s="832" t="s">
        <v>2171</v>
      </c>
      <c r="G2539" s="832" t="s">
        <v>3333</v>
      </c>
      <c r="H2539" s="832" t="s">
        <v>562</v>
      </c>
      <c r="I2539" s="832" t="s">
        <v>3334</v>
      </c>
      <c r="J2539" s="832" t="s">
        <v>828</v>
      </c>
      <c r="K2539" s="832" t="s">
        <v>829</v>
      </c>
      <c r="L2539" s="835">
        <v>0</v>
      </c>
      <c r="M2539" s="835">
        <v>0</v>
      </c>
      <c r="N2539" s="832">
        <v>2</v>
      </c>
      <c r="O2539" s="836">
        <v>1</v>
      </c>
      <c r="P2539" s="835">
        <v>0</v>
      </c>
      <c r="Q2539" s="837"/>
      <c r="R2539" s="832">
        <v>1</v>
      </c>
      <c r="S2539" s="837">
        <v>0.5</v>
      </c>
      <c r="T2539" s="836">
        <v>0.5</v>
      </c>
      <c r="U2539" s="838">
        <v>0.5</v>
      </c>
    </row>
    <row r="2540" spans="1:21" ht="14.4" customHeight="1" x14ac:dyDescent="0.3">
      <c r="A2540" s="831">
        <v>2</v>
      </c>
      <c r="B2540" s="832" t="s">
        <v>2170</v>
      </c>
      <c r="C2540" s="832" t="s">
        <v>2181</v>
      </c>
      <c r="D2540" s="833" t="s">
        <v>4519</v>
      </c>
      <c r="E2540" s="834" t="s">
        <v>2260</v>
      </c>
      <c r="F2540" s="832" t="s">
        <v>2171</v>
      </c>
      <c r="G2540" s="832" t="s">
        <v>3333</v>
      </c>
      <c r="H2540" s="832" t="s">
        <v>562</v>
      </c>
      <c r="I2540" s="832" t="s">
        <v>3726</v>
      </c>
      <c r="J2540" s="832" t="s">
        <v>828</v>
      </c>
      <c r="K2540" s="832" t="s">
        <v>3727</v>
      </c>
      <c r="L2540" s="835">
        <v>0</v>
      </c>
      <c r="M2540" s="835">
        <v>0</v>
      </c>
      <c r="N2540" s="832">
        <v>6</v>
      </c>
      <c r="O2540" s="836">
        <v>4.5</v>
      </c>
      <c r="P2540" s="835">
        <v>0</v>
      </c>
      <c r="Q2540" s="837"/>
      <c r="R2540" s="832">
        <v>2</v>
      </c>
      <c r="S2540" s="837">
        <v>0.33333333333333331</v>
      </c>
      <c r="T2540" s="836">
        <v>1.5</v>
      </c>
      <c r="U2540" s="838">
        <v>0.33333333333333331</v>
      </c>
    </row>
    <row r="2541" spans="1:21" ht="14.4" customHeight="1" x14ac:dyDescent="0.3">
      <c r="A2541" s="831">
        <v>2</v>
      </c>
      <c r="B2541" s="832" t="s">
        <v>2170</v>
      </c>
      <c r="C2541" s="832" t="s">
        <v>2181</v>
      </c>
      <c r="D2541" s="833" t="s">
        <v>4519</v>
      </c>
      <c r="E2541" s="834" t="s">
        <v>2260</v>
      </c>
      <c r="F2541" s="832" t="s">
        <v>2171</v>
      </c>
      <c r="G2541" s="832" t="s">
        <v>2709</v>
      </c>
      <c r="H2541" s="832" t="s">
        <v>562</v>
      </c>
      <c r="I2541" s="832" t="s">
        <v>3035</v>
      </c>
      <c r="J2541" s="832" t="s">
        <v>3036</v>
      </c>
      <c r="K2541" s="832" t="s">
        <v>3037</v>
      </c>
      <c r="L2541" s="835">
        <v>32.25</v>
      </c>
      <c r="M2541" s="835">
        <v>64.5</v>
      </c>
      <c r="N2541" s="832">
        <v>2</v>
      </c>
      <c r="O2541" s="836">
        <v>1</v>
      </c>
      <c r="P2541" s="835">
        <v>64.5</v>
      </c>
      <c r="Q2541" s="837">
        <v>1</v>
      </c>
      <c r="R2541" s="832">
        <v>2</v>
      </c>
      <c r="S2541" s="837">
        <v>1</v>
      </c>
      <c r="T2541" s="836">
        <v>1</v>
      </c>
      <c r="U2541" s="838">
        <v>1</v>
      </c>
    </row>
    <row r="2542" spans="1:21" ht="14.4" customHeight="1" x14ac:dyDescent="0.3">
      <c r="A2542" s="831">
        <v>2</v>
      </c>
      <c r="B2542" s="832" t="s">
        <v>2170</v>
      </c>
      <c r="C2542" s="832" t="s">
        <v>2181</v>
      </c>
      <c r="D2542" s="833" t="s">
        <v>4519</v>
      </c>
      <c r="E2542" s="834" t="s">
        <v>2260</v>
      </c>
      <c r="F2542" s="832" t="s">
        <v>2171</v>
      </c>
      <c r="G2542" s="832" t="s">
        <v>2709</v>
      </c>
      <c r="H2542" s="832" t="s">
        <v>604</v>
      </c>
      <c r="I2542" s="832" t="s">
        <v>2712</v>
      </c>
      <c r="J2542" s="832" t="s">
        <v>1648</v>
      </c>
      <c r="K2542" s="832" t="s">
        <v>2713</v>
      </c>
      <c r="L2542" s="835">
        <v>16.12</v>
      </c>
      <c r="M2542" s="835">
        <v>48.36</v>
      </c>
      <c r="N2542" s="832">
        <v>3</v>
      </c>
      <c r="O2542" s="836">
        <v>0.5</v>
      </c>
      <c r="P2542" s="835">
        <v>48.36</v>
      </c>
      <c r="Q2542" s="837">
        <v>1</v>
      </c>
      <c r="R2542" s="832">
        <v>3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2</v>
      </c>
      <c r="B2543" s="832" t="s">
        <v>2170</v>
      </c>
      <c r="C2543" s="832" t="s">
        <v>2181</v>
      </c>
      <c r="D2543" s="833" t="s">
        <v>4519</v>
      </c>
      <c r="E2543" s="834" t="s">
        <v>2260</v>
      </c>
      <c r="F2543" s="832" t="s">
        <v>2171</v>
      </c>
      <c r="G2543" s="832" t="s">
        <v>2709</v>
      </c>
      <c r="H2543" s="832" t="s">
        <v>604</v>
      </c>
      <c r="I2543" s="832" t="s">
        <v>2714</v>
      </c>
      <c r="J2543" s="832" t="s">
        <v>1648</v>
      </c>
      <c r="K2543" s="832" t="s">
        <v>1649</v>
      </c>
      <c r="L2543" s="835">
        <v>57.6</v>
      </c>
      <c r="M2543" s="835">
        <v>172.8</v>
      </c>
      <c r="N2543" s="832">
        <v>3</v>
      </c>
      <c r="O2543" s="836">
        <v>2</v>
      </c>
      <c r="P2543" s="835">
        <v>57.6</v>
      </c>
      <c r="Q2543" s="837">
        <v>0.33333333333333331</v>
      </c>
      <c r="R2543" s="832">
        <v>1</v>
      </c>
      <c r="S2543" s="837">
        <v>0.33333333333333331</v>
      </c>
      <c r="T2543" s="836">
        <v>1</v>
      </c>
      <c r="U2543" s="838">
        <v>0.5</v>
      </c>
    </row>
    <row r="2544" spans="1:21" ht="14.4" customHeight="1" x14ac:dyDescent="0.3">
      <c r="A2544" s="831">
        <v>2</v>
      </c>
      <c r="B2544" s="832" t="s">
        <v>2170</v>
      </c>
      <c r="C2544" s="832" t="s">
        <v>2181</v>
      </c>
      <c r="D2544" s="833" t="s">
        <v>4519</v>
      </c>
      <c r="E2544" s="834" t="s">
        <v>2260</v>
      </c>
      <c r="F2544" s="832" t="s">
        <v>2171</v>
      </c>
      <c r="G2544" s="832" t="s">
        <v>2709</v>
      </c>
      <c r="H2544" s="832" t="s">
        <v>604</v>
      </c>
      <c r="I2544" s="832" t="s">
        <v>3040</v>
      </c>
      <c r="J2544" s="832" t="s">
        <v>1648</v>
      </c>
      <c r="K2544" s="832" t="s">
        <v>3041</v>
      </c>
      <c r="L2544" s="835">
        <v>32.25</v>
      </c>
      <c r="M2544" s="835">
        <v>64.5</v>
      </c>
      <c r="N2544" s="832">
        <v>2</v>
      </c>
      <c r="O2544" s="836">
        <v>1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2</v>
      </c>
      <c r="B2545" s="832" t="s">
        <v>2170</v>
      </c>
      <c r="C2545" s="832" t="s">
        <v>2181</v>
      </c>
      <c r="D2545" s="833" t="s">
        <v>4519</v>
      </c>
      <c r="E2545" s="834" t="s">
        <v>2260</v>
      </c>
      <c r="F2545" s="832" t="s">
        <v>2171</v>
      </c>
      <c r="G2545" s="832" t="s">
        <v>2709</v>
      </c>
      <c r="H2545" s="832" t="s">
        <v>562</v>
      </c>
      <c r="I2545" s="832" t="s">
        <v>2715</v>
      </c>
      <c r="J2545" s="832" t="s">
        <v>1648</v>
      </c>
      <c r="K2545" s="832" t="s">
        <v>2716</v>
      </c>
      <c r="L2545" s="835">
        <v>103.67</v>
      </c>
      <c r="M2545" s="835">
        <v>311.01</v>
      </c>
      <c r="N2545" s="832">
        <v>3</v>
      </c>
      <c r="O2545" s="836">
        <v>2</v>
      </c>
      <c r="P2545" s="835">
        <v>103.67</v>
      </c>
      <c r="Q2545" s="837">
        <v>0.33333333333333337</v>
      </c>
      <c r="R2545" s="832">
        <v>1</v>
      </c>
      <c r="S2545" s="837">
        <v>0.33333333333333331</v>
      </c>
      <c r="T2545" s="836">
        <v>1</v>
      </c>
      <c r="U2545" s="838">
        <v>0.5</v>
      </c>
    </row>
    <row r="2546" spans="1:21" ht="14.4" customHeight="1" x14ac:dyDescent="0.3">
      <c r="A2546" s="831">
        <v>2</v>
      </c>
      <c r="B2546" s="832" t="s">
        <v>2170</v>
      </c>
      <c r="C2546" s="832" t="s">
        <v>2181</v>
      </c>
      <c r="D2546" s="833" t="s">
        <v>4519</v>
      </c>
      <c r="E2546" s="834" t="s">
        <v>2260</v>
      </c>
      <c r="F2546" s="832" t="s">
        <v>2171</v>
      </c>
      <c r="G2546" s="832" t="s">
        <v>2709</v>
      </c>
      <c r="H2546" s="832" t="s">
        <v>562</v>
      </c>
      <c r="I2546" s="832" t="s">
        <v>3044</v>
      </c>
      <c r="J2546" s="832" t="s">
        <v>1648</v>
      </c>
      <c r="K2546" s="832" t="s">
        <v>3045</v>
      </c>
      <c r="L2546" s="835">
        <v>51.84</v>
      </c>
      <c r="M2546" s="835">
        <v>51.84</v>
      </c>
      <c r="N2546" s="832">
        <v>1</v>
      </c>
      <c r="O2546" s="836">
        <v>1</v>
      </c>
      <c r="P2546" s="835">
        <v>51.84</v>
      </c>
      <c r="Q2546" s="837">
        <v>1</v>
      </c>
      <c r="R2546" s="832">
        <v>1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2</v>
      </c>
      <c r="B2547" s="832" t="s">
        <v>2170</v>
      </c>
      <c r="C2547" s="832" t="s">
        <v>2181</v>
      </c>
      <c r="D2547" s="833" t="s">
        <v>4519</v>
      </c>
      <c r="E2547" s="834" t="s">
        <v>2260</v>
      </c>
      <c r="F2547" s="832" t="s">
        <v>2171</v>
      </c>
      <c r="G2547" s="832" t="s">
        <v>2742</v>
      </c>
      <c r="H2547" s="832" t="s">
        <v>562</v>
      </c>
      <c r="I2547" s="832" t="s">
        <v>3052</v>
      </c>
      <c r="J2547" s="832" t="s">
        <v>618</v>
      </c>
      <c r="K2547" s="832" t="s">
        <v>3053</v>
      </c>
      <c r="L2547" s="835">
        <v>52.61</v>
      </c>
      <c r="M2547" s="835">
        <v>683.93000000000006</v>
      </c>
      <c r="N2547" s="832">
        <v>13</v>
      </c>
      <c r="O2547" s="836">
        <v>5</v>
      </c>
      <c r="P2547" s="835">
        <v>473.49</v>
      </c>
      <c r="Q2547" s="837">
        <v>0.69230769230769229</v>
      </c>
      <c r="R2547" s="832">
        <v>9</v>
      </c>
      <c r="S2547" s="837">
        <v>0.69230769230769229</v>
      </c>
      <c r="T2547" s="836">
        <v>4</v>
      </c>
      <c r="U2547" s="838">
        <v>0.8</v>
      </c>
    </row>
    <row r="2548" spans="1:21" ht="14.4" customHeight="1" x14ac:dyDescent="0.3">
      <c r="A2548" s="831">
        <v>2</v>
      </c>
      <c r="B2548" s="832" t="s">
        <v>2170</v>
      </c>
      <c r="C2548" s="832" t="s">
        <v>2181</v>
      </c>
      <c r="D2548" s="833" t="s">
        <v>4519</v>
      </c>
      <c r="E2548" s="834" t="s">
        <v>2260</v>
      </c>
      <c r="F2548" s="832" t="s">
        <v>2171</v>
      </c>
      <c r="G2548" s="832" t="s">
        <v>2742</v>
      </c>
      <c r="H2548" s="832" t="s">
        <v>562</v>
      </c>
      <c r="I2548" s="832" t="s">
        <v>2745</v>
      </c>
      <c r="J2548" s="832" t="s">
        <v>616</v>
      </c>
      <c r="K2548" s="832" t="s">
        <v>2746</v>
      </c>
      <c r="L2548" s="835">
        <v>42.09</v>
      </c>
      <c r="M2548" s="835">
        <v>84.18</v>
      </c>
      <c r="N2548" s="832">
        <v>2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2</v>
      </c>
      <c r="B2549" s="832" t="s">
        <v>2170</v>
      </c>
      <c r="C2549" s="832" t="s">
        <v>2181</v>
      </c>
      <c r="D2549" s="833" t="s">
        <v>4519</v>
      </c>
      <c r="E2549" s="834" t="s">
        <v>2260</v>
      </c>
      <c r="F2549" s="832" t="s">
        <v>2171</v>
      </c>
      <c r="G2549" s="832" t="s">
        <v>3984</v>
      </c>
      <c r="H2549" s="832" t="s">
        <v>562</v>
      </c>
      <c r="I2549" s="832" t="s">
        <v>3985</v>
      </c>
      <c r="J2549" s="832" t="s">
        <v>3986</v>
      </c>
      <c r="K2549" s="832" t="s">
        <v>3987</v>
      </c>
      <c r="L2549" s="835">
        <v>899.18</v>
      </c>
      <c r="M2549" s="835">
        <v>899.18</v>
      </c>
      <c r="N2549" s="832">
        <v>1</v>
      </c>
      <c r="O2549" s="836">
        <v>1</v>
      </c>
      <c r="P2549" s="835">
        <v>899.18</v>
      </c>
      <c r="Q2549" s="837">
        <v>1</v>
      </c>
      <c r="R2549" s="832">
        <v>1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2</v>
      </c>
      <c r="B2550" s="832" t="s">
        <v>2170</v>
      </c>
      <c r="C2550" s="832" t="s">
        <v>2181</v>
      </c>
      <c r="D2550" s="833" t="s">
        <v>4519</v>
      </c>
      <c r="E2550" s="834" t="s">
        <v>2260</v>
      </c>
      <c r="F2550" s="832" t="s">
        <v>2171</v>
      </c>
      <c r="G2550" s="832" t="s">
        <v>2769</v>
      </c>
      <c r="H2550" s="832" t="s">
        <v>562</v>
      </c>
      <c r="I2550" s="832" t="s">
        <v>2770</v>
      </c>
      <c r="J2550" s="832" t="s">
        <v>1159</v>
      </c>
      <c r="K2550" s="832" t="s">
        <v>2771</v>
      </c>
      <c r="L2550" s="835">
        <v>453.79</v>
      </c>
      <c r="M2550" s="835">
        <v>8622.01</v>
      </c>
      <c r="N2550" s="832">
        <v>19</v>
      </c>
      <c r="O2550" s="836">
        <v>9.5</v>
      </c>
      <c r="P2550" s="835">
        <v>5445.4800000000005</v>
      </c>
      <c r="Q2550" s="837">
        <v>0.63157894736842113</v>
      </c>
      <c r="R2550" s="832">
        <v>12</v>
      </c>
      <c r="S2550" s="837">
        <v>0.63157894736842102</v>
      </c>
      <c r="T2550" s="836">
        <v>7</v>
      </c>
      <c r="U2550" s="838">
        <v>0.73684210526315785</v>
      </c>
    </row>
    <row r="2551" spans="1:21" ht="14.4" customHeight="1" x14ac:dyDescent="0.3">
      <c r="A2551" s="831">
        <v>2</v>
      </c>
      <c r="B2551" s="832" t="s">
        <v>2170</v>
      </c>
      <c r="C2551" s="832" t="s">
        <v>2181</v>
      </c>
      <c r="D2551" s="833" t="s">
        <v>4519</v>
      </c>
      <c r="E2551" s="834" t="s">
        <v>2260</v>
      </c>
      <c r="F2551" s="832" t="s">
        <v>2171</v>
      </c>
      <c r="G2551" s="832" t="s">
        <v>2769</v>
      </c>
      <c r="H2551" s="832" t="s">
        <v>562</v>
      </c>
      <c r="I2551" s="832" t="s">
        <v>2772</v>
      </c>
      <c r="J2551" s="832" t="s">
        <v>1159</v>
      </c>
      <c r="K2551" s="832" t="s">
        <v>2771</v>
      </c>
      <c r="L2551" s="835">
        <v>453.79</v>
      </c>
      <c r="M2551" s="835">
        <v>1361.3700000000001</v>
      </c>
      <c r="N2551" s="832">
        <v>3</v>
      </c>
      <c r="O2551" s="836">
        <v>1.5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2</v>
      </c>
      <c r="B2552" s="832" t="s">
        <v>2170</v>
      </c>
      <c r="C2552" s="832" t="s">
        <v>2181</v>
      </c>
      <c r="D2552" s="833" t="s">
        <v>4519</v>
      </c>
      <c r="E2552" s="834" t="s">
        <v>2260</v>
      </c>
      <c r="F2552" s="832" t="s">
        <v>2171</v>
      </c>
      <c r="G2552" s="832" t="s">
        <v>2797</v>
      </c>
      <c r="H2552" s="832" t="s">
        <v>562</v>
      </c>
      <c r="I2552" s="832" t="s">
        <v>2798</v>
      </c>
      <c r="J2552" s="832" t="s">
        <v>2799</v>
      </c>
      <c r="K2552" s="832" t="s">
        <v>2800</v>
      </c>
      <c r="L2552" s="835">
        <v>128.69999999999999</v>
      </c>
      <c r="M2552" s="835">
        <v>514.79999999999995</v>
      </c>
      <c r="N2552" s="832">
        <v>4</v>
      </c>
      <c r="O2552" s="836">
        <v>3</v>
      </c>
      <c r="P2552" s="835">
        <v>386.09999999999997</v>
      </c>
      <c r="Q2552" s="837">
        <v>0.75</v>
      </c>
      <c r="R2552" s="832">
        <v>3</v>
      </c>
      <c r="S2552" s="837">
        <v>0.75</v>
      </c>
      <c r="T2552" s="836">
        <v>2</v>
      </c>
      <c r="U2552" s="838">
        <v>0.66666666666666663</v>
      </c>
    </row>
    <row r="2553" spans="1:21" ht="14.4" customHeight="1" x14ac:dyDescent="0.3">
      <c r="A2553" s="831">
        <v>2</v>
      </c>
      <c r="B2553" s="832" t="s">
        <v>2170</v>
      </c>
      <c r="C2553" s="832" t="s">
        <v>2181</v>
      </c>
      <c r="D2553" s="833" t="s">
        <v>4519</v>
      </c>
      <c r="E2553" s="834" t="s">
        <v>2260</v>
      </c>
      <c r="F2553" s="832" t="s">
        <v>2171</v>
      </c>
      <c r="G2553" s="832" t="s">
        <v>2797</v>
      </c>
      <c r="H2553" s="832" t="s">
        <v>562</v>
      </c>
      <c r="I2553" s="832" t="s">
        <v>2801</v>
      </c>
      <c r="J2553" s="832" t="s">
        <v>2799</v>
      </c>
      <c r="K2553" s="832" t="s">
        <v>2802</v>
      </c>
      <c r="L2553" s="835">
        <v>181.04</v>
      </c>
      <c r="M2553" s="835">
        <v>724.16</v>
      </c>
      <c r="N2553" s="832">
        <v>4</v>
      </c>
      <c r="O2553" s="836">
        <v>2.5</v>
      </c>
      <c r="P2553" s="835">
        <v>543.12</v>
      </c>
      <c r="Q2553" s="837">
        <v>0.75</v>
      </c>
      <c r="R2553" s="832">
        <v>3</v>
      </c>
      <c r="S2553" s="837">
        <v>0.75</v>
      </c>
      <c r="T2553" s="836">
        <v>2</v>
      </c>
      <c r="U2553" s="838">
        <v>0.8</v>
      </c>
    </row>
    <row r="2554" spans="1:21" ht="14.4" customHeight="1" x14ac:dyDescent="0.3">
      <c r="A2554" s="831">
        <v>2</v>
      </c>
      <c r="B2554" s="832" t="s">
        <v>2170</v>
      </c>
      <c r="C2554" s="832" t="s">
        <v>2181</v>
      </c>
      <c r="D2554" s="833" t="s">
        <v>4519</v>
      </c>
      <c r="E2554" s="834" t="s">
        <v>2260</v>
      </c>
      <c r="F2554" s="832" t="s">
        <v>2171</v>
      </c>
      <c r="G2554" s="832" t="s">
        <v>2797</v>
      </c>
      <c r="H2554" s="832" t="s">
        <v>562</v>
      </c>
      <c r="I2554" s="832" t="s">
        <v>4420</v>
      </c>
      <c r="J2554" s="832" t="s">
        <v>1208</v>
      </c>
      <c r="K2554" s="832" t="s">
        <v>4421</v>
      </c>
      <c r="L2554" s="835">
        <v>33.71</v>
      </c>
      <c r="M2554" s="835">
        <v>202.26</v>
      </c>
      <c r="N2554" s="832">
        <v>6</v>
      </c>
      <c r="O2554" s="836">
        <v>2.5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2</v>
      </c>
      <c r="B2555" s="832" t="s">
        <v>2170</v>
      </c>
      <c r="C2555" s="832" t="s">
        <v>2181</v>
      </c>
      <c r="D2555" s="833" t="s">
        <v>4519</v>
      </c>
      <c r="E2555" s="834" t="s">
        <v>2260</v>
      </c>
      <c r="F2555" s="832" t="s">
        <v>2171</v>
      </c>
      <c r="G2555" s="832" t="s">
        <v>2803</v>
      </c>
      <c r="H2555" s="832" t="s">
        <v>562</v>
      </c>
      <c r="I2555" s="832" t="s">
        <v>2804</v>
      </c>
      <c r="J2555" s="832" t="s">
        <v>758</v>
      </c>
      <c r="K2555" s="832" t="s">
        <v>2805</v>
      </c>
      <c r="L2555" s="835">
        <v>0</v>
      </c>
      <c r="M2555" s="835">
        <v>0</v>
      </c>
      <c r="N2555" s="832">
        <v>1</v>
      </c>
      <c r="O2555" s="836">
        <v>1</v>
      </c>
      <c r="P2555" s="835">
        <v>0</v>
      </c>
      <c r="Q2555" s="837"/>
      <c r="R2555" s="832">
        <v>1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2</v>
      </c>
      <c r="B2556" s="832" t="s">
        <v>2170</v>
      </c>
      <c r="C2556" s="832" t="s">
        <v>2181</v>
      </c>
      <c r="D2556" s="833" t="s">
        <v>4519</v>
      </c>
      <c r="E2556" s="834" t="s">
        <v>2260</v>
      </c>
      <c r="F2556" s="832" t="s">
        <v>2171</v>
      </c>
      <c r="G2556" s="832" t="s">
        <v>2803</v>
      </c>
      <c r="H2556" s="832" t="s">
        <v>562</v>
      </c>
      <c r="I2556" s="832" t="s">
        <v>3742</v>
      </c>
      <c r="J2556" s="832" t="s">
        <v>758</v>
      </c>
      <c r="K2556" s="832" t="s">
        <v>3743</v>
      </c>
      <c r="L2556" s="835">
        <v>0</v>
      </c>
      <c r="M2556" s="835">
        <v>0</v>
      </c>
      <c r="N2556" s="832">
        <v>2</v>
      </c>
      <c r="O2556" s="836">
        <v>2</v>
      </c>
      <c r="P2556" s="835">
        <v>0</v>
      </c>
      <c r="Q2556" s="837"/>
      <c r="R2556" s="832">
        <v>2</v>
      </c>
      <c r="S2556" s="837">
        <v>1</v>
      </c>
      <c r="T2556" s="836">
        <v>2</v>
      </c>
      <c r="U2556" s="838">
        <v>1</v>
      </c>
    </row>
    <row r="2557" spans="1:21" ht="14.4" customHeight="1" x14ac:dyDescent="0.3">
      <c r="A2557" s="831">
        <v>2</v>
      </c>
      <c r="B2557" s="832" t="s">
        <v>2170</v>
      </c>
      <c r="C2557" s="832" t="s">
        <v>2181</v>
      </c>
      <c r="D2557" s="833" t="s">
        <v>4519</v>
      </c>
      <c r="E2557" s="834" t="s">
        <v>2260</v>
      </c>
      <c r="F2557" s="832" t="s">
        <v>2171</v>
      </c>
      <c r="G2557" s="832" t="s">
        <v>2808</v>
      </c>
      <c r="H2557" s="832" t="s">
        <v>562</v>
      </c>
      <c r="I2557" s="832" t="s">
        <v>2812</v>
      </c>
      <c r="J2557" s="832" t="s">
        <v>888</v>
      </c>
      <c r="K2557" s="832" t="s">
        <v>2813</v>
      </c>
      <c r="L2557" s="835">
        <v>0</v>
      </c>
      <c r="M2557" s="835">
        <v>0</v>
      </c>
      <c r="N2557" s="832">
        <v>4</v>
      </c>
      <c r="O2557" s="836">
        <v>1.5</v>
      </c>
      <c r="P2557" s="835">
        <v>0</v>
      </c>
      <c r="Q2557" s="837"/>
      <c r="R2557" s="832">
        <v>4</v>
      </c>
      <c r="S2557" s="837">
        <v>1</v>
      </c>
      <c r="T2557" s="836">
        <v>1.5</v>
      </c>
      <c r="U2557" s="838">
        <v>1</v>
      </c>
    </row>
    <row r="2558" spans="1:21" ht="14.4" customHeight="1" x14ac:dyDescent="0.3">
      <c r="A2558" s="831">
        <v>2</v>
      </c>
      <c r="B2558" s="832" t="s">
        <v>2170</v>
      </c>
      <c r="C2558" s="832" t="s">
        <v>2181</v>
      </c>
      <c r="D2558" s="833" t="s">
        <v>4519</v>
      </c>
      <c r="E2558" s="834" t="s">
        <v>2260</v>
      </c>
      <c r="F2558" s="832" t="s">
        <v>2171</v>
      </c>
      <c r="G2558" s="832" t="s">
        <v>2808</v>
      </c>
      <c r="H2558" s="832" t="s">
        <v>562</v>
      </c>
      <c r="I2558" s="832" t="s">
        <v>2814</v>
      </c>
      <c r="J2558" s="832" t="s">
        <v>2815</v>
      </c>
      <c r="K2558" s="832" t="s">
        <v>2816</v>
      </c>
      <c r="L2558" s="835">
        <v>0</v>
      </c>
      <c r="M2558" s="835">
        <v>0</v>
      </c>
      <c r="N2558" s="832">
        <v>5</v>
      </c>
      <c r="O2558" s="836">
        <v>1</v>
      </c>
      <c r="P2558" s="835"/>
      <c r="Q2558" s="837"/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2</v>
      </c>
      <c r="B2559" s="832" t="s">
        <v>2170</v>
      </c>
      <c r="C2559" s="832" t="s">
        <v>2181</v>
      </c>
      <c r="D2559" s="833" t="s">
        <v>4519</v>
      </c>
      <c r="E2559" s="834" t="s">
        <v>2260</v>
      </c>
      <c r="F2559" s="832" t="s">
        <v>2171</v>
      </c>
      <c r="G2559" s="832" t="s">
        <v>2821</v>
      </c>
      <c r="H2559" s="832" t="s">
        <v>604</v>
      </c>
      <c r="I2559" s="832" t="s">
        <v>1914</v>
      </c>
      <c r="J2559" s="832" t="s">
        <v>1915</v>
      </c>
      <c r="K2559" s="832" t="s">
        <v>1916</v>
      </c>
      <c r="L2559" s="835">
        <v>0</v>
      </c>
      <c r="M2559" s="835">
        <v>0</v>
      </c>
      <c r="N2559" s="832">
        <v>5</v>
      </c>
      <c r="O2559" s="836">
        <v>1.5</v>
      </c>
      <c r="P2559" s="835">
        <v>0</v>
      </c>
      <c r="Q2559" s="837"/>
      <c r="R2559" s="832">
        <v>5</v>
      </c>
      <c r="S2559" s="837">
        <v>1</v>
      </c>
      <c r="T2559" s="836">
        <v>1.5</v>
      </c>
      <c r="U2559" s="838">
        <v>1</v>
      </c>
    </row>
    <row r="2560" spans="1:21" ht="14.4" customHeight="1" x14ac:dyDescent="0.3">
      <c r="A2560" s="831">
        <v>2</v>
      </c>
      <c r="B2560" s="832" t="s">
        <v>2170</v>
      </c>
      <c r="C2560" s="832" t="s">
        <v>2181</v>
      </c>
      <c r="D2560" s="833" t="s">
        <v>4519</v>
      </c>
      <c r="E2560" s="834" t="s">
        <v>2260</v>
      </c>
      <c r="F2560" s="832" t="s">
        <v>2171</v>
      </c>
      <c r="G2560" s="832" t="s">
        <v>3200</v>
      </c>
      <c r="H2560" s="832" t="s">
        <v>562</v>
      </c>
      <c r="I2560" s="832" t="s">
        <v>3447</v>
      </c>
      <c r="J2560" s="832" t="s">
        <v>3202</v>
      </c>
      <c r="K2560" s="832" t="s">
        <v>3441</v>
      </c>
      <c r="L2560" s="835">
        <v>42.54</v>
      </c>
      <c r="M2560" s="835">
        <v>127.62</v>
      </c>
      <c r="N2560" s="832">
        <v>3</v>
      </c>
      <c r="O2560" s="836">
        <v>2</v>
      </c>
      <c r="P2560" s="835">
        <v>127.62</v>
      </c>
      <c r="Q2560" s="837">
        <v>1</v>
      </c>
      <c r="R2560" s="832">
        <v>3</v>
      </c>
      <c r="S2560" s="837">
        <v>1</v>
      </c>
      <c r="T2560" s="836">
        <v>2</v>
      </c>
      <c r="U2560" s="838">
        <v>1</v>
      </c>
    </row>
    <row r="2561" spans="1:21" ht="14.4" customHeight="1" x14ac:dyDescent="0.3">
      <c r="A2561" s="831">
        <v>2</v>
      </c>
      <c r="B2561" s="832" t="s">
        <v>2170</v>
      </c>
      <c r="C2561" s="832" t="s">
        <v>2181</v>
      </c>
      <c r="D2561" s="833" t="s">
        <v>4519</v>
      </c>
      <c r="E2561" s="834" t="s">
        <v>2260</v>
      </c>
      <c r="F2561" s="832" t="s">
        <v>2171</v>
      </c>
      <c r="G2561" s="832" t="s">
        <v>3996</v>
      </c>
      <c r="H2561" s="832" t="s">
        <v>562</v>
      </c>
      <c r="I2561" s="832" t="s">
        <v>3997</v>
      </c>
      <c r="J2561" s="832" t="s">
        <v>3998</v>
      </c>
      <c r="K2561" s="832" t="s">
        <v>2501</v>
      </c>
      <c r="L2561" s="835">
        <v>282.05</v>
      </c>
      <c r="M2561" s="835">
        <v>8179.4500000000007</v>
      </c>
      <c r="N2561" s="832">
        <v>29</v>
      </c>
      <c r="O2561" s="836">
        <v>7</v>
      </c>
      <c r="P2561" s="835">
        <v>5076.9000000000005</v>
      </c>
      <c r="Q2561" s="837">
        <v>0.62068965517241381</v>
      </c>
      <c r="R2561" s="832">
        <v>18</v>
      </c>
      <c r="S2561" s="837">
        <v>0.62068965517241381</v>
      </c>
      <c r="T2561" s="836">
        <v>4.5</v>
      </c>
      <c r="U2561" s="838">
        <v>0.6428571428571429</v>
      </c>
    </row>
    <row r="2562" spans="1:21" ht="14.4" customHeight="1" x14ac:dyDescent="0.3">
      <c r="A2562" s="831">
        <v>2</v>
      </c>
      <c r="B2562" s="832" t="s">
        <v>2170</v>
      </c>
      <c r="C2562" s="832" t="s">
        <v>2181</v>
      </c>
      <c r="D2562" s="833" t="s">
        <v>4519</v>
      </c>
      <c r="E2562" s="834" t="s">
        <v>2260</v>
      </c>
      <c r="F2562" s="832" t="s">
        <v>2171</v>
      </c>
      <c r="G2562" s="832" t="s">
        <v>3996</v>
      </c>
      <c r="H2562" s="832" t="s">
        <v>562</v>
      </c>
      <c r="I2562" s="832" t="s">
        <v>3999</v>
      </c>
      <c r="J2562" s="832" t="s">
        <v>4000</v>
      </c>
      <c r="K2562" s="832" t="s">
        <v>2501</v>
      </c>
      <c r="L2562" s="835">
        <v>282.05</v>
      </c>
      <c r="M2562" s="835">
        <v>1128.2</v>
      </c>
      <c r="N2562" s="832">
        <v>4</v>
      </c>
      <c r="O2562" s="836">
        <v>0.5</v>
      </c>
      <c r="P2562" s="835">
        <v>1128.2</v>
      </c>
      <c r="Q2562" s="837">
        <v>1</v>
      </c>
      <c r="R2562" s="832">
        <v>4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2</v>
      </c>
      <c r="B2563" s="832" t="s">
        <v>2170</v>
      </c>
      <c r="C2563" s="832" t="s">
        <v>2181</v>
      </c>
      <c r="D2563" s="833" t="s">
        <v>4519</v>
      </c>
      <c r="E2563" s="834" t="s">
        <v>2260</v>
      </c>
      <c r="F2563" s="832" t="s">
        <v>2171</v>
      </c>
      <c r="G2563" s="832" t="s">
        <v>2835</v>
      </c>
      <c r="H2563" s="832" t="s">
        <v>562</v>
      </c>
      <c r="I2563" s="832" t="s">
        <v>4457</v>
      </c>
      <c r="J2563" s="832" t="s">
        <v>4458</v>
      </c>
      <c r="K2563" s="832" t="s">
        <v>4459</v>
      </c>
      <c r="L2563" s="835">
        <v>36.909999999999997</v>
      </c>
      <c r="M2563" s="835">
        <v>73.819999999999993</v>
      </c>
      <c r="N2563" s="832">
        <v>2</v>
      </c>
      <c r="O2563" s="836">
        <v>0.5</v>
      </c>
      <c r="P2563" s="835">
        <v>73.819999999999993</v>
      </c>
      <c r="Q2563" s="837">
        <v>1</v>
      </c>
      <c r="R2563" s="832">
        <v>2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2</v>
      </c>
      <c r="B2564" s="832" t="s">
        <v>2170</v>
      </c>
      <c r="C2564" s="832" t="s">
        <v>2181</v>
      </c>
      <c r="D2564" s="833" t="s">
        <v>4519</v>
      </c>
      <c r="E2564" s="834" t="s">
        <v>2260</v>
      </c>
      <c r="F2564" s="832" t="s">
        <v>2171</v>
      </c>
      <c r="G2564" s="832" t="s">
        <v>4003</v>
      </c>
      <c r="H2564" s="832" t="s">
        <v>562</v>
      </c>
      <c r="I2564" s="832" t="s">
        <v>4004</v>
      </c>
      <c r="J2564" s="832" t="s">
        <v>1047</v>
      </c>
      <c r="K2564" s="832" t="s">
        <v>4005</v>
      </c>
      <c r="L2564" s="835">
        <v>55.16</v>
      </c>
      <c r="M2564" s="835">
        <v>55.16</v>
      </c>
      <c r="N2564" s="832">
        <v>1</v>
      </c>
      <c r="O2564" s="836">
        <v>1</v>
      </c>
      <c r="P2564" s="835">
        <v>55.16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2</v>
      </c>
      <c r="B2565" s="832" t="s">
        <v>2170</v>
      </c>
      <c r="C2565" s="832" t="s">
        <v>2181</v>
      </c>
      <c r="D2565" s="833" t="s">
        <v>4519</v>
      </c>
      <c r="E2565" s="834" t="s">
        <v>2260</v>
      </c>
      <c r="F2565" s="832" t="s">
        <v>2171</v>
      </c>
      <c r="G2565" s="832" t="s">
        <v>4460</v>
      </c>
      <c r="H2565" s="832" t="s">
        <v>562</v>
      </c>
      <c r="I2565" s="832" t="s">
        <v>4461</v>
      </c>
      <c r="J2565" s="832" t="s">
        <v>4462</v>
      </c>
      <c r="K2565" s="832" t="s">
        <v>4463</v>
      </c>
      <c r="L2565" s="835">
        <v>0</v>
      </c>
      <c r="M2565" s="835">
        <v>0</v>
      </c>
      <c r="N2565" s="832">
        <v>1</v>
      </c>
      <c r="O2565" s="836">
        <v>1</v>
      </c>
      <c r="P2565" s="835">
        <v>0</v>
      </c>
      <c r="Q2565" s="837"/>
      <c r="R2565" s="832">
        <v>1</v>
      </c>
      <c r="S2565" s="837">
        <v>1</v>
      </c>
      <c r="T2565" s="836">
        <v>1</v>
      </c>
      <c r="U2565" s="838">
        <v>1</v>
      </c>
    </row>
    <row r="2566" spans="1:21" ht="14.4" customHeight="1" x14ac:dyDescent="0.3">
      <c r="A2566" s="831">
        <v>2</v>
      </c>
      <c r="B2566" s="832" t="s">
        <v>2170</v>
      </c>
      <c r="C2566" s="832" t="s">
        <v>2181</v>
      </c>
      <c r="D2566" s="833" t="s">
        <v>4519</v>
      </c>
      <c r="E2566" s="834" t="s">
        <v>2260</v>
      </c>
      <c r="F2566" s="832" t="s">
        <v>2171</v>
      </c>
      <c r="G2566" s="832" t="s">
        <v>2850</v>
      </c>
      <c r="H2566" s="832" t="s">
        <v>562</v>
      </c>
      <c r="I2566" s="832" t="s">
        <v>2851</v>
      </c>
      <c r="J2566" s="832" t="s">
        <v>2852</v>
      </c>
      <c r="K2566" s="832" t="s">
        <v>2853</v>
      </c>
      <c r="L2566" s="835">
        <v>311.02</v>
      </c>
      <c r="M2566" s="835">
        <v>933.06</v>
      </c>
      <c r="N2566" s="832">
        <v>3</v>
      </c>
      <c r="O2566" s="836">
        <v>1</v>
      </c>
      <c r="P2566" s="835">
        <v>933.06</v>
      </c>
      <c r="Q2566" s="837">
        <v>1</v>
      </c>
      <c r="R2566" s="832">
        <v>3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2</v>
      </c>
      <c r="B2567" s="832" t="s">
        <v>2170</v>
      </c>
      <c r="C2567" s="832" t="s">
        <v>2181</v>
      </c>
      <c r="D2567" s="833" t="s">
        <v>4519</v>
      </c>
      <c r="E2567" s="834" t="s">
        <v>2260</v>
      </c>
      <c r="F2567" s="832" t="s">
        <v>2171</v>
      </c>
      <c r="G2567" s="832" t="s">
        <v>4025</v>
      </c>
      <c r="H2567" s="832" t="s">
        <v>562</v>
      </c>
      <c r="I2567" s="832" t="s">
        <v>4026</v>
      </c>
      <c r="J2567" s="832" t="s">
        <v>4027</v>
      </c>
      <c r="K2567" s="832" t="s">
        <v>4028</v>
      </c>
      <c r="L2567" s="835">
        <v>248.55</v>
      </c>
      <c r="M2567" s="835">
        <v>248.55</v>
      </c>
      <c r="N2567" s="832">
        <v>1</v>
      </c>
      <c r="O2567" s="836">
        <v>1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2</v>
      </c>
      <c r="B2568" s="832" t="s">
        <v>2170</v>
      </c>
      <c r="C2568" s="832" t="s">
        <v>2181</v>
      </c>
      <c r="D2568" s="833" t="s">
        <v>4519</v>
      </c>
      <c r="E2568" s="834" t="s">
        <v>2260</v>
      </c>
      <c r="F2568" s="832" t="s">
        <v>2171</v>
      </c>
      <c r="G2568" s="832" t="s">
        <v>2888</v>
      </c>
      <c r="H2568" s="832" t="s">
        <v>604</v>
      </c>
      <c r="I2568" s="832" t="s">
        <v>1651</v>
      </c>
      <c r="J2568" s="832" t="s">
        <v>1652</v>
      </c>
      <c r="K2568" s="832" t="s">
        <v>1653</v>
      </c>
      <c r="L2568" s="835">
        <v>414.07</v>
      </c>
      <c r="M2568" s="835">
        <v>8695.4700000000012</v>
      </c>
      <c r="N2568" s="832">
        <v>21</v>
      </c>
      <c r="O2568" s="836">
        <v>6</v>
      </c>
      <c r="P2568" s="835">
        <v>4554.7700000000004</v>
      </c>
      <c r="Q2568" s="837">
        <v>0.52380952380952384</v>
      </c>
      <c r="R2568" s="832">
        <v>11</v>
      </c>
      <c r="S2568" s="837">
        <v>0.52380952380952384</v>
      </c>
      <c r="T2568" s="836">
        <v>3.5</v>
      </c>
      <c r="U2568" s="838">
        <v>0.58333333333333337</v>
      </c>
    </row>
    <row r="2569" spans="1:21" ht="14.4" customHeight="1" x14ac:dyDescent="0.3">
      <c r="A2569" s="831">
        <v>2</v>
      </c>
      <c r="B2569" s="832" t="s">
        <v>2170</v>
      </c>
      <c r="C2569" s="832" t="s">
        <v>2181</v>
      </c>
      <c r="D2569" s="833" t="s">
        <v>4519</v>
      </c>
      <c r="E2569" s="834" t="s">
        <v>2260</v>
      </c>
      <c r="F2569" s="832" t="s">
        <v>2171</v>
      </c>
      <c r="G2569" s="832" t="s">
        <v>2899</v>
      </c>
      <c r="H2569" s="832" t="s">
        <v>562</v>
      </c>
      <c r="I2569" s="832" t="s">
        <v>2900</v>
      </c>
      <c r="J2569" s="832" t="s">
        <v>2901</v>
      </c>
      <c r="K2569" s="832" t="s">
        <v>2902</v>
      </c>
      <c r="L2569" s="835">
        <v>240.7</v>
      </c>
      <c r="M2569" s="835">
        <v>1444.2</v>
      </c>
      <c r="N2569" s="832">
        <v>6</v>
      </c>
      <c r="O2569" s="836">
        <v>1.5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2</v>
      </c>
      <c r="B2570" s="832" t="s">
        <v>2170</v>
      </c>
      <c r="C2570" s="832" t="s">
        <v>2181</v>
      </c>
      <c r="D2570" s="833" t="s">
        <v>4519</v>
      </c>
      <c r="E2570" s="834" t="s">
        <v>2260</v>
      </c>
      <c r="F2570" s="832" t="s">
        <v>2171</v>
      </c>
      <c r="G2570" s="832" t="s">
        <v>2899</v>
      </c>
      <c r="H2570" s="832" t="s">
        <v>562</v>
      </c>
      <c r="I2570" s="832" t="s">
        <v>2905</v>
      </c>
      <c r="J2570" s="832" t="s">
        <v>886</v>
      </c>
      <c r="K2570" s="832" t="s">
        <v>2906</v>
      </c>
      <c r="L2570" s="835">
        <v>374.79</v>
      </c>
      <c r="M2570" s="835">
        <v>2623.53</v>
      </c>
      <c r="N2570" s="832">
        <v>7</v>
      </c>
      <c r="O2570" s="836">
        <v>1.5</v>
      </c>
      <c r="P2570" s="835">
        <v>2623.53</v>
      </c>
      <c r="Q2570" s="837">
        <v>1</v>
      </c>
      <c r="R2570" s="832">
        <v>7</v>
      </c>
      <c r="S2570" s="837">
        <v>1</v>
      </c>
      <c r="T2570" s="836">
        <v>1.5</v>
      </c>
      <c r="U2570" s="838">
        <v>1</v>
      </c>
    </row>
    <row r="2571" spans="1:21" ht="14.4" customHeight="1" x14ac:dyDescent="0.3">
      <c r="A2571" s="831">
        <v>2</v>
      </c>
      <c r="B2571" s="832" t="s">
        <v>2170</v>
      </c>
      <c r="C2571" s="832" t="s">
        <v>2181</v>
      </c>
      <c r="D2571" s="833" t="s">
        <v>4519</v>
      </c>
      <c r="E2571" s="834" t="s">
        <v>2260</v>
      </c>
      <c r="F2571" s="832" t="s">
        <v>2171</v>
      </c>
      <c r="G2571" s="832" t="s">
        <v>2899</v>
      </c>
      <c r="H2571" s="832" t="s">
        <v>562</v>
      </c>
      <c r="I2571" s="832" t="s">
        <v>2907</v>
      </c>
      <c r="J2571" s="832" t="s">
        <v>886</v>
      </c>
      <c r="K2571" s="832" t="s">
        <v>2906</v>
      </c>
      <c r="L2571" s="835">
        <v>374.79</v>
      </c>
      <c r="M2571" s="835">
        <v>4497.4800000000005</v>
      </c>
      <c r="N2571" s="832">
        <v>12</v>
      </c>
      <c r="O2571" s="836">
        <v>2</v>
      </c>
      <c r="P2571" s="835">
        <v>2248.7400000000002</v>
      </c>
      <c r="Q2571" s="837">
        <v>0.5</v>
      </c>
      <c r="R2571" s="832">
        <v>6</v>
      </c>
      <c r="S2571" s="837">
        <v>0.5</v>
      </c>
      <c r="T2571" s="836">
        <v>1</v>
      </c>
      <c r="U2571" s="838">
        <v>0.5</v>
      </c>
    </row>
    <row r="2572" spans="1:21" ht="14.4" customHeight="1" x14ac:dyDescent="0.3">
      <c r="A2572" s="831">
        <v>2</v>
      </c>
      <c r="B2572" s="832" t="s">
        <v>2170</v>
      </c>
      <c r="C2572" s="832" t="s">
        <v>2181</v>
      </c>
      <c r="D2572" s="833" t="s">
        <v>4519</v>
      </c>
      <c r="E2572" s="834" t="s">
        <v>2260</v>
      </c>
      <c r="F2572" s="832" t="s">
        <v>2171</v>
      </c>
      <c r="G2572" s="832" t="s">
        <v>2917</v>
      </c>
      <c r="H2572" s="832" t="s">
        <v>604</v>
      </c>
      <c r="I2572" s="832" t="s">
        <v>1836</v>
      </c>
      <c r="J2572" s="832" t="s">
        <v>1832</v>
      </c>
      <c r="K2572" s="832" t="s">
        <v>1837</v>
      </c>
      <c r="L2572" s="835">
        <v>84.18</v>
      </c>
      <c r="M2572" s="835">
        <v>168.36</v>
      </c>
      <c r="N2572" s="832">
        <v>2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2</v>
      </c>
      <c r="B2573" s="832" t="s">
        <v>2170</v>
      </c>
      <c r="C2573" s="832" t="s">
        <v>2181</v>
      </c>
      <c r="D2573" s="833" t="s">
        <v>4519</v>
      </c>
      <c r="E2573" s="834" t="s">
        <v>2260</v>
      </c>
      <c r="F2573" s="832" t="s">
        <v>2171</v>
      </c>
      <c r="G2573" s="832" t="s">
        <v>2924</v>
      </c>
      <c r="H2573" s="832" t="s">
        <v>562</v>
      </c>
      <c r="I2573" s="832" t="s">
        <v>2925</v>
      </c>
      <c r="J2573" s="832" t="s">
        <v>2926</v>
      </c>
      <c r="K2573" s="832" t="s">
        <v>2927</v>
      </c>
      <c r="L2573" s="835">
        <v>248.55</v>
      </c>
      <c r="M2573" s="835">
        <v>1491.3000000000002</v>
      </c>
      <c r="N2573" s="832">
        <v>6</v>
      </c>
      <c r="O2573" s="836">
        <v>5</v>
      </c>
      <c r="P2573" s="835">
        <v>497.1</v>
      </c>
      <c r="Q2573" s="837">
        <v>0.33333333333333331</v>
      </c>
      <c r="R2573" s="832">
        <v>2</v>
      </c>
      <c r="S2573" s="837">
        <v>0.33333333333333331</v>
      </c>
      <c r="T2573" s="836">
        <v>1.5</v>
      </c>
      <c r="U2573" s="838">
        <v>0.3</v>
      </c>
    </row>
    <row r="2574" spans="1:21" ht="14.4" customHeight="1" x14ac:dyDescent="0.3">
      <c r="A2574" s="831">
        <v>2</v>
      </c>
      <c r="B2574" s="832" t="s">
        <v>2170</v>
      </c>
      <c r="C2574" s="832" t="s">
        <v>2181</v>
      </c>
      <c r="D2574" s="833" t="s">
        <v>4519</v>
      </c>
      <c r="E2574" s="834" t="s">
        <v>2260</v>
      </c>
      <c r="F2574" s="832" t="s">
        <v>2172</v>
      </c>
      <c r="G2574" s="832" t="s">
        <v>2932</v>
      </c>
      <c r="H2574" s="832" t="s">
        <v>562</v>
      </c>
      <c r="I2574" s="832" t="s">
        <v>2936</v>
      </c>
      <c r="J2574" s="832" t="s">
        <v>2248</v>
      </c>
      <c r="K2574" s="832"/>
      <c r="L2574" s="835">
        <v>0</v>
      </c>
      <c r="M2574" s="835">
        <v>0</v>
      </c>
      <c r="N2574" s="832">
        <v>15</v>
      </c>
      <c r="O2574" s="836">
        <v>15</v>
      </c>
      <c r="P2574" s="835">
        <v>0</v>
      </c>
      <c r="Q2574" s="837"/>
      <c r="R2574" s="832">
        <v>13</v>
      </c>
      <c r="S2574" s="837">
        <v>0.8666666666666667</v>
      </c>
      <c r="T2574" s="836">
        <v>13</v>
      </c>
      <c r="U2574" s="838">
        <v>0.8666666666666667</v>
      </c>
    </row>
    <row r="2575" spans="1:21" ht="14.4" customHeight="1" x14ac:dyDescent="0.3">
      <c r="A2575" s="831">
        <v>2</v>
      </c>
      <c r="B2575" s="832" t="s">
        <v>2170</v>
      </c>
      <c r="C2575" s="832" t="s">
        <v>2181</v>
      </c>
      <c r="D2575" s="833" t="s">
        <v>4519</v>
      </c>
      <c r="E2575" s="834" t="s">
        <v>2306</v>
      </c>
      <c r="F2575" s="832" t="s">
        <v>2171</v>
      </c>
      <c r="G2575" s="832" t="s">
        <v>2457</v>
      </c>
      <c r="H2575" s="832" t="s">
        <v>562</v>
      </c>
      <c r="I2575" s="832" t="s">
        <v>3385</v>
      </c>
      <c r="J2575" s="832" t="s">
        <v>2459</v>
      </c>
      <c r="K2575" s="832" t="s">
        <v>3184</v>
      </c>
      <c r="L2575" s="835">
        <v>225.75</v>
      </c>
      <c r="M2575" s="835">
        <v>225.75</v>
      </c>
      <c r="N2575" s="832">
        <v>1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2</v>
      </c>
      <c r="B2576" s="832" t="s">
        <v>2170</v>
      </c>
      <c r="C2576" s="832" t="s">
        <v>2181</v>
      </c>
      <c r="D2576" s="833" t="s">
        <v>4519</v>
      </c>
      <c r="E2576" s="834" t="s">
        <v>2306</v>
      </c>
      <c r="F2576" s="832" t="s">
        <v>2171</v>
      </c>
      <c r="G2576" s="832" t="s">
        <v>3514</v>
      </c>
      <c r="H2576" s="832" t="s">
        <v>562</v>
      </c>
      <c r="I2576" s="832" t="s">
        <v>4464</v>
      </c>
      <c r="J2576" s="832" t="s">
        <v>3516</v>
      </c>
      <c r="K2576" s="832" t="s">
        <v>4465</v>
      </c>
      <c r="L2576" s="835">
        <v>17.239999999999998</v>
      </c>
      <c r="M2576" s="835">
        <v>17.239999999999998</v>
      </c>
      <c r="N2576" s="832">
        <v>1</v>
      </c>
      <c r="O2576" s="836">
        <v>1</v>
      </c>
      <c r="P2576" s="835">
        <v>17.239999999999998</v>
      </c>
      <c r="Q2576" s="837">
        <v>1</v>
      </c>
      <c r="R2576" s="832">
        <v>1</v>
      </c>
      <c r="S2576" s="837">
        <v>1</v>
      </c>
      <c r="T2576" s="836">
        <v>1</v>
      </c>
      <c r="U2576" s="838">
        <v>1</v>
      </c>
    </row>
    <row r="2577" spans="1:21" ht="14.4" customHeight="1" x14ac:dyDescent="0.3">
      <c r="A2577" s="831">
        <v>2</v>
      </c>
      <c r="B2577" s="832" t="s">
        <v>2170</v>
      </c>
      <c r="C2577" s="832" t="s">
        <v>2181</v>
      </c>
      <c r="D2577" s="833" t="s">
        <v>4519</v>
      </c>
      <c r="E2577" s="834" t="s">
        <v>2306</v>
      </c>
      <c r="F2577" s="832" t="s">
        <v>2171</v>
      </c>
      <c r="G2577" s="832" t="s">
        <v>2688</v>
      </c>
      <c r="H2577" s="832" t="s">
        <v>562</v>
      </c>
      <c r="I2577" s="832" t="s">
        <v>2697</v>
      </c>
      <c r="J2577" s="832" t="s">
        <v>1310</v>
      </c>
      <c r="K2577" s="832" t="s">
        <v>2690</v>
      </c>
      <c r="L2577" s="835">
        <v>103.67</v>
      </c>
      <c r="M2577" s="835">
        <v>207.34</v>
      </c>
      <c r="N2577" s="832">
        <v>2</v>
      </c>
      <c r="O2577" s="836">
        <v>2</v>
      </c>
      <c r="P2577" s="835">
        <v>207.34</v>
      </c>
      <c r="Q2577" s="837">
        <v>1</v>
      </c>
      <c r="R2577" s="832">
        <v>2</v>
      </c>
      <c r="S2577" s="837">
        <v>1</v>
      </c>
      <c r="T2577" s="836">
        <v>2</v>
      </c>
      <c r="U2577" s="838">
        <v>1</v>
      </c>
    </row>
    <row r="2578" spans="1:21" ht="14.4" customHeight="1" x14ac:dyDescent="0.3">
      <c r="A2578" s="831">
        <v>2</v>
      </c>
      <c r="B2578" s="832" t="s">
        <v>2170</v>
      </c>
      <c r="C2578" s="832" t="s">
        <v>2181</v>
      </c>
      <c r="D2578" s="833" t="s">
        <v>4519</v>
      </c>
      <c r="E2578" s="834" t="s">
        <v>2306</v>
      </c>
      <c r="F2578" s="832" t="s">
        <v>2171</v>
      </c>
      <c r="G2578" s="832" t="s">
        <v>2709</v>
      </c>
      <c r="H2578" s="832" t="s">
        <v>604</v>
      </c>
      <c r="I2578" s="832" t="s">
        <v>2710</v>
      </c>
      <c r="J2578" s="832" t="s">
        <v>1648</v>
      </c>
      <c r="K2578" s="832" t="s">
        <v>2711</v>
      </c>
      <c r="L2578" s="835">
        <v>115.18</v>
      </c>
      <c r="M2578" s="835">
        <v>115.18</v>
      </c>
      <c r="N2578" s="832">
        <v>1</v>
      </c>
      <c r="O2578" s="836">
        <v>1</v>
      </c>
      <c r="P2578" s="835">
        <v>115.18</v>
      </c>
      <c r="Q2578" s="837">
        <v>1</v>
      </c>
      <c r="R2578" s="832">
        <v>1</v>
      </c>
      <c r="S2578" s="837">
        <v>1</v>
      </c>
      <c r="T2578" s="836">
        <v>1</v>
      </c>
      <c r="U2578" s="838">
        <v>1</v>
      </c>
    </row>
    <row r="2579" spans="1:21" ht="14.4" customHeight="1" x14ac:dyDescent="0.3">
      <c r="A2579" s="831">
        <v>2</v>
      </c>
      <c r="B2579" s="832" t="s">
        <v>2170</v>
      </c>
      <c r="C2579" s="832" t="s">
        <v>2181</v>
      </c>
      <c r="D2579" s="833" t="s">
        <v>4519</v>
      </c>
      <c r="E2579" s="834" t="s">
        <v>2306</v>
      </c>
      <c r="F2579" s="832" t="s">
        <v>2171</v>
      </c>
      <c r="G2579" s="832" t="s">
        <v>2709</v>
      </c>
      <c r="H2579" s="832" t="s">
        <v>562</v>
      </c>
      <c r="I2579" s="832" t="s">
        <v>2715</v>
      </c>
      <c r="J2579" s="832" t="s">
        <v>1648</v>
      </c>
      <c r="K2579" s="832" t="s">
        <v>2716</v>
      </c>
      <c r="L2579" s="835">
        <v>103.67</v>
      </c>
      <c r="M2579" s="835">
        <v>311.01</v>
      </c>
      <c r="N2579" s="832">
        <v>3</v>
      </c>
      <c r="O2579" s="836">
        <v>2</v>
      </c>
      <c r="P2579" s="835">
        <v>311.01</v>
      </c>
      <c r="Q2579" s="837">
        <v>1</v>
      </c>
      <c r="R2579" s="832">
        <v>3</v>
      </c>
      <c r="S2579" s="837">
        <v>1</v>
      </c>
      <c r="T2579" s="836">
        <v>2</v>
      </c>
      <c r="U2579" s="838">
        <v>1</v>
      </c>
    </row>
    <row r="2580" spans="1:21" ht="14.4" customHeight="1" x14ac:dyDescent="0.3">
      <c r="A2580" s="831">
        <v>2</v>
      </c>
      <c r="B2580" s="832" t="s">
        <v>2170</v>
      </c>
      <c r="C2580" s="832" t="s">
        <v>2181</v>
      </c>
      <c r="D2580" s="833" t="s">
        <v>4519</v>
      </c>
      <c r="E2580" s="834" t="s">
        <v>2306</v>
      </c>
      <c r="F2580" s="832" t="s">
        <v>2171</v>
      </c>
      <c r="G2580" s="832" t="s">
        <v>2769</v>
      </c>
      <c r="H2580" s="832" t="s">
        <v>562</v>
      </c>
      <c r="I2580" s="832" t="s">
        <v>2770</v>
      </c>
      <c r="J2580" s="832" t="s">
        <v>1159</v>
      </c>
      <c r="K2580" s="832" t="s">
        <v>2771</v>
      </c>
      <c r="L2580" s="835">
        <v>453.79</v>
      </c>
      <c r="M2580" s="835">
        <v>907.58</v>
      </c>
      <c r="N2580" s="832">
        <v>2</v>
      </c>
      <c r="O2580" s="836">
        <v>1</v>
      </c>
      <c r="P2580" s="835">
        <v>907.58</v>
      </c>
      <c r="Q2580" s="837">
        <v>1</v>
      </c>
      <c r="R2580" s="832">
        <v>2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2</v>
      </c>
      <c r="B2581" s="832" t="s">
        <v>2170</v>
      </c>
      <c r="C2581" s="832" t="s">
        <v>2181</v>
      </c>
      <c r="D2581" s="833" t="s">
        <v>4519</v>
      </c>
      <c r="E2581" s="834" t="s">
        <v>2306</v>
      </c>
      <c r="F2581" s="832" t="s">
        <v>2171</v>
      </c>
      <c r="G2581" s="832" t="s">
        <v>2888</v>
      </c>
      <c r="H2581" s="832" t="s">
        <v>562</v>
      </c>
      <c r="I2581" s="832" t="s">
        <v>2889</v>
      </c>
      <c r="J2581" s="832" t="s">
        <v>2890</v>
      </c>
      <c r="K2581" s="832" t="s">
        <v>2891</v>
      </c>
      <c r="L2581" s="835">
        <v>414.07</v>
      </c>
      <c r="M2581" s="835">
        <v>414.07</v>
      </c>
      <c r="N2581" s="832">
        <v>1</v>
      </c>
      <c r="O2581" s="836">
        <v>1</v>
      </c>
      <c r="P2581" s="835">
        <v>414.07</v>
      </c>
      <c r="Q2581" s="837">
        <v>1</v>
      </c>
      <c r="R2581" s="832">
        <v>1</v>
      </c>
      <c r="S2581" s="837">
        <v>1</v>
      </c>
      <c r="T2581" s="836">
        <v>1</v>
      </c>
      <c r="U2581" s="838">
        <v>1</v>
      </c>
    </row>
    <row r="2582" spans="1:21" ht="14.4" customHeight="1" x14ac:dyDescent="0.3">
      <c r="A2582" s="831">
        <v>2</v>
      </c>
      <c r="B2582" s="832" t="s">
        <v>2170</v>
      </c>
      <c r="C2582" s="832" t="s">
        <v>2181</v>
      </c>
      <c r="D2582" s="833" t="s">
        <v>4519</v>
      </c>
      <c r="E2582" s="834" t="s">
        <v>2321</v>
      </c>
      <c r="F2582" s="832" t="s">
        <v>2171</v>
      </c>
      <c r="G2582" s="832" t="s">
        <v>2396</v>
      </c>
      <c r="H2582" s="832" t="s">
        <v>604</v>
      </c>
      <c r="I2582" s="832" t="s">
        <v>2397</v>
      </c>
      <c r="J2582" s="832" t="s">
        <v>2398</v>
      </c>
      <c r="K2582" s="832" t="s">
        <v>1653</v>
      </c>
      <c r="L2582" s="835">
        <v>318.16000000000003</v>
      </c>
      <c r="M2582" s="835">
        <v>7635.84</v>
      </c>
      <c r="N2582" s="832">
        <v>24</v>
      </c>
      <c r="O2582" s="836">
        <v>8.5</v>
      </c>
      <c r="P2582" s="835">
        <v>5090.5599999999995</v>
      </c>
      <c r="Q2582" s="837">
        <v>0.66666666666666663</v>
      </c>
      <c r="R2582" s="832">
        <v>16</v>
      </c>
      <c r="S2582" s="837">
        <v>0.66666666666666663</v>
      </c>
      <c r="T2582" s="836">
        <v>6</v>
      </c>
      <c r="U2582" s="838">
        <v>0.70588235294117652</v>
      </c>
    </row>
    <row r="2583" spans="1:21" ht="14.4" customHeight="1" x14ac:dyDescent="0.3">
      <c r="A2583" s="831">
        <v>2</v>
      </c>
      <c r="B2583" s="832" t="s">
        <v>2170</v>
      </c>
      <c r="C2583" s="832" t="s">
        <v>2181</v>
      </c>
      <c r="D2583" s="833" t="s">
        <v>4519</v>
      </c>
      <c r="E2583" s="834" t="s">
        <v>2321</v>
      </c>
      <c r="F2583" s="832" t="s">
        <v>2171</v>
      </c>
      <c r="G2583" s="832" t="s">
        <v>2416</v>
      </c>
      <c r="H2583" s="832" t="s">
        <v>562</v>
      </c>
      <c r="I2583" s="832" t="s">
        <v>2417</v>
      </c>
      <c r="J2583" s="832" t="s">
        <v>2418</v>
      </c>
      <c r="K2583" s="832" t="s">
        <v>2419</v>
      </c>
      <c r="L2583" s="835">
        <v>2494.73</v>
      </c>
      <c r="M2583" s="835">
        <v>62368.250000000007</v>
      </c>
      <c r="N2583" s="832">
        <v>25</v>
      </c>
      <c r="O2583" s="836">
        <v>6.5</v>
      </c>
      <c r="P2583" s="835">
        <v>37420.950000000004</v>
      </c>
      <c r="Q2583" s="837">
        <v>0.6</v>
      </c>
      <c r="R2583" s="832">
        <v>15</v>
      </c>
      <c r="S2583" s="837">
        <v>0.6</v>
      </c>
      <c r="T2583" s="836">
        <v>3.5</v>
      </c>
      <c r="U2583" s="838">
        <v>0.53846153846153844</v>
      </c>
    </row>
    <row r="2584" spans="1:21" ht="14.4" customHeight="1" x14ac:dyDescent="0.3">
      <c r="A2584" s="831">
        <v>2</v>
      </c>
      <c r="B2584" s="832" t="s">
        <v>2170</v>
      </c>
      <c r="C2584" s="832" t="s">
        <v>2181</v>
      </c>
      <c r="D2584" s="833" t="s">
        <v>4519</v>
      </c>
      <c r="E2584" s="834" t="s">
        <v>2321</v>
      </c>
      <c r="F2584" s="832" t="s">
        <v>2171</v>
      </c>
      <c r="G2584" s="832" t="s">
        <v>2416</v>
      </c>
      <c r="H2584" s="832" t="s">
        <v>562</v>
      </c>
      <c r="I2584" s="832" t="s">
        <v>3381</v>
      </c>
      <c r="J2584" s="832" t="s">
        <v>3382</v>
      </c>
      <c r="K2584" s="832" t="s">
        <v>3383</v>
      </c>
      <c r="L2584" s="835">
        <v>3349.27</v>
      </c>
      <c r="M2584" s="835">
        <v>10047.81</v>
      </c>
      <c r="N2584" s="832">
        <v>3</v>
      </c>
      <c r="O2584" s="836">
        <v>0.5</v>
      </c>
      <c r="P2584" s="835">
        <v>10047.81</v>
      </c>
      <c r="Q2584" s="837">
        <v>1</v>
      </c>
      <c r="R2584" s="832">
        <v>3</v>
      </c>
      <c r="S2584" s="837">
        <v>1</v>
      </c>
      <c r="T2584" s="836">
        <v>0.5</v>
      </c>
      <c r="U2584" s="838">
        <v>1</v>
      </c>
    </row>
    <row r="2585" spans="1:21" ht="14.4" customHeight="1" x14ac:dyDescent="0.3">
      <c r="A2585" s="831">
        <v>2</v>
      </c>
      <c r="B2585" s="832" t="s">
        <v>2170</v>
      </c>
      <c r="C2585" s="832" t="s">
        <v>2181</v>
      </c>
      <c r="D2585" s="833" t="s">
        <v>4519</v>
      </c>
      <c r="E2585" s="834" t="s">
        <v>2321</v>
      </c>
      <c r="F2585" s="832" t="s">
        <v>2171</v>
      </c>
      <c r="G2585" s="832" t="s">
        <v>2423</v>
      </c>
      <c r="H2585" s="832" t="s">
        <v>562</v>
      </c>
      <c r="I2585" s="832" t="s">
        <v>2968</v>
      </c>
      <c r="J2585" s="832" t="s">
        <v>2425</v>
      </c>
      <c r="K2585" s="832" t="s">
        <v>2969</v>
      </c>
      <c r="L2585" s="835">
        <v>78.33</v>
      </c>
      <c r="M2585" s="835">
        <v>78.33</v>
      </c>
      <c r="N2585" s="832">
        <v>1</v>
      </c>
      <c r="O2585" s="836">
        <v>1</v>
      </c>
      <c r="P2585" s="835">
        <v>78.33</v>
      </c>
      <c r="Q2585" s="837">
        <v>1</v>
      </c>
      <c r="R2585" s="832">
        <v>1</v>
      </c>
      <c r="S2585" s="837">
        <v>1</v>
      </c>
      <c r="T2585" s="836">
        <v>1</v>
      </c>
      <c r="U2585" s="838">
        <v>1</v>
      </c>
    </row>
    <row r="2586" spans="1:21" ht="14.4" customHeight="1" x14ac:dyDescent="0.3">
      <c r="A2586" s="831">
        <v>2</v>
      </c>
      <c r="B2586" s="832" t="s">
        <v>2170</v>
      </c>
      <c r="C2586" s="832" t="s">
        <v>2181</v>
      </c>
      <c r="D2586" s="833" t="s">
        <v>4519</v>
      </c>
      <c r="E2586" s="834" t="s">
        <v>2321</v>
      </c>
      <c r="F2586" s="832" t="s">
        <v>2171</v>
      </c>
      <c r="G2586" s="832" t="s">
        <v>2442</v>
      </c>
      <c r="H2586" s="832" t="s">
        <v>562</v>
      </c>
      <c r="I2586" s="832" t="s">
        <v>4227</v>
      </c>
      <c r="J2586" s="832" t="s">
        <v>711</v>
      </c>
      <c r="K2586" s="832" t="s">
        <v>2446</v>
      </c>
      <c r="L2586" s="835">
        <v>182.22</v>
      </c>
      <c r="M2586" s="835">
        <v>182.22</v>
      </c>
      <c r="N2586" s="832">
        <v>1</v>
      </c>
      <c r="O2586" s="836">
        <v>1</v>
      </c>
      <c r="P2586" s="835">
        <v>182.22</v>
      </c>
      <c r="Q2586" s="837">
        <v>1</v>
      </c>
      <c r="R2586" s="832">
        <v>1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2</v>
      </c>
      <c r="B2587" s="832" t="s">
        <v>2170</v>
      </c>
      <c r="C2587" s="832" t="s">
        <v>2181</v>
      </c>
      <c r="D2587" s="833" t="s">
        <v>4519</v>
      </c>
      <c r="E2587" s="834" t="s">
        <v>2321</v>
      </c>
      <c r="F2587" s="832" t="s">
        <v>2171</v>
      </c>
      <c r="G2587" s="832" t="s">
        <v>2442</v>
      </c>
      <c r="H2587" s="832" t="s">
        <v>562</v>
      </c>
      <c r="I2587" s="832" t="s">
        <v>2445</v>
      </c>
      <c r="J2587" s="832" t="s">
        <v>711</v>
      </c>
      <c r="K2587" s="832" t="s">
        <v>2446</v>
      </c>
      <c r="L2587" s="835">
        <v>182.22</v>
      </c>
      <c r="M2587" s="835">
        <v>911.09999999999991</v>
      </c>
      <c r="N2587" s="832">
        <v>5</v>
      </c>
      <c r="O2587" s="836">
        <v>2.5</v>
      </c>
      <c r="P2587" s="835">
        <v>546.66</v>
      </c>
      <c r="Q2587" s="837">
        <v>0.6</v>
      </c>
      <c r="R2587" s="832">
        <v>3</v>
      </c>
      <c r="S2587" s="837">
        <v>0.6</v>
      </c>
      <c r="T2587" s="836">
        <v>1.5</v>
      </c>
      <c r="U2587" s="838">
        <v>0.6</v>
      </c>
    </row>
    <row r="2588" spans="1:21" ht="14.4" customHeight="1" x14ac:dyDescent="0.3">
      <c r="A2588" s="831">
        <v>2</v>
      </c>
      <c r="B2588" s="832" t="s">
        <v>2170</v>
      </c>
      <c r="C2588" s="832" t="s">
        <v>2181</v>
      </c>
      <c r="D2588" s="833" t="s">
        <v>4519</v>
      </c>
      <c r="E2588" s="834" t="s">
        <v>2321</v>
      </c>
      <c r="F2588" s="832" t="s">
        <v>2171</v>
      </c>
      <c r="G2588" s="832" t="s">
        <v>4466</v>
      </c>
      <c r="H2588" s="832" t="s">
        <v>562</v>
      </c>
      <c r="I2588" s="832" t="s">
        <v>4467</v>
      </c>
      <c r="J2588" s="832" t="s">
        <v>4468</v>
      </c>
      <c r="K2588" s="832" t="s">
        <v>4469</v>
      </c>
      <c r="L2588" s="835">
        <v>88.31</v>
      </c>
      <c r="M2588" s="835">
        <v>264.93</v>
      </c>
      <c r="N2588" s="832">
        <v>3</v>
      </c>
      <c r="O2588" s="836">
        <v>1</v>
      </c>
      <c r="P2588" s="835">
        <v>264.93</v>
      </c>
      <c r="Q2588" s="837">
        <v>1</v>
      </c>
      <c r="R2588" s="832">
        <v>3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2</v>
      </c>
      <c r="B2589" s="832" t="s">
        <v>2170</v>
      </c>
      <c r="C2589" s="832" t="s">
        <v>2181</v>
      </c>
      <c r="D2589" s="833" t="s">
        <v>4519</v>
      </c>
      <c r="E2589" s="834" t="s">
        <v>2321</v>
      </c>
      <c r="F2589" s="832" t="s">
        <v>2171</v>
      </c>
      <c r="G2589" s="832" t="s">
        <v>4072</v>
      </c>
      <c r="H2589" s="832" t="s">
        <v>562</v>
      </c>
      <c r="I2589" s="832" t="s">
        <v>4075</v>
      </c>
      <c r="J2589" s="832" t="s">
        <v>760</v>
      </c>
      <c r="K2589" s="832" t="s">
        <v>4076</v>
      </c>
      <c r="L2589" s="835">
        <v>477.5</v>
      </c>
      <c r="M2589" s="835">
        <v>955</v>
      </c>
      <c r="N2589" s="832">
        <v>2</v>
      </c>
      <c r="O2589" s="836">
        <v>2</v>
      </c>
      <c r="P2589" s="835">
        <v>477.5</v>
      </c>
      <c r="Q2589" s="837">
        <v>0.5</v>
      </c>
      <c r="R2589" s="832">
        <v>1</v>
      </c>
      <c r="S2589" s="837">
        <v>0.5</v>
      </c>
      <c r="T2589" s="836">
        <v>1</v>
      </c>
      <c r="U2589" s="838">
        <v>0.5</v>
      </c>
    </row>
    <row r="2590" spans="1:21" ht="14.4" customHeight="1" x14ac:dyDescent="0.3">
      <c r="A2590" s="831">
        <v>2</v>
      </c>
      <c r="B2590" s="832" t="s">
        <v>2170</v>
      </c>
      <c r="C2590" s="832" t="s">
        <v>2181</v>
      </c>
      <c r="D2590" s="833" t="s">
        <v>4519</v>
      </c>
      <c r="E2590" s="834" t="s">
        <v>2321</v>
      </c>
      <c r="F2590" s="832" t="s">
        <v>2171</v>
      </c>
      <c r="G2590" s="832" t="s">
        <v>2457</v>
      </c>
      <c r="H2590" s="832" t="s">
        <v>562</v>
      </c>
      <c r="I2590" s="832" t="s">
        <v>3385</v>
      </c>
      <c r="J2590" s="832" t="s">
        <v>2459</v>
      </c>
      <c r="K2590" s="832" t="s">
        <v>3184</v>
      </c>
      <c r="L2590" s="835">
        <v>225.75</v>
      </c>
      <c r="M2590" s="835">
        <v>225.75</v>
      </c>
      <c r="N2590" s="832">
        <v>1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2</v>
      </c>
      <c r="B2591" s="832" t="s">
        <v>2170</v>
      </c>
      <c r="C2591" s="832" t="s">
        <v>2181</v>
      </c>
      <c r="D2591" s="833" t="s">
        <v>4519</v>
      </c>
      <c r="E2591" s="834" t="s">
        <v>2321</v>
      </c>
      <c r="F2591" s="832" t="s">
        <v>2171</v>
      </c>
      <c r="G2591" s="832" t="s">
        <v>3185</v>
      </c>
      <c r="H2591" s="832" t="s">
        <v>562</v>
      </c>
      <c r="I2591" s="832" t="s">
        <v>4233</v>
      </c>
      <c r="J2591" s="832" t="s">
        <v>3187</v>
      </c>
      <c r="K2591" s="832" t="s">
        <v>2393</v>
      </c>
      <c r="L2591" s="835">
        <v>138.76</v>
      </c>
      <c r="M2591" s="835">
        <v>138.76</v>
      </c>
      <c r="N2591" s="832">
        <v>1</v>
      </c>
      <c r="O2591" s="836">
        <v>0.5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2</v>
      </c>
      <c r="B2592" s="832" t="s">
        <v>2170</v>
      </c>
      <c r="C2592" s="832" t="s">
        <v>2181</v>
      </c>
      <c r="D2592" s="833" t="s">
        <v>4519</v>
      </c>
      <c r="E2592" s="834" t="s">
        <v>2321</v>
      </c>
      <c r="F2592" s="832" t="s">
        <v>2171</v>
      </c>
      <c r="G2592" s="832" t="s">
        <v>2474</v>
      </c>
      <c r="H2592" s="832" t="s">
        <v>562</v>
      </c>
      <c r="I2592" s="832" t="s">
        <v>4453</v>
      </c>
      <c r="J2592" s="832" t="s">
        <v>3694</v>
      </c>
      <c r="K2592" s="832" t="s">
        <v>1884</v>
      </c>
      <c r="L2592" s="835">
        <v>846.47</v>
      </c>
      <c r="M2592" s="835">
        <v>846.47</v>
      </c>
      <c r="N2592" s="832">
        <v>1</v>
      </c>
      <c r="O2592" s="836">
        <v>0.5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2</v>
      </c>
      <c r="B2593" s="832" t="s">
        <v>2170</v>
      </c>
      <c r="C2593" s="832" t="s">
        <v>2181</v>
      </c>
      <c r="D2593" s="833" t="s">
        <v>4519</v>
      </c>
      <c r="E2593" s="834" t="s">
        <v>2321</v>
      </c>
      <c r="F2593" s="832" t="s">
        <v>2171</v>
      </c>
      <c r="G2593" s="832" t="s">
        <v>2475</v>
      </c>
      <c r="H2593" s="832" t="s">
        <v>562</v>
      </c>
      <c r="I2593" s="832" t="s">
        <v>1721</v>
      </c>
      <c r="J2593" s="832" t="s">
        <v>795</v>
      </c>
      <c r="K2593" s="832" t="s">
        <v>1722</v>
      </c>
      <c r="L2593" s="835">
        <v>42.51</v>
      </c>
      <c r="M2593" s="835">
        <v>170.04</v>
      </c>
      <c r="N2593" s="832">
        <v>4</v>
      </c>
      <c r="O2593" s="836">
        <v>1</v>
      </c>
      <c r="P2593" s="835">
        <v>85.02</v>
      </c>
      <c r="Q2593" s="837">
        <v>0.5</v>
      </c>
      <c r="R2593" s="832">
        <v>2</v>
      </c>
      <c r="S2593" s="837">
        <v>0.5</v>
      </c>
      <c r="T2593" s="836">
        <v>0.5</v>
      </c>
      <c r="U2593" s="838">
        <v>0.5</v>
      </c>
    </row>
    <row r="2594" spans="1:21" ht="14.4" customHeight="1" x14ac:dyDescent="0.3">
      <c r="A2594" s="831">
        <v>2</v>
      </c>
      <c r="B2594" s="832" t="s">
        <v>2170</v>
      </c>
      <c r="C2594" s="832" t="s">
        <v>2181</v>
      </c>
      <c r="D2594" s="833" t="s">
        <v>4519</v>
      </c>
      <c r="E2594" s="834" t="s">
        <v>2321</v>
      </c>
      <c r="F2594" s="832" t="s">
        <v>2171</v>
      </c>
      <c r="G2594" s="832" t="s">
        <v>2479</v>
      </c>
      <c r="H2594" s="832" t="s">
        <v>562</v>
      </c>
      <c r="I2594" s="832" t="s">
        <v>2480</v>
      </c>
      <c r="J2594" s="832" t="s">
        <v>873</v>
      </c>
      <c r="K2594" s="832" t="s">
        <v>2481</v>
      </c>
      <c r="L2594" s="835">
        <v>105.63</v>
      </c>
      <c r="M2594" s="835">
        <v>633.78</v>
      </c>
      <c r="N2594" s="832">
        <v>6</v>
      </c>
      <c r="O2594" s="836">
        <v>0.5</v>
      </c>
      <c r="P2594" s="835">
        <v>633.78</v>
      </c>
      <c r="Q2594" s="837">
        <v>1</v>
      </c>
      <c r="R2594" s="832">
        <v>6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2</v>
      </c>
      <c r="B2595" s="832" t="s">
        <v>2170</v>
      </c>
      <c r="C2595" s="832" t="s">
        <v>2181</v>
      </c>
      <c r="D2595" s="833" t="s">
        <v>4519</v>
      </c>
      <c r="E2595" s="834" t="s">
        <v>2321</v>
      </c>
      <c r="F2595" s="832" t="s">
        <v>2171</v>
      </c>
      <c r="G2595" s="832" t="s">
        <v>2488</v>
      </c>
      <c r="H2595" s="832" t="s">
        <v>562</v>
      </c>
      <c r="I2595" s="832" t="s">
        <v>2489</v>
      </c>
      <c r="J2595" s="832" t="s">
        <v>2490</v>
      </c>
      <c r="K2595" s="832" t="s">
        <v>2491</v>
      </c>
      <c r="L2595" s="835">
        <v>107.27</v>
      </c>
      <c r="M2595" s="835">
        <v>321.81</v>
      </c>
      <c r="N2595" s="832">
        <v>3</v>
      </c>
      <c r="O2595" s="836">
        <v>0.5</v>
      </c>
      <c r="P2595" s="835">
        <v>321.81</v>
      </c>
      <c r="Q2595" s="837">
        <v>1</v>
      </c>
      <c r="R2595" s="832">
        <v>3</v>
      </c>
      <c r="S2595" s="837">
        <v>1</v>
      </c>
      <c r="T2595" s="836">
        <v>0.5</v>
      </c>
      <c r="U2595" s="838">
        <v>1</v>
      </c>
    </row>
    <row r="2596" spans="1:21" ht="14.4" customHeight="1" x14ac:dyDescent="0.3">
      <c r="A2596" s="831">
        <v>2</v>
      </c>
      <c r="B2596" s="832" t="s">
        <v>2170</v>
      </c>
      <c r="C2596" s="832" t="s">
        <v>2181</v>
      </c>
      <c r="D2596" s="833" t="s">
        <v>4519</v>
      </c>
      <c r="E2596" s="834" t="s">
        <v>2321</v>
      </c>
      <c r="F2596" s="832" t="s">
        <v>2171</v>
      </c>
      <c r="G2596" s="832" t="s">
        <v>2488</v>
      </c>
      <c r="H2596" s="832" t="s">
        <v>562</v>
      </c>
      <c r="I2596" s="832" t="s">
        <v>3507</v>
      </c>
      <c r="J2596" s="832" t="s">
        <v>2490</v>
      </c>
      <c r="K2596" s="832" t="s">
        <v>2491</v>
      </c>
      <c r="L2596" s="835">
        <v>107.27</v>
      </c>
      <c r="M2596" s="835">
        <v>321.81</v>
      </c>
      <c r="N2596" s="832">
        <v>3</v>
      </c>
      <c r="O2596" s="836">
        <v>0.5</v>
      </c>
      <c r="P2596" s="835">
        <v>321.81</v>
      </c>
      <c r="Q2596" s="837">
        <v>1</v>
      </c>
      <c r="R2596" s="832">
        <v>3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2</v>
      </c>
      <c r="B2597" s="832" t="s">
        <v>2170</v>
      </c>
      <c r="C2597" s="832" t="s">
        <v>2181</v>
      </c>
      <c r="D2597" s="833" t="s">
        <v>4519</v>
      </c>
      <c r="E2597" s="834" t="s">
        <v>2321</v>
      </c>
      <c r="F2597" s="832" t="s">
        <v>2171</v>
      </c>
      <c r="G2597" s="832" t="s">
        <v>2499</v>
      </c>
      <c r="H2597" s="832" t="s">
        <v>562</v>
      </c>
      <c r="I2597" s="832" t="s">
        <v>2500</v>
      </c>
      <c r="J2597" s="832" t="s">
        <v>867</v>
      </c>
      <c r="K2597" s="832" t="s">
        <v>2501</v>
      </c>
      <c r="L2597" s="835">
        <v>75.05</v>
      </c>
      <c r="M2597" s="835">
        <v>300.2</v>
      </c>
      <c r="N2597" s="832">
        <v>4</v>
      </c>
      <c r="O2597" s="836">
        <v>2</v>
      </c>
      <c r="P2597" s="835">
        <v>150.1</v>
      </c>
      <c r="Q2597" s="837">
        <v>0.5</v>
      </c>
      <c r="R2597" s="832">
        <v>2</v>
      </c>
      <c r="S2597" s="837">
        <v>0.5</v>
      </c>
      <c r="T2597" s="836">
        <v>1</v>
      </c>
      <c r="U2597" s="838">
        <v>0.5</v>
      </c>
    </row>
    <row r="2598" spans="1:21" ht="14.4" customHeight="1" x14ac:dyDescent="0.3">
      <c r="A2598" s="831">
        <v>2</v>
      </c>
      <c r="B2598" s="832" t="s">
        <v>2170</v>
      </c>
      <c r="C2598" s="832" t="s">
        <v>2181</v>
      </c>
      <c r="D2598" s="833" t="s">
        <v>4519</v>
      </c>
      <c r="E2598" s="834" t="s">
        <v>2321</v>
      </c>
      <c r="F2598" s="832" t="s">
        <v>2171</v>
      </c>
      <c r="G2598" s="832" t="s">
        <v>2499</v>
      </c>
      <c r="H2598" s="832" t="s">
        <v>562</v>
      </c>
      <c r="I2598" s="832" t="s">
        <v>2502</v>
      </c>
      <c r="J2598" s="832" t="s">
        <v>871</v>
      </c>
      <c r="K2598" s="832" t="s">
        <v>2503</v>
      </c>
      <c r="L2598" s="835">
        <v>45.03</v>
      </c>
      <c r="M2598" s="835">
        <v>135.09</v>
      </c>
      <c r="N2598" s="832">
        <v>3</v>
      </c>
      <c r="O2598" s="836">
        <v>0.5</v>
      </c>
      <c r="P2598" s="835">
        <v>135.09</v>
      </c>
      <c r="Q2598" s="837">
        <v>1</v>
      </c>
      <c r="R2598" s="832">
        <v>3</v>
      </c>
      <c r="S2598" s="837">
        <v>1</v>
      </c>
      <c r="T2598" s="836">
        <v>0.5</v>
      </c>
      <c r="U2598" s="838">
        <v>1</v>
      </c>
    </row>
    <row r="2599" spans="1:21" ht="14.4" customHeight="1" x14ac:dyDescent="0.3">
      <c r="A2599" s="831">
        <v>2</v>
      </c>
      <c r="B2599" s="832" t="s">
        <v>2170</v>
      </c>
      <c r="C2599" s="832" t="s">
        <v>2181</v>
      </c>
      <c r="D2599" s="833" t="s">
        <v>4519</v>
      </c>
      <c r="E2599" s="834" t="s">
        <v>2321</v>
      </c>
      <c r="F2599" s="832" t="s">
        <v>2171</v>
      </c>
      <c r="G2599" s="832" t="s">
        <v>3864</v>
      </c>
      <c r="H2599" s="832" t="s">
        <v>562</v>
      </c>
      <c r="I2599" s="832" t="s">
        <v>3865</v>
      </c>
      <c r="J2599" s="832" t="s">
        <v>1321</v>
      </c>
      <c r="K2599" s="832" t="s">
        <v>3866</v>
      </c>
      <c r="L2599" s="835">
        <v>1235.6300000000001</v>
      </c>
      <c r="M2599" s="835">
        <v>2471.2600000000002</v>
      </c>
      <c r="N2599" s="832">
        <v>2</v>
      </c>
      <c r="O2599" s="836">
        <v>1</v>
      </c>
      <c r="P2599" s="835">
        <v>2471.2600000000002</v>
      </c>
      <c r="Q2599" s="837">
        <v>1</v>
      </c>
      <c r="R2599" s="832">
        <v>2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2</v>
      </c>
      <c r="B2600" s="832" t="s">
        <v>2170</v>
      </c>
      <c r="C2600" s="832" t="s">
        <v>2181</v>
      </c>
      <c r="D2600" s="833" t="s">
        <v>4519</v>
      </c>
      <c r="E2600" s="834" t="s">
        <v>2321</v>
      </c>
      <c r="F2600" s="832" t="s">
        <v>2171</v>
      </c>
      <c r="G2600" s="832" t="s">
        <v>4339</v>
      </c>
      <c r="H2600" s="832" t="s">
        <v>562</v>
      </c>
      <c r="I2600" s="832" t="s">
        <v>4340</v>
      </c>
      <c r="J2600" s="832" t="s">
        <v>4341</v>
      </c>
      <c r="K2600" s="832" t="s">
        <v>4342</v>
      </c>
      <c r="L2600" s="835">
        <v>0</v>
      </c>
      <c r="M2600" s="835">
        <v>0</v>
      </c>
      <c r="N2600" s="832">
        <v>1</v>
      </c>
      <c r="O2600" s="836">
        <v>1</v>
      </c>
      <c r="P2600" s="835"/>
      <c r="Q2600" s="837"/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2</v>
      </c>
      <c r="B2601" s="832" t="s">
        <v>2170</v>
      </c>
      <c r="C2601" s="832" t="s">
        <v>2181</v>
      </c>
      <c r="D2601" s="833" t="s">
        <v>4519</v>
      </c>
      <c r="E2601" s="834" t="s">
        <v>2321</v>
      </c>
      <c r="F2601" s="832" t="s">
        <v>2171</v>
      </c>
      <c r="G2601" s="832" t="s">
        <v>2534</v>
      </c>
      <c r="H2601" s="832" t="s">
        <v>604</v>
      </c>
      <c r="I2601" s="832" t="s">
        <v>1755</v>
      </c>
      <c r="J2601" s="832" t="s">
        <v>681</v>
      </c>
      <c r="K2601" s="832" t="s">
        <v>1756</v>
      </c>
      <c r="L2601" s="835">
        <v>29.27</v>
      </c>
      <c r="M2601" s="835">
        <v>58.54</v>
      </c>
      <c r="N2601" s="832">
        <v>2</v>
      </c>
      <c r="O2601" s="836">
        <v>0.5</v>
      </c>
      <c r="P2601" s="835">
        <v>58.54</v>
      </c>
      <c r="Q2601" s="837">
        <v>1</v>
      </c>
      <c r="R2601" s="832">
        <v>2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2</v>
      </c>
      <c r="B2602" s="832" t="s">
        <v>2170</v>
      </c>
      <c r="C2602" s="832" t="s">
        <v>2181</v>
      </c>
      <c r="D2602" s="833" t="s">
        <v>4519</v>
      </c>
      <c r="E2602" s="834" t="s">
        <v>2321</v>
      </c>
      <c r="F2602" s="832" t="s">
        <v>2171</v>
      </c>
      <c r="G2602" s="832" t="s">
        <v>2540</v>
      </c>
      <c r="H2602" s="832" t="s">
        <v>562</v>
      </c>
      <c r="I2602" s="832" t="s">
        <v>2541</v>
      </c>
      <c r="J2602" s="832" t="s">
        <v>1151</v>
      </c>
      <c r="K2602" s="832" t="s">
        <v>2542</v>
      </c>
      <c r="L2602" s="835">
        <v>98.75</v>
      </c>
      <c r="M2602" s="835">
        <v>98.75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2</v>
      </c>
      <c r="B2603" s="832" t="s">
        <v>2170</v>
      </c>
      <c r="C2603" s="832" t="s">
        <v>2181</v>
      </c>
      <c r="D2603" s="833" t="s">
        <v>4519</v>
      </c>
      <c r="E2603" s="834" t="s">
        <v>2321</v>
      </c>
      <c r="F2603" s="832" t="s">
        <v>2171</v>
      </c>
      <c r="G2603" s="832" t="s">
        <v>2540</v>
      </c>
      <c r="H2603" s="832" t="s">
        <v>562</v>
      </c>
      <c r="I2603" s="832" t="s">
        <v>2544</v>
      </c>
      <c r="J2603" s="832" t="s">
        <v>2545</v>
      </c>
      <c r="K2603" s="832" t="s">
        <v>2542</v>
      </c>
      <c r="L2603" s="835">
        <v>98.75</v>
      </c>
      <c r="M2603" s="835">
        <v>197.5</v>
      </c>
      <c r="N2603" s="832">
        <v>2</v>
      </c>
      <c r="O2603" s="836">
        <v>1</v>
      </c>
      <c r="P2603" s="835">
        <v>197.5</v>
      </c>
      <c r="Q2603" s="837">
        <v>1</v>
      </c>
      <c r="R2603" s="832">
        <v>2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2</v>
      </c>
      <c r="B2604" s="832" t="s">
        <v>2170</v>
      </c>
      <c r="C2604" s="832" t="s">
        <v>2181</v>
      </c>
      <c r="D2604" s="833" t="s">
        <v>4519</v>
      </c>
      <c r="E2604" s="834" t="s">
        <v>2321</v>
      </c>
      <c r="F2604" s="832" t="s">
        <v>2171</v>
      </c>
      <c r="G2604" s="832" t="s">
        <v>2552</v>
      </c>
      <c r="H2604" s="832" t="s">
        <v>562</v>
      </c>
      <c r="I2604" s="832" t="s">
        <v>3001</v>
      </c>
      <c r="J2604" s="832" t="s">
        <v>3002</v>
      </c>
      <c r="K2604" s="832" t="s">
        <v>3003</v>
      </c>
      <c r="L2604" s="835">
        <v>58.63</v>
      </c>
      <c r="M2604" s="835">
        <v>58.63</v>
      </c>
      <c r="N2604" s="832">
        <v>1</v>
      </c>
      <c r="O2604" s="836">
        <v>1</v>
      </c>
      <c r="P2604" s="835">
        <v>58.63</v>
      </c>
      <c r="Q2604" s="837">
        <v>1</v>
      </c>
      <c r="R2604" s="832">
        <v>1</v>
      </c>
      <c r="S2604" s="837">
        <v>1</v>
      </c>
      <c r="T2604" s="836">
        <v>1</v>
      </c>
      <c r="U2604" s="838">
        <v>1</v>
      </c>
    </row>
    <row r="2605" spans="1:21" ht="14.4" customHeight="1" x14ac:dyDescent="0.3">
      <c r="A2605" s="831">
        <v>2</v>
      </c>
      <c r="B2605" s="832" t="s">
        <v>2170</v>
      </c>
      <c r="C2605" s="832" t="s">
        <v>2181</v>
      </c>
      <c r="D2605" s="833" t="s">
        <v>4519</v>
      </c>
      <c r="E2605" s="834" t="s">
        <v>2321</v>
      </c>
      <c r="F2605" s="832" t="s">
        <v>2171</v>
      </c>
      <c r="G2605" s="832" t="s">
        <v>2564</v>
      </c>
      <c r="H2605" s="832" t="s">
        <v>562</v>
      </c>
      <c r="I2605" s="832" t="s">
        <v>2565</v>
      </c>
      <c r="J2605" s="832" t="s">
        <v>2566</v>
      </c>
      <c r="K2605" s="832" t="s">
        <v>2567</v>
      </c>
      <c r="L2605" s="835">
        <v>88.76</v>
      </c>
      <c r="M2605" s="835">
        <v>266.28000000000003</v>
      </c>
      <c r="N2605" s="832">
        <v>3</v>
      </c>
      <c r="O2605" s="836">
        <v>1.5</v>
      </c>
      <c r="P2605" s="835">
        <v>177.52</v>
      </c>
      <c r="Q2605" s="837">
        <v>0.66666666666666663</v>
      </c>
      <c r="R2605" s="832">
        <v>2</v>
      </c>
      <c r="S2605" s="837">
        <v>0.66666666666666663</v>
      </c>
      <c r="T2605" s="836">
        <v>0.5</v>
      </c>
      <c r="U2605" s="838">
        <v>0.33333333333333331</v>
      </c>
    </row>
    <row r="2606" spans="1:21" ht="14.4" customHeight="1" x14ac:dyDescent="0.3">
      <c r="A2606" s="831">
        <v>2</v>
      </c>
      <c r="B2606" s="832" t="s">
        <v>2170</v>
      </c>
      <c r="C2606" s="832" t="s">
        <v>2181</v>
      </c>
      <c r="D2606" s="833" t="s">
        <v>4519</v>
      </c>
      <c r="E2606" s="834" t="s">
        <v>2321</v>
      </c>
      <c r="F2606" s="832" t="s">
        <v>2171</v>
      </c>
      <c r="G2606" s="832" t="s">
        <v>2572</v>
      </c>
      <c r="H2606" s="832" t="s">
        <v>562</v>
      </c>
      <c r="I2606" s="832" t="s">
        <v>2573</v>
      </c>
      <c r="J2606" s="832" t="s">
        <v>1070</v>
      </c>
      <c r="K2606" s="832" t="s">
        <v>2574</v>
      </c>
      <c r="L2606" s="835">
        <v>760.22</v>
      </c>
      <c r="M2606" s="835">
        <v>2280.66</v>
      </c>
      <c r="N2606" s="832">
        <v>3</v>
      </c>
      <c r="O2606" s="836">
        <v>0.5</v>
      </c>
      <c r="P2606" s="835">
        <v>2280.66</v>
      </c>
      <c r="Q2606" s="837">
        <v>1</v>
      </c>
      <c r="R2606" s="832">
        <v>3</v>
      </c>
      <c r="S2606" s="837">
        <v>1</v>
      </c>
      <c r="T2606" s="836">
        <v>0.5</v>
      </c>
      <c r="U2606" s="838">
        <v>1</v>
      </c>
    </row>
    <row r="2607" spans="1:21" ht="14.4" customHeight="1" x14ac:dyDescent="0.3">
      <c r="A2607" s="831">
        <v>2</v>
      </c>
      <c r="B2607" s="832" t="s">
        <v>2170</v>
      </c>
      <c r="C2607" s="832" t="s">
        <v>2181</v>
      </c>
      <c r="D2607" s="833" t="s">
        <v>4519</v>
      </c>
      <c r="E2607" s="834" t="s">
        <v>2321</v>
      </c>
      <c r="F2607" s="832" t="s">
        <v>2171</v>
      </c>
      <c r="G2607" s="832" t="s">
        <v>2572</v>
      </c>
      <c r="H2607" s="832" t="s">
        <v>562</v>
      </c>
      <c r="I2607" s="832" t="s">
        <v>2575</v>
      </c>
      <c r="J2607" s="832" t="s">
        <v>2576</v>
      </c>
      <c r="K2607" s="832" t="s">
        <v>2574</v>
      </c>
      <c r="L2607" s="835">
        <v>760.22</v>
      </c>
      <c r="M2607" s="835">
        <v>4561.32</v>
      </c>
      <c r="N2607" s="832">
        <v>6</v>
      </c>
      <c r="O2607" s="836">
        <v>1</v>
      </c>
      <c r="P2607" s="835">
        <v>4561.32</v>
      </c>
      <c r="Q2607" s="837">
        <v>1</v>
      </c>
      <c r="R2607" s="832">
        <v>6</v>
      </c>
      <c r="S2607" s="837">
        <v>1</v>
      </c>
      <c r="T2607" s="836">
        <v>1</v>
      </c>
      <c r="U2607" s="838">
        <v>1</v>
      </c>
    </row>
    <row r="2608" spans="1:21" ht="14.4" customHeight="1" x14ac:dyDescent="0.3">
      <c r="A2608" s="831">
        <v>2</v>
      </c>
      <c r="B2608" s="832" t="s">
        <v>2170</v>
      </c>
      <c r="C2608" s="832" t="s">
        <v>2181</v>
      </c>
      <c r="D2608" s="833" t="s">
        <v>4519</v>
      </c>
      <c r="E2608" s="834" t="s">
        <v>2321</v>
      </c>
      <c r="F2608" s="832" t="s">
        <v>2171</v>
      </c>
      <c r="G2608" s="832" t="s">
        <v>2582</v>
      </c>
      <c r="H2608" s="832" t="s">
        <v>604</v>
      </c>
      <c r="I2608" s="832" t="s">
        <v>2004</v>
      </c>
      <c r="J2608" s="832" t="s">
        <v>1340</v>
      </c>
      <c r="K2608" s="832" t="s">
        <v>2005</v>
      </c>
      <c r="L2608" s="835">
        <v>64.5</v>
      </c>
      <c r="M2608" s="835">
        <v>709.5</v>
      </c>
      <c r="N2608" s="832">
        <v>11</v>
      </c>
      <c r="O2608" s="836">
        <v>2</v>
      </c>
      <c r="P2608" s="835">
        <v>580.5</v>
      </c>
      <c r="Q2608" s="837">
        <v>0.81818181818181823</v>
      </c>
      <c r="R2608" s="832">
        <v>9</v>
      </c>
      <c r="S2608" s="837">
        <v>0.81818181818181823</v>
      </c>
      <c r="T2608" s="836">
        <v>1.5</v>
      </c>
      <c r="U2608" s="838">
        <v>0.75</v>
      </c>
    </row>
    <row r="2609" spans="1:21" ht="14.4" customHeight="1" x14ac:dyDescent="0.3">
      <c r="A2609" s="831">
        <v>2</v>
      </c>
      <c r="B2609" s="832" t="s">
        <v>2170</v>
      </c>
      <c r="C2609" s="832" t="s">
        <v>2181</v>
      </c>
      <c r="D2609" s="833" t="s">
        <v>4519</v>
      </c>
      <c r="E2609" s="834" t="s">
        <v>2321</v>
      </c>
      <c r="F2609" s="832" t="s">
        <v>2171</v>
      </c>
      <c r="G2609" s="832" t="s">
        <v>2588</v>
      </c>
      <c r="H2609" s="832" t="s">
        <v>562</v>
      </c>
      <c r="I2609" s="832" t="s">
        <v>4470</v>
      </c>
      <c r="J2609" s="832" t="s">
        <v>3704</v>
      </c>
      <c r="K2609" s="832" t="s">
        <v>2962</v>
      </c>
      <c r="L2609" s="835">
        <v>176.32</v>
      </c>
      <c r="M2609" s="835">
        <v>176.32</v>
      </c>
      <c r="N2609" s="832">
        <v>1</v>
      </c>
      <c r="O2609" s="836">
        <v>1</v>
      </c>
      <c r="P2609" s="835">
        <v>176.32</v>
      </c>
      <c r="Q2609" s="837">
        <v>1</v>
      </c>
      <c r="R2609" s="832">
        <v>1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2</v>
      </c>
      <c r="B2610" s="832" t="s">
        <v>2170</v>
      </c>
      <c r="C2610" s="832" t="s">
        <v>2181</v>
      </c>
      <c r="D2610" s="833" t="s">
        <v>4519</v>
      </c>
      <c r="E2610" s="834" t="s">
        <v>2321</v>
      </c>
      <c r="F2610" s="832" t="s">
        <v>2171</v>
      </c>
      <c r="G2610" s="832" t="s">
        <v>2604</v>
      </c>
      <c r="H2610" s="832" t="s">
        <v>562</v>
      </c>
      <c r="I2610" s="832" t="s">
        <v>2605</v>
      </c>
      <c r="J2610" s="832" t="s">
        <v>785</v>
      </c>
      <c r="K2610" s="832" t="s">
        <v>2606</v>
      </c>
      <c r="L2610" s="835">
        <v>248.55</v>
      </c>
      <c r="M2610" s="835">
        <v>2485.5</v>
      </c>
      <c r="N2610" s="832">
        <v>10</v>
      </c>
      <c r="O2610" s="836">
        <v>6.5</v>
      </c>
      <c r="P2610" s="835">
        <v>1491.3000000000002</v>
      </c>
      <c r="Q2610" s="837">
        <v>0.60000000000000009</v>
      </c>
      <c r="R2610" s="832">
        <v>6</v>
      </c>
      <c r="S2610" s="837">
        <v>0.6</v>
      </c>
      <c r="T2610" s="836">
        <v>3.5</v>
      </c>
      <c r="U2610" s="838">
        <v>0.53846153846153844</v>
      </c>
    </row>
    <row r="2611" spans="1:21" ht="14.4" customHeight="1" x14ac:dyDescent="0.3">
      <c r="A2611" s="831">
        <v>2</v>
      </c>
      <c r="B2611" s="832" t="s">
        <v>2170</v>
      </c>
      <c r="C2611" s="832" t="s">
        <v>2181</v>
      </c>
      <c r="D2611" s="833" t="s">
        <v>4519</v>
      </c>
      <c r="E2611" s="834" t="s">
        <v>2321</v>
      </c>
      <c r="F2611" s="832" t="s">
        <v>2171</v>
      </c>
      <c r="G2611" s="832" t="s">
        <v>2607</v>
      </c>
      <c r="H2611" s="832" t="s">
        <v>562</v>
      </c>
      <c r="I2611" s="832" t="s">
        <v>2608</v>
      </c>
      <c r="J2611" s="832" t="s">
        <v>2609</v>
      </c>
      <c r="K2611" s="832" t="s">
        <v>2610</v>
      </c>
      <c r="L2611" s="835">
        <v>248.55</v>
      </c>
      <c r="M2611" s="835">
        <v>1739.85</v>
      </c>
      <c r="N2611" s="832">
        <v>7</v>
      </c>
      <c r="O2611" s="836">
        <v>5</v>
      </c>
      <c r="P2611" s="835">
        <v>1242.75</v>
      </c>
      <c r="Q2611" s="837">
        <v>0.7142857142857143</v>
      </c>
      <c r="R2611" s="832">
        <v>5</v>
      </c>
      <c r="S2611" s="837">
        <v>0.7142857142857143</v>
      </c>
      <c r="T2611" s="836">
        <v>3</v>
      </c>
      <c r="U2611" s="838">
        <v>0.6</v>
      </c>
    </row>
    <row r="2612" spans="1:21" ht="14.4" customHeight="1" x14ac:dyDescent="0.3">
      <c r="A2612" s="831">
        <v>2</v>
      </c>
      <c r="B2612" s="832" t="s">
        <v>2170</v>
      </c>
      <c r="C2612" s="832" t="s">
        <v>2181</v>
      </c>
      <c r="D2612" s="833" t="s">
        <v>4519</v>
      </c>
      <c r="E2612" s="834" t="s">
        <v>2321</v>
      </c>
      <c r="F2612" s="832" t="s">
        <v>2171</v>
      </c>
      <c r="G2612" s="832" t="s">
        <v>3318</v>
      </c>
      <c r="H2612" s="832" t="s">
        <v>562</v>
      </c>
      <c r="I2612" s="832" t="s">
        <v>3319</v>
      </c>
      <c r="J2612" s="832" t="s">
        <v>3320</v>
      </c>
      <c r="K2612" s="832" t="s">
        <v>3321</v>
      </c>
      <c r="L2612" s="835">
        <v>90.95</v>
      </c>
      <c r="M2612" s="835">
        <v>90.95</v>
      </c>
      <c r="N2612" s="832">
        <v>1</v>
      </c>
      <c r="O2612" s="836">
        <v>0.5</v>
      </c>
      <c r="P2612" s="835">
        <v>90.95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2</v>
      </c>
      <c r="B2613" s="832" t="s">
        <v>2170</v>
      </c>
      <c r="C2613" s="832" t="s">
        <v>2181</v>
      </c>
      <c r="D2613" s="833" t="s">
        <v>4519</v>
      </c>
      <c r="E2613" s="834" t="s">
        <v>2321</v>
      </c>
      <c r="F2613" s="832" t="s">
        <v>2171</v>
      </c>
      <c r="G2613" s="832" t="s">
        <v>2611</v>
      </c>
      <c r="H2613" s="832" t="s">
        <v>562</v>
      </c>
      <c r="I2613" s="832" t="s">
        <v>3708</v>
      </c>
      <c r="J2613" s="832" t="s">
        <v>2613</v>
      </c>
      <c r="K2613" s="832" t="s">
        <v>2614</v>
      </c>
      <c r="L2613" s="835">
        <v>140.72</v>
      </c>
      <c r="M2613" s="835">
        <v>844.31999999999994</v>
      </c>
      <c r="N2613" s="832">
        <v>6</v>
      </c>
      <c r="O2613" s="836">
        <v>0.5</v>
      </c>
      <c r="P2613" s="835">
        <v>844.31999999999994</v>
      </c>
      <c r="Q2613" s="837">
        <v>1</v>
      </c>
      <c r="R2613" s="832">
        <v>6</v>
      </c>
      <c r="S2613" s="837">
        <v>1</v>
      </c>
      <c r="T2613" s="836">
        <v>0.5</v>
      </c>
      <c r="U2613" s="838">
        <v>1</v>
      </c>
    </row>
    <row r="2614" spans="1:21" ht="14.4" customHeight="1" x14ac:dyDescent="0.3">
      <c r="A2614" s="831">
        <v>2</v>
      </c>
      <c r="B2614" s="832" t="s">
        <v>2170</v>
      </c>
      <c r="C2614" s="832" t="s">
        <v>2181</v>
      </c>
      <c r="D2614" s="833" t="s">
        <v>4519</v>
      </c>
      <c r="E2614" s="834" t="s">
        <v>2321</v>
      </c>
      <c r="F2614" s="832" t="s">
        <v>2171</v>
      </c>
      <c r="G2614" s="832" t="s">
        <v>2615</v>
      </c>
      <c r="H2614" s="832" t="s">
        <v>562</v>
      </c>
      <c r="I2614" s="832" t="s">
        <v>3432</v>
      </c>
      <c r="J2614" s="832" t="s">
        <v>3020</v>
      </c>
      <c r="K2614" s="832" t="s">
        <v>3433</v>
      </c>
      <c r="L2614" s="835">
        <v>1353.85</v>
      </c>
      <c r="M2614" s="835">
        <v>29784.700000000004</v>
      </c>
      <c r="N2614" s="832">
        <v>22</v>
      </c>
      <c r="O2614" s="836">
        <v>9.5</v>
      </c>
      <c r="P2614" s="835">
        <v>21661.600000000002</v>
      </c>
      <c r="Q2614" s="837">
        <v>0.72727272727272729</v>
      </c>
      <c r="R2614" s="832">
        <v>16</v>
      </c>
      <c r="S2614" s="837">
        <v>0.72727272727272729</v>
      </c>
      <c r="T2614" s="836">
        <v>6.5</v>
      </c>
      <c r="U2614" s="838">
        <v>0.68421052631578949</v>
      </c>
    </row>
    <row r="2615" spans="1:21" ht="14.4" customHeight="1" x14ac:dyDescent="0.3">
      <c r="A2615" s="831">
        <v>2</v>
      </c>
      <c r="B2615" s="832" t="s">
        <v>2170</v>
      </c>
      <c r="C2615" s="832" t="s">
        <v>2181</v>
      </c>
      <c r="D2615" s="833" t="s">
        <v>4519</v>
      </c>
      <c r="E2615" s="834" t="s">
        <v>2321</v>
      </c>
      <c r="F2615" s="832" t="s">
        <v>2171</v>
      </c>
      <c r="G2615" s="832" t="s">
        <v>2615</v>
      </c>
      <c r="H2615" s="832" t="s">
        <v>562</v>
      </c>
      <c r="I2615" s="832" t="s">
        <v>3014</v>
      </c>
      <c r="J2615" s="832" t="s">
        <v>3015</v>
      </c>
      <c r="K2615" s="832" t="s">
        <v>3016</v>
      </c>
      <c r="L2615" s="835">
        <v>1088.92</v>
      </c>
      <c r="M2615" s="835">
        <v>8711.36</v>
      </c>
      <c r="N2615" s="832">
        <v>8</v>
      </c>
      <c r="O2615" s="836">
        <v>3</v>
      </c>
      <c r="P2615" s="835">
        <v>6533.52</v>
      </c>
      <c r="Q2615" s="837">
        <v>0.75</v>
      </c>
      <c r="R2615" s="832">
        <v>6</v>
      </c>
      <c r="S2615" s="837">
        <v>0.75</v>
      </c>
      <c r="T2615" s="836">
        <v>2</v>
      </c>
      <c r="U2615" s="838">
        <v>0.66666666666666663</v>
      </c>
    </row>
    <row r="2616" spans="1:21" ht="14.4" customHeight="1" x14ac:dyDescent="0.3">
      <c r="A2616" s="831">
        <v>2</v>
      </c>
      <c r="B2616" s="832" t="s">
        <v>2170</v>
      </c>
      <c r="C2616" s="832" t="s">
        <v>2181</v>
      </c>
      <c r="D2616" s="833" t="s">
        <v>4519</v>
      </c>
      <c r="E2616" s="834" t="s">
        <v>2321</v>
      </c>
      <c r="F2616" s="832" t="s">
        <v>2171</v>
      </c>
      <c r="G2616" s="832" t="s">
        <v>2615</v>
      </c>
      <c r="H2616" s="832" t="s">
        <v>562</v>
      </c>
      <c r="I2616" s="832" t="s">
        <v>3014</v>
      </c>
      <c r="J2616" s="832" t="s">
        <v>3015</v>
      </c>
      <c r="K2616" s="832" t="s">
        <v>3016</v>
      </c>
      <c r="L2616" s="835">
        <v>1143.27</v>
      </c>
      <c r="M2616" s="835">
        <v>2286.54</v>
      </c>
      <c r="N2616" s="832">
        <v>2</v>
      </c>
      <c r="O2616" s="836">
        <v>1</v>
      </c>
      <c r="P2616" s="835">
        <v>2286.54</v>
      </c>
      <c r="Q2616" s="837">
        <v>1</v>
      </c>
      <c r="R2616" s="832">
        <v>2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2</v>
      </c>
      <c r="B2617" s="832" t="s">
        <v>2170</v>
      </c>
      <c r="C2617" s="832" t="s">
        <v>2181</v>
      </c>
      <c r="D2617" s="833" t="s">
        <v>4519</v>
      </c>
      <c r="E2617" s="834" t="s">
        <v>2321</v>
      </c>
      <c r="F2617" s="832" t="s">
        <v>2171</v>
      </c>
      <c r="G2617" s="832" t="s">
        <v>2615</v>
      </c>
      <c r="H2617" s="832" t="s">
        <v>562</v>
      </c>
      <c r="I2617" s="832" t="s">
        <v>2621</v>
      </c>
      <c r="J2617" s="832" t="s">
        <v>2622</v>
      </c>
      <c r="K2617" s="832" t="s">
        <v>2501</v>
      </c>
      <c r="L2617" s="835">
        <v>729.38</v>
      </c>
      <c r="M2617" s="835">
        <v>5835.04</v>
      </c>
      <c r="N2617" s="832">
        <v>8</v>
      </c>
      <c r="O2617" s="836">
        <v>1.5</v>
      </c>
      <c r="P2617" s="835">
        <v>4376.28</v>
      </c>
      <c r="Q2617" s="837">
        <v>0.75</v>
      </c>
      <c r="R2617" s="832">
        <v>6</v>
      </c>
      <c r="S2617" s="837">
        <v>0.75</v>
      </c>
      <c r="T2617" s="836">
        <v>0.5</v>
      </c>
      <c r="U2617" s="838">
        <v>0.33333333333333331</v>
      </c>
    </row>
    <row r="2618" spans="1:21" ht="14.4" customHeight="1" x14ac:dyDescent="0.3">
      <c r="A2618" s="831">
        <v>2</v>
      </c>
      <c r="B2618" s="832" t="s">
        <v>2170</v>
      </c>
      <c r="C2618" s="832" t="s">
        <v>2181</v>
      </c>
      <c r="D2618" s="833" t="s">
        <v>4519</v>
      </c>
      <c r="E2618" s="834" t="s">
        <v>2321</v>
      </c>
      <c r="F2618" s="832" t="s">
        <v>2171</v>
      </c>
      <c r="G2618" s="832" t="s">
        <v>2615</v>
      </c>
      <c r="H2618" s="832" t="s">
        <v>562</v>
      </c>
      <c r="I2618" s="832" t="s">
        <v>2623</v>
      </c>
      <c r="J2618" s="832" t="s">
        <v>2622</v>
      </c>
      <c r="K2618" s="832" t="s">
        <v>2624</v>
      </c>
      <c r="L2618" s="835">
        <v>544.47</v>
      </c>
      <c r="M2618" s="835">
        <v>1633.41</v>
      </c>
      <c r="N2618" s="832">
        <v>3</v>
      </c>
      <c r="O2618" s="836">
        <v>0.5</v>
      </c>
      <c r="P2618" s="835">
        <v>1633.41</v>
      </c>
      <c r="Q2618" s="837">
        <v>1</v>
      </c>
      <c r="R2618" s="832">
        <v>3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2</v>
      </c>
      <c r="B2619" s="832" t="s">
        <v>2170</v>
      </c>
      <c r="C2619" s="832" t="s">
        <v>2181</v>
      </c>
      <c r="D2619" s="833" t="s">
        <v>4519</v>
      </c>
      <c r="E2619" s="834" t="s">
        <v>2321</v>
      </c>
      <c r="F2619" s="832" t="s">
        <v>2171</v>
      </c>
      <c r="G2619" s="832" t="s">
        <v>2615</v>
      </c>
      <c r="H2619" s="832" t="s">
        <v>562</v>
      </c>
      <c r="I2619" s="832" t="s">
        <v>2623</v>
      </c>
      <c r="J2619" s="832" t="s">
        <v>2622</v>
      </c>
      <c r="K2619" s="832" t="s">
        <v>2624</v>
      </c>
      <c r="L2619" s="835">
        <v>571.64</v>
      </c>
      <c r="M2619" s="835">
        <v>2286.56</v>
      </c>
      <c r="N2619" s="832">
        <v>4</v>
      </c>
      <c r="O2619" s="836">
        <v>1.5</v>
      </c>
      <c r="P2619" s="835">
        <v>2286.56</v>
      </c>
      <c r="Q2619" s="837">
        <v>1</v>
      </c>
      <c r="R2619" s="832">
        <v>4</v>
      </c>
      <c r="S2619" s="837">
        <v>1</v>
      </c>
      <c r="T2619" s="836">
        <v>1.5</v>
      </c>
      <c r="U2619" s="838">
        <v>1</v>
      </c>
    </row>
    <row r="2620" spans="1:21" ht="14.4" customHeight="1" x14ac:dyDescent="0.3">
      <c r="A2620" s="831">
        <v>2</v>
      </c>
      <c r="B2620" s="832" t="s">
        <v>2170</v>
      </c>
      <c r="C2620" s="832" t="s">
        <v>2181</v>
      </c>
      <c r="D2620" s="833" t="s">
        <v>4519</v>
      </c>
      <c r="E2620" s="834" t="s">
        <v>2321</v>
      </c>
      <c r="F2620" s="832" t="s">
        <v>2171</v>
      </c>
      <c r="G2620" s="832" t="s">
        <v>2615</v>
      </c>
      <c r="H2620" s="832" t="s">
        <v>562</v>
      </c>
      <c r="I2620" s="832" t="s">
        <v>2625</v>
      </c>
      <c r="J2620" s="832" t="s">
        <v>2626</v>
      </c>
      <c r="K2620" s="832" t="s">
        <v>2627</v>
      </c>
      <c r="L2620" s="835">
        <v>729.38</v>
      </c>
      <c r="M2620" s="835">
        <v>30633.96</v>
      </c>
      <c r="N2620" s="832">
        <v>42</v>
      </c>
      <c r="O2620" s="836">
        <v>8.5</v>
      </c>
      <c r="P2620" s="835">
        <v>24798.92</v>
      </c>
      <c r="Q2620" s="837">
        <v>0.80952380952380953</v>
      </c>
      <c r="R2620" s="832">
        <v>34</v>
      </c>
      <c r="S2620" s="837">
        <v>0.80952380952380953</v>
      </c>
      <c r="T2620" s="836">
        <v>6.5</v>
      </c>
      <c r="U2620" s="838">
        <v>0.76470588235294112</v>
      </c>
    </row>
    <row r="2621" spans="1:21" ht="14.4" customHeight="1" x14ac:dyDescent="0.3">
      <c r="A2621" s="831">
        <v>2</v>
      </c>
      <c r="B2621" s="832" t="s">
        <v>2170</v>
      </c>
      <c r="C2621" s="832" t="s">
        <v>2181</v>
      </c>
      <c r="D2621" s="833" t="s">
        <v>4519</v>
      </c>
      <c r="E2621" s="834" t="s">
        <v>2321</v>
      </c>
      <c r="F2621" s="832" t="s">
        <v>2171</v>
      </c>
      <c r="G2621" s="832" t="s">
        <v>2615</v>
      </c>
      <c r="H2621" s="832" t="s">
        <v>562</v>
      </c>
      <c r="I2621" s="832" t="s">
        <v>3966</v>
      </c>
      <c r="J2621" s="832" t="s">
        <v>3967</v>
      </c>
      <c r="K2621" s="832" t="s">
        <v>3968</v>
      </c>
      <c r="L2621" s="835">
        <v>676.93</v>
      </c>
      <c r="M2621" s="835">
        <v>7446.23</v>
      </c>
      <c r="N2621" s="832">
        <v>11</v>
      </c>
      <c r="O2621" s="836">
        <v>3</v>
      </c>
      <c r="P2621" s="835">
        <v>7446.23</v>
      </c>
      <c r="Q2621" s="837">
        <v>1</v>
      </c>
      <c r="R2621" s="832">
        <v>11</v>
      </c>
      <c r="S2621" s="837">
        <v>1</v>
      </c>
      <c r="T2621" s="836">
        <v>3</v>
      </c>
      <c r="U2621" s="838">
        <v>1</v>
      </c>
    </row>
    <row r="2622" spans="1:21" ht="14.4" customHeight="1" x14ac:dyDescent="0.3">
      <c r="A2622" s="831">
        <v>2</v>
      </c>
      <c r="B2622" s="832" t="s">
        <v>2170</v>
      </c>
      <c r="C2622" s="832" t="s">
        <v>2181</v>
      </c>
      <c r="D2622" s="833" t="s">
        <v>4519</v>
      </c>
      <c r="E2622" s="834" t="s">
        <v>2321</v>
      </c>
      <c r="F2622" s="832" t="s">
        <v>2171</v>
      </c>
      <c r="G2622" s="832" t="s">
        <v>2615</v>
      </c>
      <c r="H2622" s="832" t="s">
        <v>562</v>
      </c>
      <c r="I2622" s="832" t="s">
        <v>2628</v>
      </c>
      <c r="J2622" s="832" t="s">
        <v>2629</v>
      </c>
      <c r="K2622" s="832" t="s">
        <v>2620</v>
      </c>
      <c r="L2622" s="835">
        <v>882.24</v>
      </c>
      <c r="M2622" s="835">
        <v>19409.28</v>
      </c>
      <c r="N2622" s="832">
        <v>22</v>
      </c>
      <c r="O2622" s="836">
        <v>9.5</v>
      </c>
      <c r="P2622" s="835">
        <v>14998.08</v>
      </c>
      <c r="Q2622" s="837">
        <v>0.77272727272727282</v>
      </c>
      <c r="R2622" s="832">
        <v>17</v>
      </c>
      <c r="S2622" s="837">
        <v>0.77272727272727271</v>
      </c>
      <c r="T2622" s="836">
        <v>8</v>
      </c>
      <c r="U2622" s="838">
        <v>0.84210526315789469</v>
      </c>
    </row>
    <row r="2623" spans="1:21" ht="14.4" customHeight="1" x14ac:dyDescent="0.3">
      <c r="A2623" s="831">
        <v>2</v>
      </c>
      <c r="B2623" s="832" t="s">
        <v>2170</v>
      </c>
      <c r="C2623" s="832" t="s">
        <v>2181</v>
      </c>
      <c r="D2623" s="833" t="s">
        <v>4519</v>
      </c>
      <c r="E2623" s="834" t="s">
        <v>2321</v>
      </c>
      <c r="F2623" s="832" t="s">
        <v>2171</v>
      </c>
      <c r="G2623" s="832" t="s">
        <v>2615</v>
      </c>
      <c r="H2623" s="832" t="s">
        <v>562</v>
      </c>
      <c r="I2623" s="832" t="s">
        <v>2630</v>
      </c>
      <c r="J2623" s="832" t="s">
        <v>2629</v>
      </c>
      <c r="K2623" s="832" t="s">
        <v>2617</v>
      </c>
      <c r="L2623" s="835">
        <v>634</v>
      </c>
      <c r="M2623" s="835">
        <v>8242</v>
      </c>
      <c r="N2623" s="832">
        <v>13</v>
      </c>
      <c r="O2623" s="836">
        <v>4</v>
      </c>
      <c r="P2623" s="835">
        <v>8242</v>
      </c>
      <c r="Q2623" s="837">
        <v>1</v>
      </c>
      <c r="R2623" s="832">
        <v>13</v>
      </c>
      <c r="S2623" s="837">
        <v>1</v>
      </c>
      <c r="T2623" s="836">
        <v>4</v>
      </c>
      <c r="U2623" s="838">
        <v>1</v>
      </c>
    </row>
    <row r="2624" spans="1:21" ht="14.4" customHeight="1" x14ac:dyDescent="0.3">
      <c r="A2624" s="831">
        <v>2</v>
      </c>
      <c r="B2624" s="832" t="s">
        <v>2170</v>
      </c>
      <c r="C2624" s="832" t="s">
        <v>2181</v>
      </c>
      <c r="D2624" s="833" t="s">
        <v>4519</v>
      </c>
      <c r="E2624" s="834" t="s">
        <v>2321</v>
      </c>
      <c r="F2624" s="832" t="s">
        <v>2171</v>
      </c>
      <c r="G2624" s="832" t="s">
        <v>2615</v>
      </c>
      <c r="H2624" s="832" t="s">
        <v>562</v>
      </c>
      <c r="I2624" s="832" t="s">
        <v>3972</v>
      </c>
      <c r="J2624" s="832" t="s">
        <v>3015</v>
      </c>
      <c r="K2624" s="832" t="s">
        <v>3973</v>
      </c>
      <c r="L2624" s="835">
        <v>2030.78</v>
      </c>
      <c r="M2624" s="835">
        <v>8123.12</v>
      </c>
      <c r="N2624" s="832">
        <v>4</v>
      </c>
      <c r="O2624" s="836">
        <v>2.5</v>
      </c>
      <c r="P2624" s="835">
        <v>8123.12</v>
      </c>
      <c r="Q2624" s="837">
        <v>1</v>
      </c>
      <c r="R2624" s="832">
        <v>4</v>
      </c>
      <c r="S2624" s="837">
        <v>1</v>
      </c>
      <c r="T2624" s="836">
        <v>2.5</v>
      </c>
      <c r="U2624" s="838">
        <v>1</v>
      </c>
    </row>
    <row r="2625" spans="1:21" ht="14.4" customHeight="1" x14ac:dyDescent="0.3">
      <c r="A2625" s="831">
        <v>2</v>
      </c>
      <c r="B2625" s="832" t="s">
        <v>2170</v>
      </c>
      <c r="C2625" s="832" t="s">
        <v>2181</v>
      </c>
      <c r="D2625" s="833" t="s">
        <v>4519</v>
      </c>
      <c r="E2625" s="834" t="s">
        <v>2321</v>
      </c>
      <c r="F2625" s="832" t="s">
        <v>2171</v>
      </c>
      <c r="G2625" s="832" t="s">
        <v>2645</v>
      </c>
      <c r="H2625" s="832" t="s">
        <v>562</v>
      </c>
      <c r="I2625" s="832" t="s">
        <v>2646</v>
      </c>
      <c r="J2625" s="832" t="s">
        <v>706</v>
      </c>
      <c r="K2625" s="832" t="s">
        <v>2647</v>
      </c>
      <c r="L2625" s="835">
        <v>53.57</v>
      </c>
      <c r="M2625" s="835">
        <v>53.57</v>
      </c>
      <c r="N2625" s="832">
        <v>1</v>
      </c>
      <c r="O2625" s="836">
        <v>0.5</v>
      </c>
      <c r="P2625" s="835">
        <v>53.57</v>
      </c>
      <c r="Q2625" s="837">
        <v>1</v>
      </c>
      <c r="R2625" s="832">
        <v>1</v>
      </c>
      <c r="S2625" s="837">
        <v>1</v>
      </c>
      <c r="T2625" s="836">
        <v>0.5</v>
      </c>
      <c r="U2625" s="838">
        <v>1</v>
      </c>
    </row>
    <row r="2626" spans="1:21" ht="14.4" customHeight="1" x14ac:dyDescent="0.3">
      <c r="A2626" s="831">
        <v>2</v>
      </c>
      <c r="B2626" s="832" t="s">
        <v>2170</v>
      </c>
      <c r="C2626" s="832" t="s">
        <v>2181</v>
      </c>
      <c r="D2626" s="833" t="s">
        <v>4519</v>
      </c>
      <c r="E2626" s="834" t="s">
        <v>2321</v>
      </c>
      <c r="F2626" s="832" t="s">
        <v>2171</v>
      </c>
      <c r="G2626" s="832" t="s">
        <v>4471</v>
      </c>
      <c r="H2626" s="832" t="s">
        <v>562</v>
      </c>
      <c r="I2626" s="832" t="s">
        <v>4472</v>
      </c>
      <c r="J2626" s="832" t="s">
        <v>4473</v>
      </c>
      <c r="K2626" s="832" t="s">
        <v>4474</v>
      </c>
      <c r="L2626" s="835">
        <v>69.59</v>
      </c>
      <c r="M2626" s="835">
        <v>69.59</v>
      </c>
      <c r="N2626" s="832">
        <v>1</v>
      </c>
      <c r="O2626" s="836">
        <v>0.5</v>
      </c>
      <c r="P2626" s="835">
        <v>69.59</v>
      </c>
      <c r="Q2626" s="837">
        <v>1</v>
      </c>
      <c r="R2626" s="832">
        <v>1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2</v>
      </c>
      <c r="B2627" s="832" t="s">
        <v>2170</v>
      </c>
      <c r="C2627" s="832" t="s">
        <v>2181</v>
      </c>
      <c r="D2627" s="833" t="s">
        <v>4519</v>
      </c>
      <c r="E2627" s="834" t="s">
        <v>2321</v>
      </c>
      <c r="F2627" s="832" t="s">
        <v>2171</v>
      </c>
      <c r="G2627" s="832" t="s">
        <v>2667</v>
      </c>
      <c r="H2627" s="832" t="s">
        <v>604</v>
      </c>
      <c r="I2627" s="832" t="s">
        <v>2669</v>
      </c>
      <c r="J2627" s="832" t="s">
        <v>787</v>
      </c>
      <c r="K2627" s="832" t="s">
        <v>1684</v>
      </c>
      <c r="L2627" s="835">
        <v>736.33</v>
      </c>
      <c r="M2627" s="835">
        <v>2208.9900000000002</v>
      </c>
      <c r="N2627" s="832">
        <v>3</v>
      </c>
      <c r="O2627" s="836">
        <v>0.5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2</v>
      </c>
      <c r="B2628" s="832" t="s">
        <v>2170</v>
      </c>
      <c r="C2628" s="832" t="s">
        <v>2181</v>
      </c>
      <c r="D2628" s="833" t="s">
        <v>4519</v>
      </c>
      <c r="E2628" s="834" t="s">
        <v>2321</v>
      </c>
      <c r="F2628" s="832" t="s">
        <v>2171</v>
      </c>
      <c r="G2628" s="832" t="s">
        <v>2667</v>
      </c>
      <c r="H2628" s="832" t="s">
        <v>604</v>
      </c>
      <c r="I2628" s="832" t="s">
        <v>3027</v>
      </c>
      <c r="J2628" s="832" t="s">
        <v>793</v>
      </c>
      <c r="K2628" s="832" t="s">
        <v>1678</v>
      </c>
      <c r="L2628" s="835">
        <v>1847.49</v>
      </c>
      <c r="M2628" s="835">
        <v>12932.43</v>
      </c>
      <c r="N2628" s="832">
        <v>7</v>
      </c>
      <c r="O2628" s="836">
        <v>0.5</v>
      </c>
      <c r="P2628" s="835">
        <v>12932.43</v>
      </c>
      <c r="Q2628" s="837">
        <v>1</v>
      </c>
      <c r="R2628" s="832">
        <v>7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2</v>
      </c>
      <c r="B2629" s="832" t="s">
        <v>2170</v>
      </c>
      <c r="C2629" s="832" t="s">
        <v>2181</v>
      </c>
      <c r="D2629" s="833" t="s">
        <v>4519</v>
      </c>
      <c r="E2629" s="834" t="s">
        <v>2321</v>
      </c>
      <c r="F2629" s="832" t="s">
        <v>2171</v>
      </c>
      <c r="G2629" s="832" t="s">
        <v>2667</v>
      </c>
      <c r="H2629" s="832" t="s">
        <v>604</v>
      </c>
      <c r="I2629" s="832" t="s">
        <v>2673</v>
      </c>
      <c r="J2629" s="832" t="s">
        <v>793</v>
      </c>
      <c r="K2629" s="832" t="s">
        <v>2015</v>
      </c>
      <c r="L2629" s="835">
        <v>2309.36</v>
      </c>
      <c r="M2629" s="835">
        <v>2309.36</v>
      </c>
      <c r="N2629" s="832">
        <v>1</v>
      </c>
      <c r="O2629" s="836">
        <v>0.5</v>
      </c>
      <c r="P2629" s="835">
        <v>2309.36</v>
      </c>
      <c r="Q2629" s="837">
        <v>1</v>
      </c>
      <c r="R2629" s="832">
        <v>1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2</v>
      </c>
      <c r="B2630" s="832" t="s">
        <v>2170</v>
      </c>
      <c r="C2630" s="832" t="s">
        <v>2181</v>
      </c>
      <c r="D2630" s="833" t="s">
        <v>4519</v>
      </c>
      <c r="E2630" s="834" t="s">
        <v>2321</v>
      </c>
      <c r="F2630" s="832" t="s">
        <v>2171</v>
      </c>
      <c r="G2630" s="832" t="s">
        <v>2667</v>
      </c>
      <c r="H2630" s="832" t="s">
        <v>604</v>
      </c>
      <c r="I2630" s="832" t="s">
        <v>3194</v>
      </c>
      <c r="J2630" s="832" t="s">
        <v>793</v>
      </c>
      <c r="K2630" s="832" t="s">
        <v>2672</v>
      </c>
      <c r="L2630" s="835">
        <v>1385.62</v>
      </c>
      <c r="M2630" s="835">
        <v>1385.62</v>
      </c>
      <c r="N2630" s="832">
        <v>1</v>
      </c>
      <c r="O2630" s="836">
        <v>1</v>
      </c>
      <c r="P2630" s="835">
        <v>1385.62</v>
      </c>
      <c r="Q2630" s="837">
        <v>1</v>
      </c>
      <c r="R2630" s="832">
        <v>1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2</v>
      </c>
      <c r="B2631" s="832" t="s">
        <v>2170</v>
      </c>
      <c r="C2631" s="832" t="s">
        <v>2181</v>
      </c>
      <c r="D2631" s="833" t="s">
        <v>4519</v>
      </c>
      <c r="E2631" s="834" t="s">
        <v>2321</v>
      </c>
      <c r="F2631" s="832" t="s">
        <v>2171</v>
      </c>
      <c r="G2631" s="832" t="s">
        <v>2678</v>
      </c>
      <c r="H2631" s="832" t="s">
        <v>604</v>
      </c>
      <c r="I2631" s="832" t="s">
        <v>1902</v>
      </c>
      <c r="J2631" s="832" t="s">
        <v>644</v>
      </c>
      <c r="K2631" s="832" t="s">
        <v>621</v>
      </c>
      <c r="L2631" s="835">
        <v>48.42</v>
      </c>
      <c r="M2631" s="835">
        <v>96.84</v>
      </c>
      <c r="N2631" s="832">
        <v>2</v>
      </c>
      <c r="O2631" s="836">
        <v>0.5</v>
      </c>
      <c r="P2631" s="835">
        <v>96.84</v>
      </c>
      <c r="Q2631" s="837">
        <v>1</v>
      </c>
      <c r="R2631" s="832">
        <v>2</v>
      </c>
      <c r="S2631" s="837">
        <v>1</v>
      </c>
      <c r="T2631" s="836">
        <v>0.5</v>
      </c>
      <c r="U2631" s="838">
        <v>1</v>
      </c>
    </row>
    <row r="2632" spans="1:21" ht="14.4" customHeight="1" x14ac:dyDescent="0.3">
      <c r="A2632" s="831">
        <v>2</v>
      </c>
      <c r="B2632" s="832" t="s">
        <v>2170</v>
      </c>
      <c r="C2632" s="832" t="s">
        <v>2181</v>
      </c>
      <c r="D2632" s="833" t="s">
        <v>4519</v>
      </c>
      <c r="E2632" s="834" t="s">
        <v>2321</v>
      </c>
      <c r="F2632" s="832" t="s">
        <v>2171</v>
      </c>
      <c r="G2632" s="832" t="s">
        <v>2678</v>
      </c>
      <c r="H2632" s="832" t="s">
        <v>562</v>
      </c>
      <c r="I2632" s="832" t="s">
        <v>3525</v>
      </c>
      <c r="J2632" s="832" t="s">
        <v>644</v>
      </c>
      <c r="K2632" s="832" t="s">
        <v>3526</v>
      </c>
      <c r="L2632" s="835">
        <v>48.42</v>
      </c>
      <c r="M2632" s="835">
        <v>48.42</v>
      </c>
      <c r="N2632" s="832">
        <v>1</v>
      </c>
      <c r="O2632" s="836">
        <v>0.5</v>
      </c>
      <c r="P2632" s="835">
        <v>48.42</v>
      </c>
      <c r="Q2632" s="837">
        <v>1</v>
      </c>
      <c r="R2632" s="832">
        <v>1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2</v>
      </c>
      <c r="B2633" s="832" t="s">
        <v>2170</v>
      </c>
      <c r="C2633" s="832" t="s">
        <v>2181</v>
      </c>
      <c r="D2633" s="833" t="s">
        <v>4519</v>
      </c>
      <c r="E2633" s="834" t="s">
        <v>2321</v>
      </c>
      <c r="F2633" s="832" t="s">
        <v>2171</v>
      </c>
      <c r="G2633" s="832" t="s">
        <v>2688</v>
      </c>
      <c r="H2633" s="832" t="s">
        <v>562</v>
      </c>
      <c r="I2633" s="832" t="s">
        <v>2689</v>
      </c>
      <c r="J2633" s="832" t="s">
        <v>1310</v>
      </c>
      <c r="K2633" s="832" t="s">
        <v>2690</v>
      </c>
      <c r="L2633" s="835">
        <v>103.67</v>
      </c>
      <c r="M2633" s="835">
        <v>518.35</v>
      </c>
      <c r="N2633" s="832">
        <v>5</v>
      </c>
      <c r="O2633" s="836">
        <v>3</v>
      </c>
      <c r="P2633" s="835">
        <v>518.35</v>
      </c>
      <c r="Q2633" s="837">
        <v>1</v>
      </c>
      <c r="R2633" s="832">
        <v>5</v>
      </c>
      <c r="S2633" s="837">
        <v>1</v>
      </c>
      <c r="T2633" s="836">
        <v>3</v>
      </c>
      <c r="U2633" s="838">
        <v>1</v>
      </c>
    </row>
    <row r="2634" spans="1:21" ht="14.4" customHeight="1" x14ac:dyDescent="0.3">
      <c r="A2634" s="831">
        <v>2</v>
      </c>
      <c r="B2634" s="832" t="s">
        <v>2170</v>
      </c>
      <c r="C2634" s="832" t="s">
        <v>2181</v>
      </c>
      <c r="D2634" s="833" t="s">
        <v>4519</v>
      </c>
      <c r="E2634" s="834" t="s">
        <v>2321</v>
      </c>
      <c r="F2634" s="832" t="s">
        <v>2171</v>
      </c>
      <c r="G2634" s="832" t="s">
        <v>2688</v>
      </c>
      <c r="H2634" s="832" t="s">
        <v>562</v>
      </c>
      <c r="I2634" s="832" t="s">
        <v>2694</v>
      </c>
      <c r="J2634" s="832" t="s">
        <v>2695</v>
      </c>
      <c r="K2634" s="832" t="s">
        <v>2696</v>
      </c>
      <c r="L2634" s="835">
        <v>115.18</v>
      </c>
      <c r="M2634" s="835">
        <v>460.72</v>
      </c>
      <c r="N2634" s="832">
        <v>4</v>
      </c>
      <c r="O2634" s="836">
        <v>1.5</v>
      </c>
      <c r="P2634" s="835">
        <v>460.72</v>
      </c>
      <c r="Q2634" s="837">
        <v>1</v>
      </c>
      <c r="R2634" s="832">
        <v>4</v>
      </c>
      <c r="S2634" s="837">
        <v>1</v>
      </c>
      <c r="T2634" s="836">
        <v>1.5</v>
      </c>
      <c r="U2634" s="838">
        <v>1</v>
      </c>
    </row>
    <row r="2635" spans="1:21" ht="14.4" customHeight="1" x14ac:dyDescent="0.3">
      <c r="A2635" s="831">
        <v>2</v>
      </c>
      <c r="B2635" s="832" t="s">
        <v>2170</v>
      </c>
      <c r="C2635" s="832" t="s">
        <v>2181</v>
      </c>
      <c r="D2635" s="833" t="s">
        <v>4519</v>
      </c>
      <c r="E2635" s="834" t="s">
        <v>2321</v>
      </c>
      <c r="F2635" s="832" t="s">
        <v>2171</v>
      </c>
      <c r="G2635" s="832" t="s">
        <v>2688</v>
      </c>
      <c r="H2635" s="832" t="s">
        <v>562</v>
      </c>
      <c r="I2635" s="832" t="s">
        <v>4475</v>
      </c>
      <c r="J2635" s="832" t="s">
        <v>2692</v>
      </c>
      <c r="K2635" s="832" t="s">
        <v>4476</v>
      </c>
      <c r="L2635" s="835">
        <v>64.5</v>
      </c>
      <c r="M2635" s="835">
        <v>193.5</v>
      </c>
      <c r="N2635" s="832">
        <v>3</v>
      </c>
      <c r="O2635" s="836">
        <v>1</v>
      </c>
      <c r="P2635" s="835">
        <v>193.5</v>
      </c>
      <c r="Q2635" s="837">
        <v>1</v>
      </c>
      <c r="R2635" s="832">
        <v>3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2</v>
      </c>
      <c r="B2636" s="832" t="s">
        <v>2170</v>
      </c>
      <c r="C2636" s="832" t="s">
        <v>2181</v>
      </c>
      <c r="D2636" s="833" t="s">
        <v>4519</v>
      </c>
      <c r="E2636" s="834" t="s">
        <v>2321</v>
      </c>
      <c r="F2636" s="832" t="s">
        <v>2171</v>
      </c>
      <c r="G2636" s="832" t="s">
        <v>2688</v>
      </c>
      <c r="H2636" s="832" t="s">
        <v>562</v>
      </c>
      <c r="I2636" s="832" t="s">
        <v>2697</v>
      </c>
      <c r="J2636" s="832" t="s">
        <v>1310</v>
      </c>
      <c r="K2636" s="832" t="s">
        <v>2690</v>
      </c>
      <c r="L2636" s="835">
        <v>103.67</v>
      </c>
      <c r="M2636" s="835">
        <v>103.67</v>
      </c>
      <c r="N2636" s="832">
        <v>1</v>
      </c>
      <c r="O2636" s="836">
        <v>1</v>
      </c>
      <c r="P2636" s="835">
        <v>103.67</v>
      </c>
      <c r="Q2636" s="837">
        <v>1</v>
      </c>
      <c r="R2636" s="832">
        <v>1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2</v>
      </c>
      <c r="B2637" s="832" t="s">
        <v>2170</v>
      </c>
      <c r="C2637" s="832" t="s">
        <v>2181</v>
      </c>
      <c r="D2637" s="833" t="s">
        <v>4519</v>
      </c>
      <c r="E2637" s="834" t="s">
        <v>2321</v>
      </c>
      <c r="F2637" s="832" t="s">
        <v>2171</v>
      </c>
      <c r="G2637" s="832" t="s">
        <v>2688</v>
      </c>
      <c r="H2637" s="832" t="s">
        <v>562</v>
      </c>
      <c r="I2637" s="832" t="s">
        <v>3289</v>
      </c>
      <c r="J2637" s="832" t="s">
        <v>3290</v>
      </c>
      <c r="K2637" s="832" t="s">
        <v>2696</v>
      </c>
      <c r="L2637" s="835">
        <v>115.18</v>
      </c>
      <c r="M2637" s="835">
        <v>691.08</v>
      </c>
      <c r="N2637" s="832">
        <v>6</v>
      </c>
      <c r="O2637" s="836">
        <v>3</v>
      </c>
      <c r="P2637" s="835">
        <v>460.72</v>
      </c>
      <c r="Q2637" s="837">
        <v>0.66666666666666663</v>
      </c>
      <c r="R2637" s="832">
        <v>4</v>
      </c>
      <c r="S2637" s="837">
        <v>0.66666666666666663</v>
      </c>
      <c r="T2637" s="836">
        <v>1.5</v>
      </c>
      <c r="U2637" s="838">
        <v>0.5</v>
      </c>
    </row>
    <row r="2638" spans="1:21" ht="14.4" customHeight="1" x14ac:dyDescent="0.3">
      <c r="A2638" s="831">
        <v>2</v>
      </c>
      <c r="B2638" s="832" t="s">
        <v>2170</v>
      </c>
      <c r="C2638" s="832" t="s">
        <v>2181</v>
      </c>
      <c r="D2638" s="833" t="s">
        <v>4519</v>
      </c>
      <c r="E2638" s="834" t="s">
        <v>2321</v>
      </c>
      <c r="F2638" s="832" t="s">
        <v>2171</v>
      </c>
      <c r="G2638" s="832" t="s">
        <v>2688</v>
      </c>
      <c r="H2638" s="832" t="s">
        <v>562</v>
      </c>
      <c r="I2638" s="832" t="s">
        <v>3033</v>
      </c>
      <c r="J2638" s="832" t="s">
        <v>1310</v>
      </c>
      <c r="K2638" s="832" t="s">
        <v>2690</v>
      </c>
      <c r="L2638" s="835">
        <v>103.67</v>
      </c>
      <c r="M2638" s="835">
        <v>4768.8200000000006</v>
      </c>
      <c r="N2638" s="832">
        <v>46</v>
      </c>
      <c r="O2638" s="836">
        <v>21.5</v>
      </c>
      <c r="P2638" s="835">
        <v>3006.4300000000003</v>
      </c>
      <c r="Q2638" s="837">
        <v>0.63043478260869568</v>
      </c>
      <c r="R2638" s="832">
        <v>29</v>
      </c>
      <c r="S2638" s="837">
        <v>0.63043478260869568</v>
      </c>
      <c r="T2638" s="836">
        <v>13.5</v>
      </c>
      <c r="U2638" s="838">
        <v>0.62790697674418605</v>
      </c>
    </row>
    <row r="2639" spans="1:21" ht="14.4" customHeight="1" x14ac:dyDescent="0.3">
      <c r="A2639" s="831">
        <v>2</v>
      </c>
      <c r="B2639" s="832" t="s">
        <v>2170</v>
      </c>
      <c r="C2639" s="832" t="s">
        <v>2181</v>
      </c>
      <c r="D2639" s="833" t="s">
        <v>4519</v>
      </c>
      <c r="E2639" s="834" t="s">
        <v>2321</v>
      </c>
      <c r="F2639" s="832" t="s">
        <v>2171</v>
      </c>
      <c r="G2639" s="832" t="s">
        <v>2688</v>
      </c>
      <c r="H2639" s="832" t="s">
        <v>562</v>
      </c>
      <c r="I2639" s="832" t="s">
        <v>3034</v>
      </c>
      <c r="J2639" s="832" t="s">
        <v>1310</v>
      </c>
      <c r="K2639" s="832" t="s">
        <v>2460</v>
      </c>
      <c r="L2639" s="835">
        <v>32.25</v>
      </c>
      <c r="M2639" s="835">
        <v>32.25</v>
      </c>
      <c r="N2639" s="832">
        <v>1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2</v>
      </c>
      <c r="B2640" s="832" t="s">
        <v>2170</v>
      </c>
      <c r="C2640" s="832" t="s">
        <v>2181</v>
      </c>
      <c r="D2640" s="833" t="s">
        <v>4519</v>
      </c>
      <c r="E2640" s="834" t="s">
        <v>2321</v>
      </c>
      <c r="F2640" s="832" t="s">
        <v>2171</v>
      </c>
      <c r="G2640" s="832" t="s">
        <v>2688</v>
      </c>
      <c r="H2640" s="832" t="s">
        <v>562</v>
      </c>
      <c r="I2640" s="832" t="s">
        <v>2698</v>
      </c>
      <c r="J2640" s="832" t="s">
        <v>2699</v>
      </c>
      <c r="K2640" s="832" t="s">
        <v>2696</v>
      </c>
      <c r="L2640" s="835">
        <v>115.18</v>
      </c>
      <c r="M2640" s="835">
        <v>230.36</v>
      </c>
      <c r="N2640" s="832">
        <v>2</v>
      </c>
      <c r="O2640" s="836">
        <v>0.5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2</v>
      </c>
      <c r="B2641" s="832" t="s">
        <v>2170</v>
      </c>
      <c r="C2641" s="832" t="s">
        <v>2181</v>
      </c>
      <c r="D2641" s="833" t="s">
        <v>4519</v>
      </c>
      <c r="E2641" s="834" t="s">
        <v>2321</v>
      </c>
      <c r="F2641" s="832" t="s">
        <v>2171</v>
      </c>
      <c r="G2641" s="832" t="s">
        <v>2709</v>
      </c>
      <c r="H2641" s="832" t="s">
        <v>604</v>
      </c>
      <c r="I2641" s="832" t="s">
        <v>2710</v>
      </c>
      <c r="J2641" s="832" t="s">
        <v>1648</v>
      </c>
      <c r="K2641" s="832" t="s">
        <v>2711</v>
      </c>
      <c r="L2641" s="835">
        <v>115.18</v>
      </c>
      <c r="M2641" s="835">
        <v>115.18</v>
      </c>
      <c r="N2641" s="832">
        <v>1</v>
      </c>
      <c r="O2641" s="836">
        <v>0.5</v>
      </c>
      <c r="P2641" s="835">
        <v>115.18</v>
      </c>
      <c r="Q2641" s="837">
        <v>1</v>
      </c>
      <c r="R2641" s="832">
        <v>1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2</v>
      </c>
      <c r="B2642" s="832" t="s">
        <v>2170</v>
      </c>
      <c r="C2642" s="832" t="s">
        <v>2181</v>
      </c>
      <c r="D2642" s="833" t="s">
        <v>4519</v>
      </c>
      <c r="E2642" s="834" t="s">
        <v>2321</v>
      </c>
      <c r="F2642" s="832" t="s">
        <v>2171</v>
      </c>
      <c r="G2642" s="832" t="s">
        <v>2709</v>
      </c>
      <c r="H2642" s="832" t="s">
        <v>604</v>
      </c>
      <c r="I2642" s="832" t="s">
        <v>2712</v>
      </c>
      <c r="J2642" s="832" t="s">
        <v>1648</v>
      </c>
      <c r="K2642" s="832" t="s">
        <v>2713</v>
      </c>
      <c r="L2642" s="835">
        <v>16.12</v>
      </c>
      <c r="M2642" s="835">
        <v>16.12</v>
      </c>
      <c r="N2642" s="832">
        <v>1</v>
      </c>
      <c r="O2642" s="836">
        <v>1</v>
      </c>
      <c r="P2642" s="835">
        <v>16.12</v>
      </c>
      <c r="Q2642" s="837">
        <v>1</v>
      </c>
      <c r="R2642" s="832">
        <v>1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2</v>
      </c>
      <c r="B2643" s="832" t="s">
        <v>2170</v>
      </c>
      <c r="C2643" s="832" t="s">
        <v>2181</v>
      </c>
      <c r="D2643" s="833" t="s">
        <v>4519</v>
      </c>
      <c r="E2643" s="834" t="s">
        <v>2321</v>
      </c>
      <c r="F2643" s="832" t="s">
        <v>2171</v>
      </c>
      <c r="G2643" s="832" t="s">
        <v>2709</v>
      </c>
      <c r="H2643" s="832" t="s">
        <v>604</v>
      </c>
      <c r="I2643" s="832" t="s">
        <v>2714</v>
      </c>
      <c r="J2643" s="832" t="s">
        <v>1648</v>
      </c>
      <c r="K2643" s="832" t="s">
        <v>1649</v>
      </c>
      <c r="L2643" s="835">
        <v>57.6</v>
      </c>
      <c r="M2643" s="835">
        <v>1094.4000000000001</v>
      </c>
      <c r="N2643" s="832">
        <v>19</v>
      </c>
      <c r="O2643" s="836">
        <v>10.5</v>
      </c>
      <c r="P2643" s="835">
        <v>806.40000000000009</v>
      </c>
      <c r="Q2643" s="837">
        <v>0.73684210526315796</v>
      </c>
      <c r="R2643" s="832">
        <v>14</v>
      </c>
      <c r="S2643" s="837">
        <v>0.73684210526315785</v>
      </c>
      <c r="T2643" s="836">
        <v>7.5</v>
      </c>
      <c r="U2643" s="838">
        <v>0.7142857142857143</v>
      </c>
    </row>
    <row r="2644" spans="1:21" ht="14.4" customHeight="1" x14ac:dyDescent="0.3">
      <c r="A2644" s="831">
        <v>2</v>
      </c>
      <c r="B2644" s="832" t="s">
        <v>2170</v>
      </c>
      <c r="C2644" s="832" t="s">
        <v>2181</v>
      </c>
      <c r="D2644" s="833" t="s">
        <v>4519</v>
      </c>
      <c r="E2644" s="834" t="s">
        <v>2321</v>
      </c>
      <c r="F2644" s="832" t="s">
        <v>2171</v>
      </c>
      <c r="G2644" s="832" t="s">
        <v>2709</v>
      </c>
      <c r="H2644" s="832" t="s">
        <v>562</v>
      </c>
      <c r="I2644" s="832" t="s">
        <v>3042</v>
      </c>
      <c r="J2644" s="832" t="s">
        <v>3036</v>
      </c>
      <c r="K2644" s="832" t="s">
        <v>3043</v>
      </c>
      <c r="L2644" s="835">
        <v>56.45</v>
      </c>
      <c r="M2644" s="835">
        <v>56.45</v>
      </c>
      <c r="N2644" s="832">
        <v>1</v>
      </c>
      <c r="O2644" s="836">
        <v>1</v>
      </c>
      <c r="P2644" s="835">
        <v>56.45</v>
      </c>
      <c r="Q2644" s="837">
        <v>1</v>
      </c>
      <c r="R2644" s="832">
        <v>1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2</v>
      </c>
      <c r="B2645" s="832" t="s">
        <v>2170</v>
      </c>
      <c r="C2645" s="832" t="s">
        <v>2181</v>
      </c>
      <c r="D2645" s="833" t="s">
        <v>4519</v>
      </c>
      <c r="E2645" s="834" t="s">
        <v>2321</v>
      </c>
      <c r="F2645" s="832" t="s">
        <v>2171</v>
      </c>
      <c r="G2645" s="832" t="s">
        <v>2735</v>
      </c>
      <c r="H2645" s="832" t="s">
        <v>604</v>
      </c>
      <c r="I2645" s="832" t="s">
        <v>1770</v>
      </c>
      <c r="J2645" s="832" t="s">
        <v>987</v>
      </c>
      <c r="K2645" s="832" t="s">
        <v>1771</v>
      </c>
      <c r="L2645" s="835">
        <v>143.09</v>
      </c>
      <c r="M2645" s="835">
        <v>143.09</v>
      </c>
      <c r="N2645" s="832">
        <v>1</v>
      </c>
      <c r="O2645" s="836">
        <v>0.5</v>
      </c>
      <c r="P2645" s="835">
        <v>143.09</v>
      </c>
      <c r="Q2645" s="837">
        <v>1</v>
      </c>
      <c r="R2645" s="832">
        <v>1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2</v>
      </c>
      <c r="B2646" s="832" t="s">
        <v>2170</v>
      </c>
      <c r="C2646" s="832" t="s">
        <v>2181</v>
      </c>
      <c r="D2646" s="833" t="s">
        <v>4519</v>
      </c>
      <c r="E2646" s="834" t="s">
        <v>2321</v>
      </c>
      <c r="F2646" s="832" t="s">
        <v>2171</v>
      </c>
      <c r="G2646" s="832" t="s">
        <v>2754</v>
      </c>
      <c r="H2646" s="832" t="s">
        <v>562</v>
      </c>
      <c r="I2646" s="832" t="s">
        <v>4477</v>
      </c>
      <c r="J2646" s="832" t="s">
        <v>4478</v>
      </c>
      <c r="K2646" s="832" t="s">
        <v>1649</v>
      </c>
      <c r="L2646" s="835">
        <v>115.18</v>
      </c>
      <c r="M2646" s="835">
        <v>115.18</v>
      </c>
      <c r="N2646" s="832">
        <v>1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2</v>
      </c>
      <c r="B2647" s="832" t="s">
        <v>2170</v>
      </c>
      <c r="C2647" s="832" t="s">
        <v>2181</v>
      </c>
      <c r="D2647" s="833" t="s">
        <v>4519</v>
      </c>
      <c r="E2647" s="834" t="s">
        <v>2321</v>
      </c>
      <c r="F2647" s="832" t="s">
        <v>2171</v>
      </c>
      <c r="G2647" s="832" t="s">
        <v>2754</v>
      </c>
      <c r="H2647" s="832" t="s">
        <v>562</v>
      </c>
      <c r="I2647" s="832" t="s">
        <v>2755</v>
      </c>
      <c r="J2647" s="832" t="s">
        <v>2756</v>
      </c>
      <c r="K2647" s="832" t="s">
        <v>2757</v>
      </c>
      <c r="L2647" s="835">
        <v>64.5</v>
      </c>
      <c r="M2647" s="835">
        <v>645</v>
      </c>
      <c r="N2647" s="832">
        <v>10</v>
      </c>
      <c r="O2647" s="836">
        <v>3.5</v>
      </c>
      <c r="P2647" s="835">
        <v>258</v>
      </c>
      <c r="Q2647" s="837">
        <v>0.4</v>
      </c>
      <c r="R2647" s="832">
        <v>4</v>
      </c>
      <c r="S2647" s="837">
        <v>0.4</v>
      </c>
      <c r="T2647" s="836">
        <v>2</v>
      </c>
      <c r="U2647" s="838">
        <v>0.5714285714285714</v>
      </c>
    </row>
    <row r="2648" spans="1:21" ht="14.4" customHeight="1" x14ac:dyDescent="0.3">
      <c r="A2648" s="831">
        <v>2</v>
      </c>
      <c r="B2648" s="832" t="s">
        <v>2170</v>
      </c>
      <c r="C2648" s="832" t="s">
        <v>2181</v>
      </c>
      <c r="D2648" s="833" t="s">
        <v>4519</v>
      </c>
      <c r="E2648" s="834" t="s">
        <v>2321</v>
      </c>
      <c r="F2648" s="832" t="s">
        <v>2171</v>
      </c>
      <c r="G2648" s="832" t="s">
        <v>2754</v>
      </c>
      <c r="H2648" s="832" t="s">
        <v>562</v>
      </c>
      <c r="I2648" s="832" t="s">
        <v>4479</v>
      </c>
      <c r="J2648" s="832" t="s">
        <v>4478</v>
      </c>
      <c r="K2648" s="832" t="s">
        <v>1649</v>
      </c>
      <c r="L2648" s="835">
        <v>115.18</v>
      </c>
      <c r="M2648" s="835">
        <v>230.36</v>
      </c>
      <c r="N2648" s="832">
        <v>2</v>
      </c>
      <c r="O2648" s="836">
        <v>1</v>
      </c>
      <c r="P2648" s="835">
        <v>230.36</v>
      </c>
      <c r="Q2648" s="837">
        <v>1</v>
      </c>
      <c r="R2648" s="832">
        <v>2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2</v>
      </c>
      <c r="B2649" s="832" t="s">
        <v>2170</v>
      </c>
      <c r="C2649" s="832" t="s">
        <v>2181</v>
      </c>
      <c r="D2649" s="833" t="s">
        <v>4519</v>
      </c>
      <c r="E2649" s="834" t="s">
        <v>2321</v>
      </c>
      <c r="F2649" s="832" t="s">
        <v>2171</v>
      </c>
      <c r="G2649" s="832" t="s">
        <v>2797</v>
      </c>
      <c r="H2649" s="832" t="s">
        <v>562</v>
      </c>
      <c r="I2649" s="832" t="s">
        <v>2801</v>
      </c>
      <c r="J2649" s="832" t="s">
        <v>2799</v>
      </c>
      <c r="K2649" s="832" t="s">
        <v>2802</v>
      </c>
      <c r="L2649" s="835">
        <v>181.04</v>
      </c>
      <c r="M2649" s="835">
        <v>724.16</v>
      </c>
      <c r="N2649" s="832">
        <v>4</v>
      </c>
      <c r="O2649" s="836">
        <v>2.5</v>
      </c>
      <c r="P2649" s="835">
        <v>543.12</v>
      </c>
      <c r="Q2649" s="837">
        <v>0.75</v>
      </c>
      <c r="R2649" s="832">
        <v>3</v>
      </c>
      <c r="S2649" s="837">
        <v>0.75</v>
      </c>
      <c r="T2649" s="836">
        <v>2</v>
      </c>
      <c r="U2649" s="838">
        <v>0.8</v>
      </c>
    </row>
    <row r="2650" spans="1:21" ht="14.4" customHeight="1" x14ac:dyDescent="0.3">
      <c r="A2650" s="831">
        <v>2</v>
      </c>
      <c r="B2650" s="832" t="s">
        <v>2170</v>
      </c>
      <c r="C2650" s="832" t="s">
        <v>2181</v>
      </c>
      <c r="D2650" s="833" t="s">
        <v>4519</v>
      </c>
      <c r="E2650" s="834" t="s">
        <v>2321</v>
      </c>
      <c r="F2650" s="832" t="s">
        <v>2171</v>
      </c>
      <c r="G2650" s="832" t="s">
        <v>3338</v>
      </c>
      <c r="H2650" s="832" t="s">
        <v>562</v>
      </c>
      <c r="I2650" s="832" t="s">
        <v>4480</v>
      </c>
      <c r="J2650" s="832" t="s">
        <v>4481</v>
      </c>
      <c r="K2650" s="832" t="s">
        <v>4482</v>
      </c>
      <c r="L2650" s="835">
        <v>0</v>
      </c>
      <c r="M2650" s="835">
        <v>0</v>
      </c>
      <c r="N2650" s="832">
        <v>2</v>
      </c>
      <c r="O2650" s="836">
        <v>1</v>
      </c>
      <c r="P2650" s="835">
        <v>0</v>
      </c>
      <c r="Q2650" s="837"/>
      <c r="R2650" s="832">
        <v>2</v>
      </c>
      <c r="S2650" s="837">
        <v>1</v>
      </c>
      <c r="T2650" s="836">
        <v>1</v>
      </c>
      <c r="U2650" s="838">
        <v>1</v>
      </c>
    </row>
    <row r="2651" spans="1:21" ht="14.4" customHeight="1" x14ac:dyDescent="0.3">
      <c r="A2651" s="831">
        <v>2</v>
      </c>
      <c r="B2651" s="832" t="s">
        <v>2170</v>
      </c>
      <c r="C2651" s="832" t="s">
        <v>2181</v>
      </c>
      <c r="D2651" s="833" t="s">
        <v>4519</v>
      </c>
      <c r="E2651" s="834" t="s">
        <v>2321</v>
      </c>
      <c r="F2651" s="832" t="s">
        <v>2171</v>
      </c>
      <c r="G2651" s="832" t="s">
        <v>2821</v>
      </c>
      <c r="H2651" s="832" t="s">
        <v>604</v>
      </c>
      <c r="I2651" s="832" t="s">
        <v>1914</v>
      </c>
      <c r="J2651" s="832" t="s">
        <v>1915</v>
      </c>
      <c r="K2651" s="832" t="s">
        <v>1916</v>
      </c>
      <c r="L2651" s="835">
        <v>0</v>
      </c>
      <c r="M2651" s="835">
        <v>0</v>
      </c>
      <c r="N2651" s="832">
        <v>1</v>
      </c>
      <c r="O2651" s="836">
        <v>0.5</v>
      </c>
      <c r="P2651" s="835">
        <v>0</v>
      </c>
      <c r="Q2651" s="837"/>
      <c r="R2651" s="832">
        <v>1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2</v>
      </c>
      <c r="B2652" s="832" t="s">
        <v>2170</v>
      </c>
      <c r="C2652" s="832" t="s">
        <v>2181</v>
      </c>
      <c r="D2652" s="833" t="s">
        <v>4519</v>
      </c>
      <c r="E2652" s="834" t="s">
        <v>2321</v>
      </c>
      <c r="F2652" s="832" t="s">
        <v>2171</v>
      </c>
      <c r="G2652" s="832" t="s">
        <v>3200</v>
      </c>
      <c r="H2652" s="832" t="s">
        <v>562</v>
      </c>
      <c r="I2652" s="832" t="s">
        <v>3447</v>
      </c>
      <c r="J2652" s="832" t="s">
        <v>3202</v>
      </c>
      <c r="K2652" s="832" t="s">
        <v>3441</v>
      </c>
      <c r="L2652" s="835">
        <v>42.54</v>
      </c>
      <c r="M2652" s="835">
        <v>42.54</v>
      </c>
      <c r="N2652" s="832">
        <v>1</v>
      </c>
      <c r="O2652" s="836">
        <v>1</v>
      </c>
      <c r="P2652" s="835">
        <v>42.54</v>
      </c>
      <c r="Q2652" s="837">
        <v>1</v>
      </c>
      <c r="R2652" s="832">
        <v>1</v>
      </c>
      <c r="S2652" s="837">
        <v>1</v>
      </c>
      <c r="T2652" s="836">
        <v>1</v>
      </c>
      <c r="U2652" s="838">
        <v>1</v>
      </c>
    </row>
    <row r="2653" spans="1:21" ht="14.4" customHeight="1" x14ac:dyDescent="0.3">
      <c r="A2653" s="831">
        <v>2</v>
      </c>
      <c r="B2653" s="832" t="s">
        <v>2170</v>
      </c>
      <c r="C2653" s="832" t="s">
        <v>2181</v>
      </c>
      <c r="D2653" s="833" t="s">
        <v>4519</v>
      </c>
      <c r="E2653" s="834" t="s">
        <v>2321</v>
      </c>
      <c r="F2653" s="832" t="s">
        <v>2171</v>
      </c>
      <c r="G2653" s="832" t="s">
        <v>3200</v>
      </c>
      <c r="H2653" s="832" t="s">
        <v>562</v>
      </c>
      <c r="I2653" s="832" t="s">
        <v>3201</v>
      </c>
      <c r="J2653" s="832" t="s">
        <v>3202</v>
      </c>
      <c r="K2653" s="832" t="s">
        <v>3203</v>
      </c>
      <c r="L2653" s="835">
        <v>59.56</v>
      </c>
      <c r="M2653" s="835">
        <v>59.56</v>
      </c>
      <c r="N2653" s="832">
        <v>1</v>
      </c>
      <c r="O2653" s="836">
        <v>1</v>
      </c>
      <c r="P2653" s="835">
        <v>59.56</v>
      </c>
      <c r="Q2653" s="837">
        <v>1</v>
      </c>
      <c r="R2653" s="832">
        <v>1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2</v>
      </c>
      <c r="B2654" s="832" t="s">
        <v>2170</v>
      </c>
      <c r="C2654" s="832" t="s">
        <v>2181</v>
      </c>
      <c r="D2654" s="833" t="s">
        <v>4519</v>
      </c>
      <c r="E2654" s="834" t="s">
        <v>2321</v>
      </c>
      <c r="F2654" s="832" t="s">
        <v>2171</v>
      </c>
      <c r="G2654" s="832" t="s">
        <v>3996</v>
      </c>
      <c r="H2654" s="832" t="s">
        <v>562</v>
      </c>
      <c r="I2654" s="832" t="s">
        <v>3997</v>
      </c>
      <c r="J2654" s="832" t="s">
        <v>3998</v>
      </c>
      <c r="K2654" s="832" t="s">
        <v>2501</v>
      </c>
      <c r="L2654" s="835">
        <v>282.05</v>
      </c>
      <c r="M2654" s="835">
        <v>846.15000000000009</v>
      </c>
      <c r="N2654" s="832">
        <v>3</v>
      </c>
      <c r="O2654" s="836">
        <v>0.5</v>
      </c>
      <c r="P2654" s="835">
        <v>846.15000000000009</v>
      </c>
      <c r="Q2654" s="837">
        <v>1</v>
      </c>
      <c r="R2654" s="832">
        <v>3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2</v>
      </c>
      <c r="B2655" s="832" t="s">
        <v>2170</v>
      </c>
      <c r="C2655" s="832" t="s">
        <v>2181</v>
      </c>
      <c r="D2655" s="833" t="s">
        <v>4519</v>
      </c>
      <c r="E2655" s="834" t="s">
        <v>2321</v>
      </c>
      <c r="F2655" s="832" t="s">
        <v>2171</v>
      </c>
      <c r="G2655" s="832" t="s">
        <v>2829</v>
      </c>
      <c r="H2655" s="832" t="s">
        <v>562</v>
      </c>
      <c r="I2655" s="832" t="s">
        <v>2830</v>
      </c>
      <c r="J2655" s="832" t="s">
        <v>2831</v>
      </c>
      <c r="K2655" s="832" t="s">
        <v>2832</v>
      </c>
      <c r="L2655" s="835">
        <v>1578.41</v>
      </c>
      <c r="M2655" s="835">
        <v>3156.82</v>
      </c>
      <c r="N2655" s="832">
        <v>2</v>
      </c>
      <c r="O2655" s="836">
        <v>0.5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2</v>
      </c>
      <c r="B2656" s="832" t="s">
        <v>2170</v>
      </c>
      <c r="C2656" s="832" t="s">
        <v>2181</v>
      </c>
      <c r="D2656" s="833" t="s">
        <v>4519</v>
      </c>
      <c r="E2656" s="834" t="s">
        <v>2321</v>
      </c>
      <c r="F2656" s="832" t="s">
        <v>2171</v>
      </c>
      <c r="G2656" s="832" t="s">
        <v>2839</v>
      </c>
      <c r="H2656" s="832" t="s">
        <v>562</v>
      </c>
      <c r="I2656" s="832" t="s">
        <v>4483</v>
      </c>
      <c r="J2656" s="832" t="s">
        <v>4484</v>
      </c>
      <c r="K2656" s="832" t="s">
        <v>4485</v>
      </c>
      <c r="L2656" s="835">
        <v>158.85</v>
      </c>
      <c r="M2656" s="835">
        <v>158.85</v>
      </c>
      <c r="N2656" s="832">
        <v>1</v>
      </c>
      <c r="O2656" s="836">
        <v>0.5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2</v>
      </c>
      <c r="B2657" s="832" t="s">
        <v>2170</v>
      </c>
      <c r="C2657" s="832" t="s">
        <v>2181</v>
      </c>
      <c r="D2657" s="833" t="s">
        <v>4519</v>
      </c>
      <c r="E2657" s="834" t="s">
        <v>2321</v>
      </c>
      <c r="F2657" s="832" t="s">
        <v>2171</v>
      </c>
      <c r="G2657" s="832" t="s">
        <v>2839</v>
      </c>
      <c r="H2657" s="832" t="s">
        <v>562</v>
      </c>
      <c r="I2657" s="832" t="s">
        <v>4486</v>
      </c>
      <c r="J2657" s="832" t="s">
        <v>4484</v>
      </c>
      <c r="K2657" s="832" t="s">
        <v>4487</v>
      </c>
      <c r="L2657" s="835">
        <v>158.85</v>
      </c>
      <c r="M2657" s="835">
        <v>317.7</v>
      </c>
      <c r="N2657" s="832">
        <v>2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2</v>
      </c>
      <c r="B2658" s="832" t="s">
        <v>2170</v>
      </c>
      <c r="C2658" s="832" t="s">
        <v>2181</v>
      </c>
      <c r="D2658" s="833" t="s">
        <v>4519</v>
      </c>
      <c r="E2658" s="834" t="s">
        <v>2321</v>
      </c>
      <c r="F2658" s="832" t="s">
        <v>2171</v>
      </c>
      <c r="G2658" s="832" t="s">
        <v>2850</v>
      </c>
      <c r="H2658" s="832" t="s">
        <v>562</v>
      </c>
      <c r="I2658" s="832" t="s">
        <v>4020</v>
      </c>
      <c r="J2658" s="832" t="s">
        <v>4021</v>
      </c>
      <c r="K2658" s="832" t="s">
        <v>3636</v>
      </c>
      <c r="L2658" s="835">
        <v>177.92</v>
      </c>
      <c r="M2658" s="835">
        <v>177.92</v>
      </c>
      <c r="N2658" s="832">
        <v>1</v>
      </c>
      <c r="O2658" s="836">
        <v>0.5</v>
      </c>
      <c r="P2658" s="835">
        <v>177.92</v>
      </c>
      <c r="Q2658" s="837">
        <v>1</v>
      </c>
      <c r="R2658" s="832">
        <v>1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2</v>
      </c>
      <c r="B2659" s="832" t="s">
        <v>2170</v>
      </c>
      <c r="C2659" s="832" t="s">
        <v>2181</v>
      </c>
      <c r="D2659" s="833" t="s">
        <v>4519</v>
      </c>
      <c r="E2659" s="834" t="s">
        <v>2321</v>
      </c>
      <c r="F2659" s="832" t="s">
        <v>2171</v>
      </c>
      <c r="G2659" s="832" t="s">
        <v>2885</v>
      </c>
      <c r="H2659" s="832" t="s">
        <v>562</v>
      </c>
      <c r="I2659" s="832" t="s">
        <v>4488</v>
      </c>
      <c r="J2659" s="832" t="s">
        <v>4489</v>
      </c>
      <c r="K2659" s="832" t="s">
        <v>4490</v>
      </c>
      <c r="L2659" s="835">
        <v>327.49</v>
      </c>
      <c r="M2659" s="835">
        <v>327.49</v>
      </c>
      <c r="N2659" s="832">
        <v>1</v>
      </c>
      <c r="O2659" s="836">
        <v>0.5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2</v>
      </c>
      <c r="B2660" s="832" t="s">
        <v>2170</v>
      </c>
      <c r="C2660" s="832" t="s">
        <v>2181</v>
      </c>
      <c r="D2660" s="833" t="s">
        <v>4519</v>
      </c>
      <c r="E2660" s="834" t="s">
        <v>2321</v>
      </c>
      <c r="F2660" s="832" t="s">
        <v>2171</v>
      </c>
      <c r="G2660" s="832" t="s">
        <v>2888</v>
      </c>
      <c r="H2660" s="832" t="s">
        <v>604</v>
      </c>
      <c r="I2660" s="832" t="s">
        <v>1651</v>
      </c>
      <c r="J2660" s="832" t="s">
        <v>1652</v>
      </c>
      <c r="K2660" s="832" t="s">
        <v>1653</v>
      </c>
      <c r="L2660" s="835">
        <v>414.07</v>
      </c>
      <c r="M2660" s="835">
        <v>14078.380000000001</v>
      </c>
      <c r="N2660" s="832">
        <v>34</v>
      </c>
      <c r="O2660" s="836">
        <v>7.5</v>
      </c>
      <c r="P2660" s="835">
        <v>9937.68</v>
      </c>
      <c r="Q2660" s="837">
        <v>0.70588235294117641</v>
      </c>
      <c r="R2660" s="832">
        <v>24</v>
      </c>
      <c r="S2660" s="837">
        <v>0.70588235294117652</v>
      </c>
      <c r="T2660" s="836">
        <v>5</v>
      </c>
      <c r="U2660" s="838">
        <v>0.66666666666666663</v>
      </c>
    </row>
    <row r="2661" spans="1:21" ht="14.4" customHeight="1" x14ac:dyDescent="0.3">
      <c r="A2661" s="831">
        <v>2</v>
      </c>
      <c r="B2661" s="832" t="s">
        <v>2170</v>
      </c>
      <c r="C2661" s="832" t="s">
        <v>2181</v>
      </c>
      <c r="D2661" s="833" t="s">
        <v>4519</v>
      </c>
      <c r="E2661" s="834" t="s">
        <v>2321</v>
      </c>
      <c r="F2661" s="832" t="s">
        <v>2171</v>
      </c>
      <c r="G2661" s="832" t="s">
        <v>2888</v>
      </c>
      <c r="H2661" s="832" t="s">
        <v>562</v>
      </c>
      <c r="I2661" s="832" t="s">
        <v>4029</v>
      </c>
      <c r="J2661" s="832" t="s">
        <v>4030</v>
      </c>
      <c r="K2661" s="832" t="s">
        <v>2893</v>
      </c>
      <c r="L2661" s="835">
        <v>414.07</v>
      </c>
      <c r="M2661" s="835">
        <v>3312.56</v>
      </c>
      <c r="N2661" s="832">
        <v>8</v>
      </c>
      <c r="O2661" s="836">
        <v>2.5</v>
      </c>
      <c r="P2661" s="835">
        <v>2898.49</v>
      </c>
      <c r="Q2661" s="837">
        <v>0.875</v>
      </c>
      <c r="R2661" s="832">
        <v>7</v>
      </c>
      <c r="S2661" s="837">
        <v>0.875</v>
      </c>
      <c r="T2661" s="836">
        <v>2</v>
      </c>
      <c r="U2661" s="838">
        <v>0.8</v>
      </c>
    </row>
    <row r="2662" spans="1:21" ht="14.4" customHeight="1" x14ac:dyDescent="0.3">
      <c r="A2662" s="831">
        <v>2</v>
      </c>
      <c r="B2662" s="832" t="s">
        <v>2170</v>
      </c>
      <c r="C2662" s="832" t="s">
        <v>2181</v>
      </c>
      <c r="D2662" s="833" t="s">
        <v>4519</v>
      </c>
      <c r="E2662" s="834" t="s">
        <v>2321</v>
      </c>
      <c r="F2662" s="832" t="s">
        <v>2171</v>
      </c>
      <c r="G2662" s="832" t="s">
        <v>2888</v>
      </c>
      <c r="H2662" s="832" t="s">
        <v>562</v>
      </c>
      <c r="I2662" s="832" t="s">
        <v>4491</v>
      </c>
      <c r="J2662" s="832" t="s">
        <v>4030</v>
      </c>
      <c r="K2662" s="832" t="s">
        <v>2891</v>
      </c>
      <c r="L2662" s="835">
        <v>414.07</v>
      </c>
      <c r="M2662" s="835">
        <v>1242.21</v>
      </c>
      <c r="N2662" s="832">
        <v>3</v>
      </c>
      <c r="O2662" s="836">
        <v>0.5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2</v>
      </c>
      <c r="B2663" s="832" t="s">
        <v>2170</v>
      </c>
      <c r="C2663" s="832" t="s">
        <v>2181</v>
      </c>
      <c r="D2663" s="833" t="s">
        <v>4519</v>
      </c>
      <c r="E2663" s="834" t="s">
        <v>2321</v>
      </c>
      <c r="F2663" s="832" t="s">
        <v>2171</v>
      </c>
      <c r="G2663" s="832" t="s">
        <v>2894</v>
      </c>
      <c r="H2663" s="832" t="s">
        <v>562</v>
      </c>
      <c r="I2663" s="832" t="s">
        <v>2895</v>
      </c>
      <c r="J2663" s="832" t="s">
        <v>2896</v>
      </c>
      <c r="K2663" s="832" t="s">
        <v>2897</v>
      </c>
      <c r="L2663" s="835">
        <v>50.32</v>
      </c>
      <c r="M2663" s="835">
        <v>100.64</v>
      </c>
      <c r="N2663" s="832">
        <v>2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2</v>
      </c>
      <c r="B2664" s="832" t="s">
        <v>2170</v>
      </c>
      <c r="C2664" s="832" t="s">
        <v>2181</v>
      </c>
      <c r="D2664" s="833" t="s">
        <v>4519</v>
      </c>
      <c r="E2664" s="834" t="s">
        <v>2321</v>
      </c>
      <c r="F2664" s="832" t="s">
        <v>2171</v>
      </c>
      <c r="G2664" s="832" t="s">
        <v>2898</v>
      </c>
      <c r="H2664" s="832" t="s">
        <v>604</v>
      </c>
      <c r="I2664" s="832" t="s">
        <v>1845</v>
      </c>
      <c r="J2664" s="832" t="s">
        <v>1115</v>
      </c>
      <c r="K2664" s="832" t="s">
        <v>1846</v>
      </c>
      <c r="L2664" s="835">
        <v>154.36000000000001</v>
      </c>
      <c r="M2664" s="835">
        <v>154.36000000000001</v>
      </c>
      <c r="N2664" s="832">
        <v>1</v>
      </c>
      <c r="O2664" s="836">
        <v>0.5</v>
      </c>
      <c r="P2664" s="835">
        <v>154.36000000000001</v>
      </c>
      <c r="Q2664" s="837">
        <v>1</v>
      </c>
      <c r="R2664" s="832">
        <v>1</v>
      </c>
      <c r="S2664" s="837">
        <v>1</v>
      </c>
      <c r="T2664" s="836">
        <v>0.5</v>
      </c>
      <c r="U2664" s="838">
        <v>1</v>
      </c>
    </row>
    <row r="2665" spans="1:21" ht="14.4" customHeight="1" x14ac:dyDescent="0.3">
      <c r="A2665" s="831">
        <v>2</v>
      </c>
      <c r="B2665" s="832" t="s">
        <v>2170</v>
      </c>
      <c r="C2665" s="832" t="s">
        <v>2181</v>
      </c>
      <c r="D2665" s="833" t="s">
        <v>4519</v>
      </c>
      <c r="E2665" s="834" t="s">
        <v>2321</v>
      </c>
      <c r="F2665" s="832" t="s">
        <v>2171</v>
      </c>
      <c r="G2665" s="832" t="s">
        <v>2898</v>
      </c>
      <c r="H2665" s="832" t="s">
        <v>562</v>
      </c>
      <c r="I2665" s="832" t="s">
        <v>3761</v>
      </c>
      <c r="J2665" s="832" t="s">
        <v>1115</v>
      </c>
      <c r="K2665" s="832" t="s">
        <v>1846</v>
      </c>
      <c r="L2665" s="835">
        <v>154.36000000000001</v>
      </c>
      <c r="M2665" s="835">
        <v>308.72000000000003</v>
      </c>
      <c r="N2665" s="832">
        <v>2</v>
      </c>
      <c r="O2665" s="836">
        <v>1</v>
      </c>
      <c r="P2665" s="835">
        <v>154.36000000000001</v>
      </c>
      <c r="Q2665" s="837">
        <v>0.5</v>
      </c>
      <c r="R2665" s="832">
        <v>1</v>
      </c>
      <c r="S2665" s="837">
        <v>0.5</v>
      </c>
      <c r="T2665" s="836">
        <v>0.5</v>
      </c>
      <c r="U2665" s="838">
        <v>0.5</v>
      </c>
    </row>
    <row r="2666" spans="1:21" ht="14.4" customHeight="1" x14ac:dyDescent="0.3">
      <c r="A2666" s="831">
        <v>2</v>
      </c>
      <c r="B2666" s="832" t="s">
        <v>2170</v>
      </c>
      <c r="C2666" s="832" t="s">
        <v>2181</v>
      </c>
      <c r="D2666" s="833" t="s">
        <v>4519</v>
      </c>
      <c r="E2666" s="834" t="s">
        <v>2321</v>
      </c>
      <c r="F2666" s="832" t="s">
        <v>2171</v>
      </c>
      <c r="G2666" s="832" t="s">
        <v>2899</v>
      </c>
      <c r="H2666" s="832" t="s">
        <v>562</v>
      </c>
      <c r="I2666" s="832" t="s">
        <v>2903</v>
      </c>
      <c r="J2666" s="832" t="s">
        <v>2901</v>
      </c>
      <c r="K2666" s="832" t="s">
        <v>2904</v>
      </c>
      <c r="L2666" s="835">
        <v>240.7</v>
      </c>
      <c r="M2666" s="835">
        <v>1925.6</v>
      </c>
      <c r="N2666" s="832">
        <v>8</v>
      </c>
      <c r="O2666" s="836">
        <v>2</v>
      </c>
      <c r="P2666" s="835">
        <v>962.8</v>
      </c>
      <c r="Q2666" s="837">
        <v>0.5</v>
      </c>
      <c r="R2666" s="832">
        <v>4</v>
      </c>
      <c r="S2666" s="837">
        <v>0.5</v>
      </c>
      <c r="T2666" s="836">
        <v>1</v>
      </c>
      <c r="U2666" s="838">
        <v>0.5</v>
      </c>
    </row>
    <row r="2667" spans="1:21" ht="14.4" customHeight="1" x14ac:dyDescent="0.3">
      <c r="A2667" s="831">
        <v>2</v>
      </c>
      <c r="B2667" s="832" t="s">
        <v>2170</v>
      </c>
      <c r="C2667" s="832" t="s">
        <v>2181</v>
      </c>
      <c r="D2667" s="833" t="s">
        <v>4519</v>
      </c>
      <c r="E2667" s="834" t="s">
        <v>2321</v>
      </c>
      <c r="F2667" s="832" t="s">
        <v>2171</v>
      </c>
      <c r="G2667" s="832" t="s">
        <v>2899</v>
      </c>
      <c r="H2667" s="832" t="s">
        <v>562</v>
      </c>
      <c r="I2667" s="832" t="s">
        <v>2905</v>
      </c>
      <c r="J2667" s="832" t="s">
        <v>886</v>
      </c>
      <c r="K2667" s="832" t="s">
        <v>2906</v>
      </c>
      <c r="L2667" s="835">
        <v>374.79</v>
      </c>
      <c r="M2667" s="835">
        <v>2248.7400000000002</v>
      </c>
      <c r="N2667" s="832">
        <v>6</v>
      </c>
      <c r="O2667" s="836">
        <v>0.5</v>
      </c>
      <c r="P2667" s="835">
        <v>2248.7400000000002</v>
      </c>
      <c r="Q2667" s="837">
        <v>1</v>
      </c>
      <c r="R2667" s="832">
        <v>6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2</v>
      </c>
      <c r="B2668" s="832" t="s">
        <v>2170</v>
      </c>
      <c r="C2668" s="832" t="s">
        <v>2181</v>
      </c>
      <c r="D2668" s="833" t="s">
        <v>4519</v>
      </c>
      <c r="E2668" s="834" t="s">
        <v>2321</v>
      </c>
      <c r="F2668" s="832" t="s">
        <v>2171</v>
      </c>
      <c r="G2668" s="832" t="s">
        <v>2899</v>
      </c>
      <c r="H2668" s="832" t="s">
        <v>562</v>
      </c>
      <c r="I2668" s="832" t="s">
        <v>2907</v>
      </c>
      <c r="J2668" s="832" t="s">
        <v>886</v>
      </c>
      <c r="K2668" s="832" t="s">
        <v>2906</v>
      </c>
      <c r="L2668" s="835">
        <v>374.79</v>
      </c>
      <c r="M2668" s="835">
        <v>5996.6400000000012</v>
      </c>
      <c r="N2668" s="832">
        <v>16</v>
      </c>
      <c r="O2668" s="836">
        <v>2.5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2</v>
      </c>
      <c r="B2669" s="832" t="s">
        <v>2170</v>
      </c>
      <c r="C2669" s="832" t="s">
        <v>2181</v>
      </c>
      <c r="D2669" s="833" t="s">
        <v>4519</v>
      </c>
      <c r="E2669" s="834" t="s">
        <v>2321</v>
      </c>
      <c r="F2669" s="832" t="s">
        <v>2171</v>
      </c>
      <c r="G2669" s="832" t="s">
        <v>2924</v>
      </c>
      <c r="H2669" s="832" t="s">
        <v>562</v>
      </c>
      <c r="I2669" s="832" t="s">
        <v>2925</v>
      </c>
      <c r="J2669" s="832" t="s">
        <v>2926</v>
      </c>
      <c r="K2669" s="832" t="s">
        <v>2927</v>
      </c>
      <c r="L2669" s="835">
        <v>248.55</v>
      </c>
      <c r="M2669" s="835">
        <v>3231.1499999999996</v>
      </c>
      <c r="N2669" s="832">
        <v>13</v>
      </c>
      <c r="O2669" s="836">
        <v>10.5</v>
      </c>
      <c r="P2669" s="835">
        <v>1988.3999999999999</v>
      </c>
      <c r="Q2669" s="837">
        <v>0.61538461538461542</v>
      </c>
      <c r="R2669" s="832">
        <v>8</v>
      </c>
      <c r="S2669" s="837">
        <v>0.61538461538461542</v>
      </c>
      <c r="T2669" s="836">
        <v>6.5</v>
      </c>
      <c r="U2669" s="838">
        <v>0.61904761904761907</v>
      </c>
    </row>
    <row r="2670" spans="1:21" ht="14.4" customHeight="1" x14ac:dyDescent="0.3">
      <c r="A2670" s="831">
        <v>2</v>
      </c>
      <c r="B2670" s="832" t="s">
        <v>2170</v>
      </c>
      <c r="C2670" s="832" t="s">
        <v>2181</v>
      </c>
      <c r="D2670" s="833" t="s">
        <v>4519</v>
      </c>
      <c r="E2670" s="834" t="s">
        <v>2321</v>
      </c>
      <c r="F2670" s="832" t="s">
        <v>2171</v>
      </c>
      <c r="G2670" s="832" t="s">
        <v>2924</v>
      </c>
      <c r="H2670" s="832" t="s">
        <v>562</v>
      </c>
      <c r="I2670" s="832" t="s">
        <v>3859</v>
      </c>
      <c r="J2670" s="832" t="s">
        <v>3860</v>
      </c>
      <c r="K2670" s="832" t="s">
        <v>3861</v>
      </c>
      <c r="L2670" s="835">
        <v>248.55</v>
      </c>
      <c r="M2670" s="835">
        <v>248.55</v>
      </c>
      <c r="N2670" s="832">
        <v>1</v>
      </c>
      <c r="O2670" s="836">
        <v>1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2</v>
      </c>
      <c r="B2671" s="832" t="s">
        <v>2170</v>
      </c>
      <c r="C2671" s="832" t="s">
        <v>2181</v>
      </c>
      <c r="D2671" s="833" t="s">
        <v>4519</v>
      </c>
      <c r="E2671" s="834" t="s">
        <v>2321</v>
      </c>
      <c r="F2671" s="832" t="s">
        <v>2172</v>
      </c>
      <c r="G2671" s="832" t="s">
        <v>2932</v>
      </c>
      <c r="H2671" s="832" t="s">
        <v>562</v>
      </c>
      <c r="I2671" s="832" t="s">
        <v>2934</v>
      </c>
      <c r="J2671" s="832" t="s">
        <v>2248</v>
      </c>
      <c r="K2671" s="832"/>
      <c r="L2671" s="835">
        <v>0</v>
      </c>
      <c r="M2671" s="835">
        <v>0</v>
      </c>
      <c r="N2671" s="832">
        <v>5</v>
      </c>
      <c r="O2671" s="836">
        <v>5</v>
      </c>
      <c r="P2671" s="835">
        <v>0</v>
      </c>
      <c r="Q2671" s="837"/>
      <c r="R2671" s="832">
        <v>5</v>
      </c>
      <c r="S2671" s="837">
        <v>1</v>
      </c>
      <c r="T2671" s="836">
        <v>5</v>
      </c>
      <c r="U2671" s="838">
        <v>1</v>
      </c>
    </row>
    <row r="2672" spans="1:21" ht="14.4" customHeight="1" x14ac:dyDescent="0.3">
      <c r="A2672" s="831">
        <v>2</v>
      </c>
      <c r="B2672" s="832" t="s">
        <v>2170</v>
      </c>
      <c r="C2672" s="832" t="s">
        <v>2181</v>
      </c>
      <c r="D2672" s="833" t="s">
        <v>4519</v>
      </c>
      <c r="E2672" s="834" t="s">
        <v>2321</v>
      </c>
      <c r="F2672" s="832" t="s">
        <v>2172</v>
      </c>
      <c r="G2672" s="832" t="s">
        <v>2932</v>
      </c>
      <c r="H2672" s="832" t="s">
        <v>562</v>
      </c>
      <c r="I2672" s="832" t="s">
        <v>4492</v>
      </c>
      <c r="J2672" s="832" t="s">
        <v>2248</v>
      </c>
      <c r="K2672" s="832"/>
      <c r="L2672" s="835">
        <v>0</v>
      </c>
      <c r="M2672" s="835">
        <v>0</v>
      </c>
      <c r="N2672" s="832">
        <v>1</v>
      </c>
      <c r="O2672" s="836">
        <v>1</v>
      </c>
      <c r="P2672" s="835">
        <v>0</v>
      </c>
      <c r="Q2672" s="837"/>
      <c r="R2672" s="832">
        <v>1</v>
      </c>
      <c r="S2672" s="837">
        <v>1</v>
      </c>
      <c r="T2672" s="836">
        <v>1</v>
      </c>
      <c r="U2672" s="838">
        <v>1</v>
      </c>
    </row>
    <row r="2673" spans="1:21" ht="14.4" customHeight="1" x14ac:dyDescent="0.3">
      <c r="A2673" s="831">
        <v>2</v>
      </c>
      <c r="B2673" s="832" t="s">
        <v>2170</v>
      </c>
      <c r="C2673" s="832" t="s">
        <v>2181</v>
      </c>
      <c r="D2673" s="833" t="s">
        <v>4519</v>
      </c>
      <c r="E2673" s="834" t="s">
        <v>2332</v>
      </c>
      <c r="F2673" s="832" t="s">
        <v>2171</v>
      </c>
      <c r="G2673" s="832" t="s">
        <v>2396</v>
      </c>
      <c r="H2673" s="832" t="s">
        <v>604</v>
      </c>
      <c r="I2673" s="832" t="s">
        <v>2397</v>
      </c>
      <c r="J2673" s="832" t="s">
        <v>2398</v>
      </c>
      <c r="K2673" s="832" t="s">
        <v>1653</v>
      </c>
      <c r="L2673" s="835">
        <v>318.16000000000003</v>
      </c>
      <c r="M2673" s="835">
        <v>636.32000000000005</v>
      </c>
      <c r="N2673" s="832">
        <v>2</v>
      </c>
      <c r="O2673" s="836">
        <v>0.5</v>
      </c>
      <c r="P2673" s="835">
        <v>636.32000000000005</v>
      </c>
      <c r="Q2673" s="837">
        <v>1</v>
      </c>
      <c r="R2673" s="832">
        <v>2</v>
      </c>
      <c r="S2673" s="837">
        <v>1</v>
      </c>
      <c r="T2673" s="836">
        <v>0.5</v>
      </c>
      <c r="U2673" s="838">
        <v>1</v>
      </c>
    </row>
    <row r="2674" spans="1:21" ht="14.4" customHeight="1" x14ac:dyDescent="0.3">
      <c r="A2674" s="831">
        <v>2</v>
      </c>
      <c r="B2674" s="832" t="s">
        <v>2170</v>
      </c>
      <c r="C2674" s="832" t="s">
        <v>2181</v>
      </c>
      <c r="D2674" s="833" t="s">
        <v>4519</v>
      </c>
      <c r="E2674" s="834" t="s">
        <v>2332</v>
      </c>
      <c r="F2674" s="832" t="s">
        <v>2171</v>
      </c>
      <c r="G2674" s="832" t="s">
        <v>2474</v>
      </c>
      <c r="H2674" s="832" t="s">
        <v>562</v>
      </c>
      <c r="I2674" s="832" t="s">
        <v>4493</v>
      </c>
      <c r="J2674" s="832" t="s">
        <v>3694</v>
      </c>
      <c r="K2674" s="832" t="s">
        <v>4494</v>
      </c>
      <c r="L2674" s="835">
        <v>136.04</v>
      </c>
      <c r="M2674" s="835">
        <v>272.08</v>
      </c>
      <c r="N2674" s="832">
        <v>2</v>
      </c>
      <c r="O2674" s="836">
        <v>1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2</v>
      </c>
      <c r="B2675" s="832" t="s">
        <v>2170</v>
      </c>
      <c r="C2675" s="832" t="s">
        <v>2181</v>
      </c>
      <c r="D2675" s="833" t="s">
        <v>4519</v>
      </c>
      <c r="E2675" s="834" t="s">
        <v>2332</v>
      </c>
      <c r="F2675" s="832" t="s">
        <v>2171</v>
      </c>
      <c r="G2675" s="832" t="s">
        <v>2523</v>
      </c>
      <c r="H2675" s="832" t="s">
        <v>562</v>
      </c>
      <c r="I2675" s="832" t="s">
        <v>2524</v>
      </c>
      <c r="J2675" s="832" t="s">
        <v>726</v>
      </c>
      <c r="K2675" s="832" t="s">
        <v>2525</v>
      </c>
      <c r="L2675" s="835">
        <v>27.28</v>
      </c>
      <c r="M2675" s="835">
        <v>27.28</v>
      </c>
      <c r="N2675" s="832">
        <v>1</v>
      </c>
      <c r="O2675" s="836">
        <v>0.5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2</v>
      </c>
      <c r="B2676" s="832" t="s">
        <v>2170</v>
      </c>
      <c r="C2676" s="832" t="s">
        <v>2181</v>
      </c>
      <c r="D2676" s="833" t="s">
        <v>4519</v>
      </c>
      <c r="E2676" s="834" t="s">
        <v>2332</v>
      </c>
      <c r="F2676" s="832" t="s">
        <v>2171</v>
      </c>
      <c r="G2676" s="832" t="s">
        <v>2556</v>
      </c>
      <c r="H2676" s="832" t="s">
        <v>562</v>
      </c>
      <c r="I2676" s="832" t="s">
        <v>2557</v>
      </c>
      <c r="J2676" s="832" t="s">
        <v>2558</v>
      </c>
      <c r="K2676" s="832" t="s">
        <v>2559</v>
      </c>
      <c r="L2676" s="835">
        <v>619.6</v>
      </c>
      <c r="M2676" s="835">
        <v>619.6</v>
      </c>
      <c r="N2676" s="832">
        <v>1</v>
      </c>
      <c r="O2676" s="836">
        <v>1</v>
      </c>
      <c r="P2676" s="835">
        <v>619.6</v>
      </c>
      <c r="Q2676" s="837">
        <v>1</v>
      </c>
      <c r="R2676" s="832">
        <v>1</v>
      </c>
      <c r="S2676" s="837">
        <v>1</v>
      </c>
      <c r="T2676" s="836">
        <v>1</v>
      </c>
      <c r="U2676" s="838">
        <v>1</v>
      </c>
    </row>
    <row r="2677" spans="1:21" ht="14.4" customHeight="1" x14ac:dyDescent="0.3">
      <c r="A2677" s="831">
        <v>2</v>
      </c>
      <c r="B2677" s="832" t="s">
        <v>2170</v>
      </c>
      <c r="C2677" s="832" t="s">
        <v>2181</v>
      </c>
      <c r="D2677" s="833" t="s">
        <v>4519</v>
      </c>
      <c r="E2677" s="834" t="s">
        <v>2332</v>
      </c>
      <c r="F2677" s="832" t="s">
        <v>2171</v>
      </c>
      <c r="G2677" s="832" t="s">
        <v>2615</v>
      </c>
      <c r="H2677" s="832" t="s">
        <v>562</v>
      </c>
      <c r="I2677" s="832" t="s">
        <v>2625</v>
      </c>
      <c r="J2677" s="832" t="s">
        <v>2626</v>
      </c>
      <c r="K2677" s="832" t="s">
        <v>2627</v>
      </c>
      <c r="L2677" s="835">
        <v>729.38</v>
      </c>
      <c r="M2677" s="835">
        <v>1458.76</v>
      </c>
      <c r="N2677" s="832">
        <v>2</v>
      </c>
      <c r="O2677" s="836">
        <v>0.5</v>
      </c>
      <c r="P2677" s="835">
        <v>1458.76</v>
      </c>
      <c r="Q2677" s="837">
        <v>1</v>
      </c>
      <c r="R2677" s="832">
        <v>2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2</v>
      </c>
      <c r="B2678" s="832" t="s">
        <v>2170</v>
      </c>
      <c r="C2678" s="832" t="s">
        <v>2181</v>
      </c>
      <c r="D2678" s="833" t="s">
        <v>4519</v>
      </c>
      <c r="E2678" s="834" t="s">
        <v>2332</v>
      </c>
      <c r="F2678" s="832" t="s">
        <v>2171</v>
      </c>
      <c r="G2678" s="832" t="s">
        <v>2688</v>
      </c>
      <c r="H2678" s="832" t="s">
        <v>562</v>
      </c>
      <c r="I2678" s="832" t="s">
        <v>3289</v>
      </c>
      <c r="J2678" s="832" t="s">
        <v>3290</v>
      </c>
      <c r="K2678" s="832" t="s">
        <v>2696</v>
      </c>
      <c r="L2678" s="835">
        <v>115.18</v>
      </c>
      <c r="M2678" s="835">
        <v>230.36</v>
      </c>
      <c r="N2678" s="832">
        <v>2</v>
      </c>
      <c r="O2678" s="836">
        <v>2</v>
      </c>
      <c r="P2678" s="835">
        <v>115.18</v>
      </c>
      <c r="Q2678" s="837">
        <v>0.5</v>
      </c>
      <c r="R2678" s="832">
        <v>1</v>
      </c>
      <c r="S2678" s="837">
        <v>0.5</v>
      </c>
      <c r="T2678" s="836">
        <v>1</v>
      </c>
      <c r="U2678" s="838">
        <v>0.5</v>
      </c>
    </row>
    <row r="2679" spans="1:21" ht="14.4" customHeight="1" x14ac:dyDescent="0.3">
      <c r="A2679" s="831">
        <v>2</v>
      </c>
      <c r="B2679" s="832" t="s">
        <v>2170</v>
      </c>
      <c r="C2679" s="832" t="s">
        <v>2181</v>
      </c>
      <c r="D2679" s="833" t="s">
        <v>4519</v>
      </c>
      <c r="E2679" s="834" t="s">
        <v>2332</v>
      </c>
      <c r="F2679" s="832" t="s">
        <v>2171</v>
      </c>
      <c r="G2679" s="832" t="s">
        <v>2747</v>
      </c>
      <c r="H2679" s="832" t="s">
        <v>562</v>
      </c>
      <c r="I2679" s="832" t="s">
        <v>2751</v>
      </c>
      <c r="J2679" s="832" t="s">
        <v>2752</v>
      </c>
      <c r="K2679" s="832" t="s">
        <v>2753</v>
      </c>
      <c r="L2679" s="835">
        <v>87.67</v>
      </c>
      <c r="M2679" s="835">
        <v>87.67</v>
      </c>
      <c r="N2679" s="832">
        <v>1</v>
      </c>
      <c r="O2679" s="836">
        <v>0.5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2</v>
      </c>
      <c r="B2680" s="832" t="s">
        <v>2170</v>
      </c>
      <c r="C2680" s="832" t="s">
        <v>2181</v>
      </c>
      <c r="D2680" s="833" t="s">
        <v>4519</v>
      </c>
      <c r="E2680" s="834" t="s">
        <v>2332</v>
      </c>
      <c r="F2680" s="832" t="s">
        <v>2171</v>
      </c>
      <c r="G2680" s="832" t="s">
        <v>2754</v>
      </c>
      <c r="H2680" s="832" t="s">
        <v>562</v>
      </c>
      <c r="I2680" s="832" t="s">
        <v>2755</v>
      </c>
      <c r="J2680" s="832" t="s">
        <v>2756</v>
      </c>
      <c r="K2680" s="832" t="s">
        <v>2757</v>
      </c>
      <c r="L2680" s="835">
        <v>64.5</v>
      </c>
      <c r="M2680" s="835">
        <v>129</v>
      </c>
      <c r="N2680" s="832">
        <v>2</v>
      </c>
      <c r="O2680" s="836">
        <v>1</v>
      </c>
      <c r="P2680" s="835">
        <v>129</v>
      </c>
      <c r="Q2680" s="837">
        <v>1</v>
      </c>
      <c r="R2680" s="832">
        <v>2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2</v>
      </c>
      <c r="B2681" s="832" t="s">
        <v>2170</v>
      </c>
      <c r="C2681" s="832" t="s">
        <v>2181</v>
      </c>
      <c r="D2681" s="833" t="s">
        <v>4519</v>
      </c>
      <c r="E2681" s="834" t="s">
        <v>2332</v>
      </c>
      <c r="F2681" s="832" t="s">
        <v>2171</v>
      </c>
      <c r="G2681" s="832" t="s">
        <v>2761</v>
      </c>
      <c r="H2681" s="832" t="s">
        <v>562</v>
      </c>
      <c r="I2681" s="832" t="s">
        <v>4495</v>
      </c>
      <c r="J2681" s="832" t="s">
        <v>4496</v>
      </c>
      <c r="K2681" s="832" t="s">
        <v>3296</v>
      </c>
      <c r="L2681" s="835">
        <v>294.86</v>
      </c>
      <c r="M2681" s="835">
        <v>884.58</v>
      </c>
      <c r="N2681" s="832">
        <v>3</v>
      </c>
      <c r="O2681" s="836">
        <v>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2</v>
      </c>
      <c r="B2682" s="832" t="s">
        <v>2170</v>
      </c>
      <c r="C2682" s="832" t="s">
        <v>2181</v>
      </c>
      <c r="D2682" s="833" t="s">
        <v>4519</v>
      </c>
      <c r="E2682" s="834" t="s">
        <v>2332</v>
      </c>
      <c r="F2682" s="832" t="s">
        <v>2171</v>
      </c>
      <c r="G2682" s="832" t="s">
        <v>3996</v>
      </c>
      <c r="H2682" s="832" t="s">
        <v>562</v>
      </c>
      <c r="I2682" s="832" t="s">
        <v>3997</v>
      </c>
      <c r="J2682" s="832" t="s">
        <v>3998</v>
      </c>
      <c r="K2682" s="832" t="s">
        <v>2501</v>
      </c>
      <c r="L2682" s="835">
        <v>282.05</v>
      </c>
      <c r="M2682" s="835">
        <v>1128.2</v>
      </c>
      <c r="N2682" s="832">
        <v>4</v>
      </c>
      <c r="O2682" s="836">
        <v>1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2</v>
      </c>
      <c r="B2683" s="832" t="s">
        <v>2170</v>
      </c>
      <c r="C2683" s="832" t="s">
        <v>2181</v>
      </c>
      <c r="D2683" s="833" t="s">
        <v>4519</v>
      </c>
      <c r="E2683" s="834" t="s">
        <v>2332</v>
      </c>
      <c r="F2683" s="832" t="s">
        <v>2171</v>
      </c>
      <c r="G2683" s="832" t="s">
        <v>2899</v>
      </c>
      <c r="H2683" s="832" t="s">
        <v>562</v>
      </c>
      <c r="I2683" s="832" t="s">
        <v>2900</v>
      </c>
      <c r="J2683" s="832" t="s">
        <v>2901</v>
      </c>
      <c r="K2683" s="832" t="s">
        <v>2902</v>
      </c>
      <c r="L2683" s="835">
        <v>240.7</v>
      </c>
      <c r="M2683" s="835">
        <v>722.09999999999991</v>
      </c>
      <c r="N2683" s="832">
        <v>3</v>
      </c>
      <c r="O2683" s="836">
        <v>1</v>
      </c>
      <c r="P2683" s="835">
        <v>722.09999999999991</v>
      </c>
      <c r="Q2683" s="837">
        <v>1</v>
      </c>
      <c r="R2683" s="832">
        <v>3</v>
      </c>
      <c r="S2683" s="837">
        <v>1</v>
      </c>
      <c r="T2683" s="836">
        <v>1</v>
      </c>
      <c r="U2683" s="838">
        <v>1</v>
      </c>
    </row>
    <row r="2684" spans="1:21" ht="14.4" customHeight="1" x14ac:dyDescent="0.3">
      <c r="A2684" s="831">
        <v>2</v>
      </c>
      <c r="B2684" s="832" t="s">
        <v>2170</v>
      </c>
      <c r="C2684" s="832" t="s">
        <v>2181</v>
      </c>
      <c r="D2684" s="833" t="s">
        <v>4519</v>
      </c>
      <c r="E2684" s="834" t="s">
        <v>2359</v>
      </c>
      <c r="F2684" s="832" t="s">
        <v>2171</v>
      </c>
      <c r="G2684" s="832" t="s">
        <v>2604</v>
      </c>
      <c r="H2684" s="832" t="s">
        <v>562</v>
      </c>
      <c r="I2684" s="832" t="s">
        <v>2605</v>
      </c>
      <c r="J2684" s="832" t="s">
        <v>785</v>
      </c>
      <c r="K2684" s="832" t="s">
        <v>2606</v>
      </c>
      <c r="L2684" s="835">
        <v>248.55</v>
      </c>
      <c r="M2684" s="835">
        <v>248.55</v>
      </c>
      <c r="N2684" s="832">
        <v>1</v>
      </c>
      <c r="O2684" s="836">
        <v>1</v>
      </c>
      <c r="P2684" s="835">
        <v>248.55</v>
      </c>
      <c r="Q2684" s="837">
        <v>1</v>
      </c>
      <c r="R2684" s="832">
        <v>1</v>
      </c>
      <c r="S2684" s="837">
        <v>1</v>
      </c>
      <c r="T2684" s="836">
        <v>1</v>
      </c>
      <c r="U2684" s="838">
        <v>1</v>
      </c>
    </row>
    <row r="2685" spans="1:21" ht="14.4" customHeight="1" x14ac:dyDescent="0.3">
      <c r="A2685" s="831">
        <v>2</v>
      </c>
      <c r="B2685" s="832" t="s">
        <v>2170</v>
      </c>
      <c r="C2685" s="832" t="s">
        <v>2181</v>
      </c>
      <c r="D2685" s="833" t="s">
        <v>4519</v>
      </c>
      <c r="E2685" s="834" t="s">
        <v>2295</v>
      </c>
      <c r="F2685" s="832" t="s">
        <v>2171</v>
      </c>
      <c r="G2685" s="832" t="s">
        <v>3323</v>
      </c>
      <c r="H2685" s="832" t="s">
        <v>562</v>
      </c>
      <c r="I2685" s="832" t="s">
        <v>3324</v>
      </c>
      <c r="J2685" s="832" t="s">
        <v>3325</v>
      </c>
      <c r="K2685" s="832" t="s">
        <v>3326</v>
      </c>
      <c r="L2685" s="835">
        <v>0</v>
      </c>
      <c r="M2685" s="835">
        <v>0</v>
      </c>
      <c r="N2685" s="832">
        <v>1</v>
      </c>
      <c r="O2685" s="836">
        <v>0.5</v>
      </c>
      <c r="P2685" s="835">
        <v>0</v>
      </c>
      <c r="Q2685" s="837"/>
      <c r="R2685" s="832">
        <v>1</v>
      </c>
      <c r="S2685" s="837">
        <v>1</v>
      </c>
      <c r="T2685" s="836">
        <v>0.5</v>
      </c>
      <c r="U2685" s="838">
        <v>1</v>
      </c>
    </row>
    <row r="2686" spans="1:21" ht="14.4" customHeight="1" x14ac:dyDescent="0.3">
      <c r="A2686" s="831">
        <v>2</v>
      </c>
      <c r="B2686" s="832" t="s">
        <v>2170</v>
      </c>
      <c r="C2686" s="832" t="s">
        <v>2181</v>
      </c>
      <c r="D2686" s="833" t="s">
        <v>4519</v>
      </c>
      <c r="E2686" s="834" t="s">
        <v>2295</v>
      </c>
      <c r="F2686" s="832" t="s">
        <v>2171</v>
      </c>
      <c r="G2686" s="832" t="s">
        <v>2381</v>
      </c>
      <c r="H2686" s="832" t="s">
        <v>562</v>
      </c>
      <c r="I2686" s="832" t="s">
        <v>3375</v>
      </c>
      <c r="J2686" s="832" t="s">
        <v>2383</v>
      </c>
      <c r="K2686" s="832" t="s">
        <v>3376</v>
      </c>
      <c r="L2686" s="835">
        <v>87.77</v>
      </c>
      <c r="M2686" s="835">
        <v>263.31</v>
      </c>
      <c r="N2686" s="832">
        <v>3</v>
      </c>
      <c r="O2686" s="836">
        <v>1.5</v>
      </c>
      <c r="P2686" s="835">
        <v>87.77</v>
      </c>
      <c r="Q2686" s="837">
        <v>0.33333333333333331</v>
      </c>
      <c r="R2686" s="832">
        <v>1</v>
      </c>
      <c r="S2686" s="837">
        <v>0.33333333333333331</v>
      </c>
      <c r="T2686" s="836">
        <v>0.5</v>
      </c>
      <c r="U2686" s="838">
        <v>0.33333333333333331</v>
      </c>
    </row>
    <row r="2687" spans="1:21" ht="14.4" customHeight="1" x14ac:dyDescent="0.3">
      <c r="A2687" s="831">
        <v>2</v>
      </c>
      <c r="B2687" s="832" t="s">
        <v>2170</v>
      </c>
      <c r="C2687" s="832" t="s">
        <v>2181</v>
      </c>
      <c r="D2687" s="833" t="s">
        <v>4519</v>
      </c>
      <c r="E2687" s="834" t="s">
        <v>2295</v>
      </c>
      <c r="F2687" s="832" t="s">
        <v>2171</v>
      </c>
      <c r="G2687" s="832" t="s">
        <v>2396</v>
      </c>
      <c r="H2687" s="832" t="s">
        <v>562</v>
      </c>
      <c r="I2687" s="832" t="s">
        <v>3919</v>
      </c>
      <c r="J2687" s="832" t="s">
        <v>3684</v>
      </c>
      <c r="K2687" s="832" t="s">
        <v>1653</v>
      </c>
      <c r="L2687" s="835">
        <v>318.16000000000003</v>
      </c>
      <c r="M2687" s="835">
        <v>954.48</v>
      </c>
      <c r="N2687" s="832">
        <v>3</v>
      </c>
      <c r="O2687" s="836">
        <v>0.5</v>
      </c>
      <c r="P2687" s="835">
        <v>954.48</v>
      </c>
      <c r="Q2687" s="837">
        <v>1</v>
      </c>
      <c r="R2687" s="832">
        <v>3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2</v>
      </c>
      <c r="B2688" s="832" t="s">
        <v>2170</v>
      </c>
      <c r="C2688" s="832" t="s">
        <v>2181</v>
      </c>
      <c r="D2688" s="833" t="s">
        <v>4519</v>
      </c>
      <c r="E2688" s="834" t="s">
        <v>2295</v>
      </c>
      <c r="F2688" s="832" t="s">
        <v>2171</v>
      </c>
      <c r="G2688" s="832" t="s">
        <v>2396</v>
      </c>
      <c r="H2688" s="832" t="s">
        <v>562</v>
      </c>
      <c r="I2688" s="832" t="s">
        <v>4497</v>
      </c>
      <c r="J2688" s="832" t="s">
        <v>3684</v>
      </c>
      <c r="K2688" s="832" t="s">
        <v>1653</v>
      </c>
      <c r="L2688" s="835">
        <v>318.16000000000003</v>
      </c>
      <c r="M2688" s="835">
        <v>1272.6400000000001</v>
      </c>
      <c r="N2688" s="832">
        <v>4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2</v>
      </c>
      <c r="B2689" s="832" t="s">
        <v>2170</v>
      </c>
      <c r="C2689" s="832" t="s">
        <v>2181</v>
      </c>
      <c r="D2689" s="833" t="s">
        <v>4519</v>
      </c>
      <c r="E2689" s="834" t="s">
        <v>2295</v>
      </c>
      <c r="F2689" s="832" t="s">
        <v>2171</v>
      </c>
      <c r="G2689" s="832" t="s">
        <v>2396</v>
      </c>
      <c r="H2689" s="832" t="s">
        <v>604</v>
      </c>
      <c r="I2689" s="832" t="s">
        <v>2397</v>
      </c>
      <c r="J2689" s="832" t="s">
        <v>2398</v>
      </c>
      <c r="K2689" s="832" t="s">
        <v>1653</v>
      </c>
      <c r="L2689" s="835">
        <v>318.16000000000003</v>
      </c>
      <c r="M2689" s="835">
        <v>11771.92</v>
      </c>
      <c r="N2689" s="832">
        <v>37</v>
      </c>
      <c r="O2689" s="836">
        <v>10</v>
      </c>
      <c r="P2689" s="835">
        <v>9862.9599999999991</v>
      </c>
      <c r="Q2689" s="837">
        <v>0.83783783783783772</v>
      </c>
      <c r="R2689" s="832">
        <v>31</v>
      </c>
      <c r="S2689" s="837">
        <v>0.83783783783783783</v>
      </c>
      <c r="T2689" s="836">
        <v>8.5</v>
      </c>
      <c r="U2689" s="838">
        <v>0.85</v>
      </c>
    </row>
    <row r="2690" spans="1:21" ht="14.4" customHeight="1" x14ac:dyDescent="0.3">
      <c r="A2690" s="831">
        <v>2</v>
      </c>
      <c r="B2690" s="832" t="s">
        <v>2170</v>
      </c>
      <c r="C2690" s="832" t="s">
        <v>2181</v>
      </c>
      <c r="D2690" s="833" t="s">
        <v>4519</v>
      </c>
      <c r="E2690" s="834" t="s">
        <v>2295</v>
      </c>
      <c r="F2690" s="832" t="s">
        <v>2171</v>
      </c>
      <c r="G2690" s="832" t="s">
        <v>2396</v>
      </c>
      <c r="H2690" s="832" t="s">
        <v>604</v>
      </c>
      <c r="I2690" s="832" t="s">
        <v>2399</v>
      </c>
      <c r="J2690" s="832" t="s">
        <v>2398</v>
      </c>
      <c r="K2690" s="832" t="s">
        <v>2400</v>
      </c>
      <c r="L2690" s="835">
        <v>159.08000000000001</v>
      </c>
      <c r="M2690" s="835">
        <v>159.08000000000001</v>
      </c>
      <c r="N2690" s="832">
        <v>1</v>
      </c>
      <c r="O2690" s="836">
        <v>0.5</v>
      </c>
      <c r="P2690" s="835">
        <v>159.08000000000001</v>
      </c>
      <c r="Q2690" s="837">
        <v>1</v>
      </c>
      <c r="R2690" s="832">
        <v>1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2</v>
      </c>
      <c r="B2691" s="832" t="s">
        <v>2170</v>
      </c>
      <c r="C2691" s="832" t="s">
        <v>2181</v>
      </c>
      <c r="D2691" s="833" t="s">
        <v>4519</v>
      </c>
      <c r="E2691" s="834" t="s">
        <v>2295</v>
      </c>
      <c r="F2691" s="832" t="s">
        <v>2171</v>
      </c>
      <c r="G2691" s="832" t="s">
        <v>2416</v>
      </c>
      <c r="H2691" s="832" t="s">
        <v>562</v>
      </c>
      <c r="I2691" s="832" t="s">
        <v>3688</v>
      </c>
      <c r="J2691" s="832" t="s">
        <v>2966</v>
      </c>
      <c r="K2691" s="832" t="s">
        <v>3689</v>
      </c>
      <c r="L2691" s="835">
        <v>2494.73</v>
      </c>
      <c r="M2691" s="835">
        <v>7484.1900000000005</v>
      </c>
      <c r="N2691" s="832">
        <v>3</v>
      </c>
      <c r="O2691" s="836">
        <v>0.5</v>
      </c>
      <c r="P2691" s="835">
        <v>7484.1900000000005</v>
      </c>
      <c r="Q2691" s="837">
        <v>1</v>
      </c>
      <c r="R2691" s="832">
        <v>3</v>
      </c>
      <c r="S2691" s="837">
        <v>1</v>
      </c>
      <c r="T2691" s="836">
        <v>0.5</v>
      </c>
      <c r="U2691" s="838">
        <v>1</v>
      </c>
    </row>
    <row r="2692" spans="1:21" ht="14.4" customHeight="1" x14ac:dyDescent="0.3">
      <c r="A2692" s="831">
        <v>2</v>
      </c>
      <c r="B2692" s="832" t="s">
        <v>2170</v>
      </c>
      <c r="C2692" s="832" t="s">
        <v>2181</v>
      </c>
      <c r="D2692" s="833" t="s">
        <v>4519</v>
      </c>
      <c r="E2692" s="834" t="s">
        <v>2295</v>
      </c>
      <c r="F2692" s="832" t="s">
        <v>2171</v>
      </c>
      <c r="G2692" s="832" t="s">
        <v>2416</v>
      </c>
      <c r="H2692" s="832" t="s">
        <v>562</v>
      </c>
      <c r="I2692" s="832" t="s">
        <v>2963</v>
      </c>
      <c r="J2692" s="832" t="s">
        <v>2418</v>
      </c>
      <c r="K2692" s="832" t="s">
        <v>2964</v>
      </c>
      <c r="L2692" s="835">
        <v>1910.49</v>
      </c>
      <c r="M2692" s="835">
        <v>7641.96</v>
      </c>
      <c r="N2692" s="832">
        <v>4</v>
      </c>
      <c r="O2692" s="836">
        <v>1.5</v>
      </c>
      <c r="P2692" s="835">
        <v>5731.47</v>
      </c>
      <c r="Q2692" s="837">
        <v>0.75</v>
      </c>
      <c r="R2692" s="832">
        <v>3</v>
      </c>
      <c r="S2692" s="837">
        <v>0.75</v>
      </c>
      <c r="T2692" s="836">
        <v>1</v>
      </c>
      <c r="U2692" s="838">
        <v>0.66666666666666663</v>
      </c>
    </row>
    <row r="2693" spans="1:21" ht="14.4" customHeight="1" x14ac:dyDescent="0.3">
      <c r="A2693" s="831">
        <v>2</v>
      </c>
      <c r="B2693" s="832" t="s">
        <v>2170</v>
      </c>
      <c r="C2693" s="832" t="s">
        <v>2181</v>
      </c>
      <c r="D2693" s="833" t="s">
        <v>4519</v>
      </c>
      <c r="E2693" s="834" t="s">
        <v>2295</v>
      </c>
      <c r="F2693" s="832" t="s">
        <v>2171</v>
      </c>
      <c r="G2693" s="832" t="s">
        <v>2416</v>
      </c>
      <c r="H2693" s="832" t="s">
        <v>562</v>
      </c>
      <c r="I2693" s="832" t="s">
        <v>3924</v>
      </c>
      <c r="J2693" s="832" t="s">
        <v>3925</v>
      </c>
      <c r="K2693" s="832" t="s">
        <v>3926</v>
      </c>
      <c r="L2693" s="835">
        <v>4490.53</v>
      </c>
      <c r="M2693" s="835">
        <v>4490.53</v>
      </c>
      <c r="N2693" s="832">
        <v>1</v>
      </c>
      <c r="O2693" s="836">
        <v>1</v>
      </c>
      <c r="P2693" s="835">
        <v>4490.53</v>
      </c>
      <c r="Q2693" s="837">
        <v>1</v>
      </c>
      <c r="R2693" s="832">
        <v>1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2</v>
      </c>
      <c r="B2694" s="832" t="s">
        <v>2170</v>
      </c>
      <c r="C2694" s="832" t="s">
        <v>2181</v>
      </c>
      <c r="D2694" s="833" t="s">
        <v>4519</v>
      </c>
      <c r="E2694" s="834" t="s">
        <v>2295</v>
      </c>
      <c r="F2694" s="832" t="s">
        <v>2171</v>
      </c>
      <c r="G2694" s="832" t="s">
        <v>2416</v>
      </c>
      <c r="H2694" s="832" t="s">
        <v>562</v>
      </c>
      <c r="I2694" s="832" t="s">
        <v>3927</v>
      </c>
      <c r="J2694" s="832" t="s">
        <v>3925</v>
      </c>
      <c r="K2694" s="832" t="s">
        <v>3928</v>
      </c>
      <c r="L2694" s="835">
        <v>2245.2600000000002</v>
      </c>
      <c r="M2694" s="835">
        <v>20207.340000000004</v>
      </c>
      <c r="N2694" s="832">
        <v>9</v>
      </c>
      <c r="O2694" s="836">
        <v>2</v>
      </c>
      <c r="P2694" s="835">
        <v>20207.340000000004</v>
      </c>
      <c r="Q2694" s="837">
        <v>1</v>
      </c>
      <c r="R2694" s="832">
        <v>9</v>
      </c>
      <c r="S2694" s="837">
        <v>1</v>
      </c>
      <c r="T2694" s="836">
        <v>2</v>
      </c>
      <c r="U2694" s="838">
        <v>1</v>
      </c>
    </row>
    <row r="2695" spans="1:21" ht="14.4" customHeight="1" x14ac:dyDescent="0.3">
      <c r="A2695" s="831">
        <v>2</v>
      </c>
      <c r="B2695" s="832" t="s">
        <v>2170</v>
      </c>
      <c r="C2695" s="832" t="s">
        <v>2181</v>
      </c>
      <c r="D2695" s="833" t="s">
        <v>4519</v>
      </c>
      <c r="E2695" s="834" t="s">
        <v>2295</v>
      </c>
      <c r="F2695" s="832" t="s">
        <v>2171</v>
      </c>
      <c r="G2695" s="832" t="s">
        <v>3426</v>
      </c>
      <c r="H2695" s="832" t="s">
        <v>562</v>
      </c>
      <c r="I2695" s="832" t="s">
        <v>3427</v>
      </c>
      <c r="J2695" s="832" t="s">
        <v>925</v>
      </c>
      <c r="K2695" s="832" t="s">
        <v>926</v>
      </c>
      <c r="L2695" s="835">
        <v>42.05</v>
      </c>
      <c r="M2695" s="835">
        <v>42.05</v>
      </c>
      <c r="N2695" s="832">
        <v>1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2</v>
      </c>
      <c r="B2696" s="832" t="s">
        <v>2170</v>
      </c>
      <c r="C2696" s="832" t="s">
        <v>2181</v>
      </c>
      <c r="D2696" s="833" t="s">
        <v>4519</v>
      </c>
      <c r="E2696" s="834" t="s">
        <v>2295</v>
      </c>
      <c r="F2696" s="832" t="s">
        <v>2171</v>
      </c>
      <c r="G2696" s="832" t="s">
        <v>2442</v>
      </c>
      <c r="H2696" s="832" t="s">
        <v>562</v>
      </c>
      <c r="I2696" s="832" t="s">
        <v>3384</v>
      </c>
      <c r="J2696" s="832" t="s">
        <v>711</v>
      </c>
      <c r="K2696" s="832" t="s">
        <v>2444</v>
      </c>
      <c r="L2696" s="835">
        <v>91.11</v>
      </c>
      <c r="M2696" s="835">
        <v>273.33</v>
      </c>
      <c r="N2696" s="832">
        <v>3</v>
      </c>
      <c r="O2696" s="836">
        <v>0.5</v>
      </c>
      <c r="P2696" s="835">
        <v>273.33</v>
      </c>
      <c r="Q2696" s="837">
        <v>1</v>
      </c>
      <c r="R2696" s="832">
        <v>3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2</v>
      </c>
      <c r="B2697" s="832" t="s">
        <v>2170</v>
      </c>
      <c r="C2697" s="832" t="s">
        <v>2181</v>
      </c>
      <c r="D2697" s="833" t="s">
        <v>4519</v>
      </c>
      <c r="E2697" s="834" t="s">
        <v>2295</v>
      </c>
      <c r="F2697" s="832" t="s">
        <v>2171</v>
      </c>
      <c r="G2697" s="832" t="s">
        <v>2442</v>
      </c>
      <c r="H2697" s="832" t="s">
        <v>562</v>
      </c>
      <c r="I2697" s="832" t="s">
        <v>2445</v>
      </c>
      <c r="J2697" s="832" t="s">
        <v>711</v>
      </c>
      <c r="K2697" s="832" t="s">
        <v>2446</v>
      </c>
      <c r="L2697" s="835">
        <v>182.22</v>
      </c>
      <c r="M2697" s="835">
        <v>182.22</v>
      </c>
      <c r="N2697" s="832">
        <v>1</v>
      </c>
      <c r="O2697" s="836">
        <v>0.5</v>
      </c>
      <c r="P2697" s="835">
        <v>182.22</v>
      </c>
      <c r="Q2697" s="837">
        <v>1</v>
      </c>
      <c r="R2697" s="832">
        <v>1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2</v>
      </c>
      <c r="B2698" s="832" t="s">
        <v>2170</v>
      </c>
      <c r="C2698" s="832" t="s">
        <v>2181</v>
      </c>
      <c r="D2698" s="833" t="s">
        <v>4519</v>
      </c>
      <c r="E2698" s="834" t="s">
        <v>2295</v>
      </c>
      <c r="F2698" s="832" t="s">
        <v>2171</v>
      </c>
      <c r="G2698" s="832" t="s">
        <v>4498</v>
      </c>
      <c r="H2698" s="832" t="s">
        <v>562</v>
      </c>
      <c r="I2698" s="832" t="s">
        <v>4499</v>
      </c>
      <c r="J2698" s="832" t="s">
        <v>4500</v>
      </c>
      <c r="K2698" s="832" t="s">
        <v>4501</v>
      </c>
      <c r="L2698" s="835">
        <v>208.39</v>
      </c>
      <c r="M2698" s="835">
        <v>208.39</v>
      </c>
      <c r="N2698" s="832">
        <v>1</v>
      </c>
      <c r="O2698" s="836">
        <v>1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2</v>
      </c>
      <c r="B2699" s="832" t="s">
        <v>2170</v>
      </c>
      <c r="C2699" s="832" t="s">
        <v>2181</v>
      </c>
      <c r="D2699" s="833" t="s">
        <v>4519</v>
      </c>
      <c r="E2699" s="834" t="s">
        <v>2295</v>
      </c>
      <c r="F2699" s="832" t="s">
        <v>2171</v>
      </c>
      <c r="G2699" s="832" t="s">
        <v>2457</v>
      </c>
      <c r="H2699" s="832" t="s">
        <v>562</v>
      </c>
      <c r="I2699" s="832" t="s">
        <v>3385</v>
      </c>
      <c r="J2699" s="832" t="s">
        <v>2459</v>
      </c>
      <c r="K2699" s="832" t="s">
        <v>3184</v>
      </c>
      <c r="L2699" s="835">
        <v>225.75</v>
      </c>
      <c r="M2699" s="835">
        <v>225.75</v>
      </c>
      <c r="N2699" s="832">
        <v>1</v>
      </c>
      <c r="O2699" s="836">
        <v>1</v>
      </c>
      <c r="P2699" s="835">
        <v>225.75</v>
      </c>
      <c r="Q2699" s="837">
        <v>1</v>
      </c>
      <c r="R2699" s="832">
        <v>1</v>
      </c>
      <c r="S2699" s="837">
        <v>1</v>
      </c>
      <c r="T2699" s="836">
        <v>1</v>
      </c>
      <c r="U2699" s="838">
        <v>1</v>
      </c>
    </row>
    <row r="2700" spans="1:21" ht="14.4" customHeight="1" x14ac:dyDescent="0.3">
      <c r="A2700" s="831">
        <v>2</v>
      </c>
      <c r="B2700" s="832" t="s">
        <v>2170</v>
      </c>
      <c r="C2700" s="832" t="s">
        <v>2181</v>
      </c>
      <c r="D2700" s="833" t="s">
        <v>4519</v>
      </c>
      <c r="E2700" s="834" t="s">
        <v>2295</v>
      </c>
      <c r="F2700" s="832" t="s">
        <v>2171</v>
      </c>
      <c r="G2700" s="832" t="s">
        <v>2457</v>
      </c>
      <c r="H2700" s="832" t="s">
        <v>604</v>
      </c>
      <c r="I2700" s="832" t="s">
        <v>3183</v>
      </c>
      <c r="J2700" s="832" t="s">
        <v>2459</v>
      </c>
      <c r="K2700" s="832" t="s">
        <v>3184</v>
      </c>
      <c r="L2700" s="835">
        <v>225.75</v>
      </c>
      <c r="M2700" s="835">
        <v>225.75</v>
      </c>
      <c r="N2700" s="832">
        <v>1</v>
      </c>
      <c r="O2700" s="836">
        <v>0.5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2</v>
      </c>
      <c r="B2701" s="832" t="s">
        <v>2170</v>
      </c>
      <c r="C2701" s="832" t="s">
        <v>2181</v>
      </c>
      <c r="D2701" s="833" t="s">
        <v>4519</v>
      </c>
      <c r="E2701" s="834" t="s">
        <v>2295</v>
      </c>
      <c r="F2701" s="832" t="s">
        <v>2171</v>
      </c>
      <c r="G2701" s="832" t="s">
        <v>3185</v>
      </c>
      <c r="H2701" s="832" t="s">
        <v>562</v>
      </c>
      <c r="I2701" s="832" t="s">
        <v>4502</v>
      </c>
      <c r="J2701" s="832" t="s">
        <v>3187</v>
      </c>
      <c r="K2701" s="832" t="s">
        <v>2042</v>
      </c>
      <c r="L2701" s="835">
        <v>138.76</v>
      </c>
      <c r="M2701" s="835">
        <v>277.52</v>
      </c>
      <c r="N2701" s="832">
        <v>2</v>
      </c>
      <c r="O2701" s="836">
        <v>1.5</v>
      </c>
      <c r="P2701" s="835">
        <v>277.52</v>
      </c>
      <c r="Q2701" s="837">
        <v>1</v>
      </c>
      <c r="R2701" s="832">
        <v>2</v>
      </c>
      <c r="S2701" s="837">
        <v>1</v>
      </c>
      <c r="T2701" s="836">
        <v>1.5</v>
      </c>
      <c r="U2701" s="838">
        <v>1</v>
      </c>
    </row>
    <row r="2702" spans="1:21" ht="14.4" customHeight="1" x14ac:dyDescent="0.3">
      <c r="A2702" s="831">
        <v>2</v>
      </c>
      <c r="B2702" s="832" t="s">
        <v>2170</v>
      </c>
      <c r="C2702" s="832" t="s">
        <v>2181</v>
      </c>
      <c r="D2702" s="833" t="s">
        <v>4519</v>
      </c>
      <c r="E2702" s="834" t="s">
        <v>2295</v>
      </c>
      <c r="F2702" s="832" t="s">
        <v>2171</v>
      </c>
      <c r="G2702" s="832" t="s">
        <v>3185</v>
      </c>
      <c r="H2702" s="832" t="s">
        <v>562</v>
      </c>
      <c r="I2702" s="832" t="s">
        <v>3946</v>
      </c>
      <c r="J2702" s="832" t="s">
        <v>3187</v>
      </c>
      <c r="K2702" s="832" t="s">
        <v>3947</v>
      </c>
      <c r="L2702" s="835">
        <v>55.49</v>
      </c>
      <c r="M2702" s="835">
        <v>110.98</v>
      </c>
      <c r="N2702" s="832">
        <v>2</v>
      </c>
      <c r="O2702" s="836">
        <v>2</v>
      </c>
      <c r="P2702" s="835">
        <v>110.98</v>
      </c>
      <c r="Q2702" s="837">
        <v>1</v>
      </c>
      <c r="R2702" s="832">
        <v>2</v>
      </c>
      <c r="S2702" s="837">
        <v>1</v>
      </c>
      <c r="T2702" s="836">
        <v>2</v>
      </c>
      <c r="U2702" s="838">
        <v>1</v>
      </c>
    </row>
    <row r="2703" spans="1:21" ht="14.4" customHeight="1" x14ac:dyDescent="0.3">
      <c r="A2703" s="831">
        <v>2</v>
      </c>
      <c r="B2703" s="832" t="s">
        <v>2170</v>
      </c>
      <c r="C2703" s="832" t="s">
        <v>2181</v>
      </c>
      <c r="D2703" s="833" t="s">
        <v>4519</v>
      </c>
      <c r="E2703" s="834" t="s">
        <v>2295</v>
      </c>
      <c r="F2703" s="832" t="s">
        <v>2171</v>
      </c>
      <c r="G2703" s="832" t="s">
        <v>2479</v>
      </c>
      <c r="H2703" s="832" t="s">
        <v>562</v>
      </c>
      <c r="I2703" s="832" t="s">
        <v>2480</v>
      </c>
      <c r="J2703" s="832" t="s">
        <v>873</v>
      </c>
      <c r="K2703" s="832" t="s">
        <v>2481</v>
      </c>
      <c r="L2703" s="835">
        <v>105.63</v>
      </c>
      <c r="M2703" s="835">
        <v>1584.4499999999998</v>
      </c>
      <c r="N2703" s="832">
        <v>15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2</v>
      </c>
      <c r="B2704" s="832" t="s">
        <v>2170</v>
      </c>
      <c r="C2704" s="832" t="s">
        <v>2181</v>
      </c>
      <c r="D2704" s="833" t="s">
        <v>4519</v>
      </c>
      <c r="E2704" s="834" t="s">
        <v>2295</v>
      </c>
      <c r="F2704" s="832" t="s">
        <v>2171</v>
      </c>
      <c r="G2704" s="832" t="s">
        <v>2488</v>
      </c>
      <c r="H2704" s="832" t="s">
        <v>562</v>
      </c>
      <c r="I2704" s="832" t="s">
        <v>2489</v>
      </c>
      <c r="J2704" s="832" t="s">
        <v>2490</v>
      </c>
      <c r="K2704" s="832" t="s">
        <v>2491</v>
      </c>
      <c r="L2704" s="835">
        <v>107.27</v>
      </c>
      <c r="M2704" s="835">
        <v>965.43000000000006</v>
      </c>
      <c r="N2704" s="832">
        <v>9</v>
      </c>
      <c r="O2704" s="836">
        <v>2.5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2</v>
      </c>
      <c r="B2705" s="832" t="s">
        <v>2170</v>
      </c>
      <c r="C2705" s="832" t="s">
        <v>2181</v>
      </c>
      <c r="D2705" s="833" t="s">
        <v>4519</v>
      </c>
      <c r="E2705" s="834" t="s">
        <v>2295</v>
      </c>
      <c r="F2705" s="832" t="s">
        <v>2171</v>
      </c>
      <c r="G2705" s="832" t="s">
        <v>2499</v>
      </c>
      <c r="H2705" s="832" t="s">
        <v>562</v>
      </c>
      <c r="I2705" s="832" t="s">
        <v>2500</v>
      </c>
      <c r="J2705" s="832" t="s">
        <v>867</v>
      </c>
      <c r="K2705" s="832" t="s">
        <v>2501</v>
      </c>
      <c r="L2705" s="835">
        <v>75.05</v>
      </c>
      <c r="M2705" s="835">
        <v>75.05</v>
      </c>
      <c r="N2705" s="832">
        <v>1</v>
      </c>
      <c r="O2705" s="836">
        <v>0.5</v>
      </c>
      <c r="P2705" s="835">
        <v>75.05</v>
      </c>
      <c r="Q2705" s="837">
        <v>1</v>
      </c>
      <c r="R2705" s="832">
        <v>1</v>
      </c>
      <c r="S2705" s="837">
        <v>1</v>
      </c>
      <c r="T2705" s="836">
        <v>0.5</v>
      </c>
      <c r="U2705" s="838">
        <v>1</v>
      </c>
    </row>
    <row r="2706" spans="1:21" ht="14.4" customHeight="1" x14ac:dyDescent="0.3">
      <c r="A2706" s="831">
        <v>2</v>
      </c>
      <c r="B2706" s="832" t="s">
        <v>2170</v>
      </c>
      <c r="C2706" s="832" t="s">
        <v>2181</v>
      </c>
      <c r="D2706" s="833" t="s">
        <v>4519</v>
      </c>
      <c r="E2706" s="834" t="s">
        <v>2295</v>
      </c>
      <c r="F2706" s="832" t="s">
        <v>2171</v>
      </c>
      <c r="G2706" s="832" t="s">
        <v>2534</v>
      </c>
      <c r="H2706" s="832" t="s">
        <v>604</v>
      </c>
      <c r="I2706" s="832" t="s">
        <v>1755</v>
      </c>
      <c r="J2706" s="832" t="s">
        <v>681</v>
      </c>
      <c r="K2706" s="832" t="s">
        <v>1756</v>
      </c>
      <c r="L2706" s="835">
        <v>29.27</v>
      </c>
      <c r="M2706" s="835">
        <v>29.27</v>
      </c>
      <c r="N2706" s="832">
        <v>1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2</v>
      </c>
      <c r="B2707" s="832" t="s">
        <v>2170</v>
      </c>
      <c r="C2707" s="832" t="s">
        <v>2181</v>
      </c>
      <c r="D2707" s="833" t="s">
        <v>4519</v>
      </c>
      <c r="E2707" s="834" t="s">
        <v>2295</v>
      </c>
      <c r="F2707" s="832" t="s">
        <v>2171</v>
      </c>
      <c r="G2707" s="832" t="s">
        <v>2540</v>
      </c>
      <c r="H2707" s="832" t="s">
        <v>562</v>
      </c>
      <c r="I2707" s="832" t="s">
        <v>2543</v>
      </c>
      <c r="J2707" s="832" t="s">
        <v>1151</v>
      </c>
      <c r="K2707" s="832" t="s">
        <v>2542</v>
      </c>
      <c r="L2707" s="835">
        <v>98.75</v>
      </c>
      <c r="M2707" s="835">
        <v>197.5</v>
      </c>
      <c r="N2707" s="832">
        <v>2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2</v>
      </c>
      <c r="B2708" s="832" t="s">
        <v>2170</v>
      </c>
      <c r="C2708" s="832" t="s">
        <v>2181</v>
      </c>
      <c r="D2708" s="833" t="s">
        <v>4519</v>
      </c>
      <c r="E2708" s="834" t="s">
        <v>2295</v>
      </c>
      <c r="F2708" s="832" t="s">
        <v>2171</v>
      </c>
      <c r="G2708" s="832" t="s">
        <v>2540</v>
      </c>
      <c r="H2708" s="832" t="s">
        <v>562</v>
      </c>
      <c r="I2708" s="832" t="s">
        <v>2544</v>
      </c>
      <c r="J2708" s="832" t="s">
        <v>2545</v>
      </c>
      <c r="K2708" s="832" t="s">
        <v>2542</v>
      </c>
      <c r="L2708" s="835">
        <v>98.75</v>
      </c>
      <c r="M2708" s="835">
        <v>395</v>
      </c>
      <c r="N2708" s="832">
        <v>4</v>
      </c>
      <c r="O2708" s="836">
        <v>1</v>
      </c>
      <c r="P2708" s="835">
        <v>197.5</v>
      </c>
      <c r="Q2708" s="837">
        <v>0.5</v>
      </c>
      <c r="R2708" s="832">
        <v>2</v>
      </c>
      <c r="S2708" s="837">
        <v>0.5</v>
      </c>
      <c r="T2708" s="836">
        <v>0.5</v>
      </c>
      <c r="U2708" s="838">
        <v>0.5</v>
      </c>
    </row>
    <row r="2709" spans="1:21" ht="14.4" customHeight="1" x14ac:dyDescent="0.3">
      <c r="A2709" s="831">
        <v>2</v>
      </c>
      <c r="B2709" s="832" t="s">
        <v>2170</v>
      </c>
      <c r="C2709" s="832" t="s">
        <v>2181</v>
      </c>
      <c r="D2709" s="833" t="s">
        <v>4519</v>
      </c>
      <c r="E2709" s="834" t="s">
        <v>2295</v>
      </c>
      <c r="F2709" s="832" t="s">
        <v>2171</v>
      </c>
      <c r="G2709" s="832" t="s">
        <v>2546</v>
      </c>
      <c r="H2709" s="832" t="s">
        <v>562</v>
      </c>
      <c r="I2709" s="832" t="s">
        <v>4503</v>
      </c>
      <c r="J2709" s="832" t="s">
        <v>4504</v>
      </c>
      <c r="K2709" s="832" t="s">
        <v>4505</v>
      </c>
      <c r="L2709" s="835">
        <v>0</v>
      </c>
      <c r="M2709" s="835">
        <v>0</v>
      </c>
      <c r="N2709" s="832">
        <v>1</v>
      </c>
      <c r="O2709" s="836">
        <v>1</v>
      </c>
      <c r="P2709" s="835">
        <v>0</v>
      </c>
      <c r="Q2709" s="837"/>
      <c r="R2709" s="832">
        <v>1</v>
      </c>
      <c r="S2709" s="837">
        <v>1</v>
      </c>
      <c r="T2709" s="836">
        <v>1</v>
      </c>
      <c r="U2709" s="838">
        <v>1</v>
      </c>
    </row>
    <row r="2710" spans="1:21" ht="14.4" customHeight="1" x14ac:dyDescent="0.3">
      <c r="A2710" s="831">
        <v>2</v>
      </c>
      <c r="B2710" s="832" t="s">
        <v>2170</v>
      </c>
      <c r="C2710" s="832" t="s">
        <v>2181</v>
      </c>
      <c r="D2710" s="833" t="s">
        <v>4519</v>
      </c>
      <c r="E2710" s="834" t="s">
        <v>2295</v>
      </c>
      <c r="F2710" s="832" t="s">
        <v>2171</v>
      </c>
      <c r="G2710" s="832" t="s">
        <v>2548</v>
      </c>
      <c r="H2710" s="832" t="s">
        <v>562</v>
      </c>
      <c r="I2710" s="832" t="s">
        <v>2549</v>
      </c>
      <c r="J2710" s="832" t="s">
        <v>2550</v>
      </c>
      <c r="K2710" s="832" t="s">
        <v>2551</v>
      </c>
      <c r="L2710" s="835">
        <v>73.989999999999995</v>
      </c>
      <c r="M2710" s="835">
        <v>221.96999999999997</v>
      </c>
      <c r="N2710" s="832">
        <v>3</v>
      </c>
      <c r="O2710" s="836">
        <v>1</v>
      </c>
      <c r="P2710" s="835">
        <v>221.96999999999997</v>
      </c>
      <c r="Q2710" s="837">
        <v>1</v>
      </c>
      <c r="R2710" s="832">
        <v>3</v>
      </c>
      <c r="S2710" s="837">
        <v>1</v>
      </c>
      <c r="T2710" s="836">
        <v>1</v>
      </c>
      <c r="U2710" s="838">
        <v>1</v>
      </c>
    </row>
    <row r="2711" spans="1:21" ht="14.4" customHeight="1" x14ac:dyDescent="0.3">
      <c r="A2711" s="831">
        <v>2</v>
      </c>
      <c r="B2711" s="832" t="s">
        <v>2170</v>
      </c>
      <c r="C2711" s="832" t="s">
        <v>2181</v>
      </c>
      <c r="D2711" s="833" t="s">
        <v>4519</v>
      </c>
      <c r="E2711" s="834" t="s">
        <v>2295</v>
      </c>
      <c r="F2711" s="832" t="s">
        <v>2171</v>
      </c>
      <c r="G2711" s="832" t="s">
        <v>3514</v>
      </c>
      <c r="H2711" s="832" t="s">
        <v>562</v>
      </c>
      <c r="I2711" s="832" t="s">
        <v>3515</v>
      </c>
      <c r="J2711" s="832" t="s">
        <v>3516</v>
      </c>
      <c r="K2711" s="832" t="s">
        <v>3517</v>
      </c>
      <c r="L2711" s="835">
        <v>57.48</v>
      </c>
      <c r="M2711" s="835">
        <v>114.96</v>
      </c>
      <c r="N2711" s="832">
        <v>2</v>
      </c>
      <c r="O2711" s="836">
        <v>2</v>
      </c>
      <c r="P2711" s="835">
        <v>114.96</v>
      </c>
      <c r="Q2711" s="837">
        <v>1</v>
      </c>
      <c r="R2711" s="832">
        <v>2</v>
      </c>
      <c r="S2711" s="837">
        <v>1</v>
      </c>
      <c r="T2711" s="836">
        <v>2</v>
      </c>
      <c r="U2711" s="838">
        <v>1</v>
      </c>
    </row>
    <row r="2712" spans="1:21" ht="14.4" customHeight="1" x14ac:dyDescent="0.3">
      <c r="A2712" s="831">
        <v>2</v>
      </c>
      <c r="B2712" s="832" t="s">
        <v>2170</v>
      </c>
      <c r="C2712" s="832" t="s">
        <v>2181</v>
      </c>
      <c r="D2712" s="833" t="s">
        <v>4519</v>
      </c>
      <c r="E2712" s="834" t="s">
        <v>2295</v>
      </c>
      <c r="F2712" s="832" t="s">
        <v>2171</v>
      </c>
      <c r="G2712" s="832" t="s">
        <v>2564</v>
      </c>
      <c r="H2712" s="832" t="s">
        <v>562</v>
      </c>
      <c r="I2712" s="832" t="s">
        <v>2565</v>
      </c>
      <c r="J2712" s="832" t="s">
        <v>2566</v>
      </c>
      <c r="K2712" s="832" t="s">
        <v>2567</v>
      </c>
      <c r="L2712" s="835">
        <v>88.76</v>
      </c>
      <c r="M2712" s="835">
        <v>177.52</v>
      </c>
      <c r="N2712" s="832">
        <v>2</v>
      </c>
      <c r="O2712" s="836">
        <v>0.5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2</v>
      </c>
      <c r="B2713" s="832" t="s">
        <v>2170</v>
      </c>
      <c r="C2713" s="832" t="s">
        <v>2181</v>
      </c>
      <c r="D2713" s="833" t="s">
        <v>4519</v>
      </c>
      <c r="E2713" s="834" t="s">
        <v>2295</v>
      </c>
      <c r="F2713" s="832" t="s">
        <v>2171</v>
      </c>
      <c r="G2713" s="832" t="s">
        <v>2572</v>
      </c>
      <c r="H2713" s="832" t="s">
        <v>562</v>
      </c>
      <c r="I2713" s="832" t="s">
        <v>2573</v>
      </c>
      <c r="J2713" s="832" t="s">
        <v>1070</v>
      </c>
      <c r="K2713" s="832" t="s">
        <v>2574</v>
      </c>
      <c r="L2713" s="835">
        <v>760.22</v>
      </c>
      <c r="M2713" s="835">
        <v>2280.66</v>
      </c>
      <c r="N2713" s="832">
        <v>3</v>
      </c>
      <c r="O2713" s="836">
        <v>1.5</v>
      </c>
      <c r="P2713" s="835">
        <v>2280.66</v>
      </c>
      <c r="Q2713" s="837">
        <v>1</v>
      </c>
      <c r="R2713" s="832">
        <v>3</v>
      </c>
      <c r="S2713" s="837">
        <v>1</v>
      </c>
      <c r="T2713" s="836">
        <v>1.5</v>
      </c>
      <c r="U2713" s="838">
        <v>1</v>
      </c>
    </row>
    <row r="2714" spans="1:21" ht="14.4" customHeight="1" x14ac:dyDescent="0.3">
      <c r="A2714" s="831">
        <v>2</v>
      </c>
      <c r="B2714" s="832" t="s">
        <v>2170</v>
      </c>
      <c r="C2714" s="832" t="s">
        <v>2181</v>
      </c>
      <c r="D2714" s="833" t="s">
        <v>4519</v>
      </c>
      <c r="E2714" s="834" t="s">
        <v>2295</v>
      </c>
      <c r="F2714" s="832" t="s">
        <v>2171</v>
      </c>
      <c r="G2714" s="832" t="s">
        <v>2572</v>
      </c>
      <c r="H2714" s="832" t="s">
        <v>562</v>
      </c>
      <c r="I2714" s="832" t="s">
        <v>2575</v>
      </c>
      <c r="J2714" s="832" t="s">
        <v>2576</v>
      </c>
      <c r="K2714" s="832" t="s">
        <v>2574</v>
      </c>
      <c r="L2714" s="835">
        <v>760.22</v>
      </c>
      <c r="M2714" s="835">
        <v>18245.28</v>
      </c>
      <c r="N2714" s="832">
        <v>24</v>
      </c>
      <c r="O2714" s="836">
        <v>16.5</v>
      </c>
      <c r="P2714" s="835">
        <v>9122.6400000000012</v>
      </c>
      <c r="Q2714" s="837">
        <v>0.50000000000000011</v>
      </c>
      <c r="R2714" s="832">
        <v>12</v>
      </c>
      <c r="S2714" s="837">
        <v>0.5</v>
      </c>
      <c r="T2714" s="836">
        <v>10</v>
      </c>
      <c r="U2714" s="838">
        <v>0.60606060606060608</v>
      </c>
    </row>
    <row r="2715" spans="1:21" ht="14.4" customHeight="1" x14ac:dyDescent="0.3">
      <c r="A2715" s="831">
        <v>2</v>
      </c>
      <c r="B2715" s="832" t="s">
        <v>2170</v>
      </c>
      <c r="C2715" s="832" t="s">
        <v>2181</v>
      </c>
      <c r="D2715" s="833" t="s">
        <v>4519</v>
      </c>
      <c r="E2715" s="834" t="s">
        <v>2295</v>
      </c>
      <c r="F2715" s="832" t="s">
        <v>2171</v>
      </c>
      <c r="G2715" s="832" t="s">
        <v>2572</v>
      </c>
      <c r="H2715" s="832" t="s">
        <v>562</v>
      </c>
      <c r="I2715" s="832" t="s">
        <v>2577</v>
      </c>
      <c r="J2715" s="832" t="s">
        <v>2576</v>
      </c>
      <c r="K2715" s="832" t="s">
        <v>1933</v>
      </c>
      <c r="L2715" s="835">
        <v>1520.46</v>
      </c>
      <c r="M2715" s="835">
        <v>1520.46</v>
      </c>
      <c r="N2715" s="832">
        <v>1</v>
      </c>
      <c r="O2715" s="836">
        <v>0.5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2</v>
      </c>
      <c r="B2716" s="832" t="s">
        <v>2170</v>
      </c>
      <c r="C2716" s="832" t="s">
        <v>2181</v>
      </c>
      <c r="D2716" s="833" t="s">
        <v>4519</v>
      </c>
      <c r="E2716" s="834" t="s">
        <v>2295</v>
      </c>
      <c r="F2716" s="832" t="s">
        <v>2171</v>
      </c>
      <c r="G2716" s="832" t="s">
        <v>2582</v>
      </c>
      <c r="H2716" s="832" t="s">
        <v>604</v>
      </c>
      <c r="I2716" s="832" t="s">
        <v>2004</v>
      </c>
      <c r="J2716" s="832" t="s">
        <v>1340</v>
      </c>
      <c r="K2716" s="832" t="s">
        <v>2005</v>
      </c>
      <c r="L2716" s="835">
        <v>64.5</v>
      </c>
      <c r="M2716" s="835">
        <v>516</v>
      </c>
      <c r="N2716" s="832">
        <v>8</v>
      </c>
      <c r="O2716" s="836">
        <v>3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2</v>
      </c>
      <c r="B2717" s="832" t="s">
        <v>2170</v>
      </c>
      <c r="C2717" s="832" t="s">
        <v>2181</v>
      </c>
      <c r="D2717" s="833" t="s">
        <v>4519</v>
      </c>
      <c r="E2717" s="834" t="s">
        <v>2295</v>
      </c>
      <c r="F2717" s="832" t="s">
        <v>2171</v>
      </c>
      <c r="G2717" s="832" t="s">
        <v>2585</v>
      </c>
      <c r="H2717" s="832" t="s">
        <v>562</v>
      </c>
      <c r="I2717" s="832" t="s">
        <v>2586</v>
      </c>
      <c r="J2717" s="832" t="s">
        <v>768</v>
      </c>
      <c r="K2717" s="832" t="s">
        <v>2587</v>
      </c>
      <c r="L2717" s="835">
        <v>0</v>
      </c>
      <c r="M2717" s="835">
        <v>0</v>
      </c>
      <c r="N2717" s="832">
        <v>3</v>
      </c>
      <c r="O2717" s="836">
        <v>0.5</v>
      </c>
      <c r="P2717" s="835"/>
      <c r="Q2717" s="837"/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2</v>
      </c>
      <c r="B2718" s="832" t="s">
        <v>2170</v>
      </c>
      <c r="C2718" s="832" t="s">
        <v>2181</v>
      </c>
      <c r="D2718" s="833" t="s">
        <v>4519</v>
      </c>
      <c r="E2718" s="834" t="s">
        <v>2295</v>
      </c>
      <c r="F2718" s="832" t="s">
        <v>2171</v>
      </c>
      <c r="G2718" s="832" t="s">
        <v>2604</v>
      </c>
      <c r="H2718" s="832" t="s">
        <v>562</v>
      </c>
      <c r="I2718" s="832" t="s">
        <v>2605</v>
      </c>
      <c r="J2718" s="832" t="s">
        <v>785</v>
      </c>
      <c r="K2718" s="832" t="s">
        <v>2606</v>
      </c>
      <c r="L2718" s="835">
        <v>248.55</v>
      </c>
      <c r="M2718" s="835">
        <v>1242.75</v>
      </c>
      <c r="N2718" s="832">
        <v>5</v>
      </c>
      <c r="O2718" s="836">
        <v>3.5</v>
      </c>
      <c r="P2718" s="835">
        <v>994.2</v>
      </c>
      <c r="Q2718" s="837">
        <v>0.8</v>
      </c>
      <c r="R2718" s="832">
        <v>4</v>
      </c>
      <c r="S2718" s="837">
        <v>0.8</v>
      </c>
      <c r="T2718" s="836">
        <v>3</v>
      </c>
      <c r="U2718" s="838">
        <v>0.8571428571428571</v>
      </c>
    </row>
    <row r="2719" spans="1:21" ht="14.4" customHeight="1" x14ac:dyDescent="0.3">
      <c r="A2719" s="831">
        <v>2</v>
      </c>
      <c r="B2719" s="832" t="s">
        <v>2170</v>
      </c>
      <c r="C2719" s="832" t="s">
        <v>2181</v>
      </c>
      <c r="D2719" s="833" t="s">
        <v>4519</v>
      </c>
      <c r="E2719" s="834" t="s">
        <v>2295</v>
      </c>
      <c r="F2719" s="832" t="s">
        <v>2171</v>
      </c>
      <c r="G2719" s="832" t="s">
        <v>2611</v>
      </c>
      <c r="H2719" s="832" t="s">
        <v>562</v>
      </c>
      <c r="I2719" s="832" t="s">
        <v>2612</v>
      </c>
      <c r="J2719" s="832" t="s">
        <v>2613</v>
      </c>
      <c r="K2719" s="832" t="s">
        <v>2614</v>
      </c>
      <c r="L2719" s="835">
        <v>140.72</v>
      </c>
      <c r="M2719" s="835">
        <v>281.44</v>
      </c>
      <c r="N2719" s="832">
        <v>2</v>
      </c>
      <c r="O2719" s="836">
        <v>1</v>
      </c>
      <c r="P2719" s="835">
        <v>281.44</v>
      </c>
      <c r="Q2719" s="837">
        <v>1</v>
      </c>
      <c r="R2719" s="832">
        <v>2</v>
      </c>
      <c r="S2719" s="837">
        <v>1</v>
      </c>
      <c r="T2719" s="836">
        <v>1</v>
      </c>
      <c r="U2719" s="838">
        <v>1</v>
      </c>
    </row>
    <row r="2720" spans="1:21" ht="14.4" customHeight="1" x14ac:dyDescent="0.3">
      <c r="A2720" s="831">
        <v>2</v>
      </c>
      <c r="B2720" s="832" t="s">
        <v>2170</v>
      </c>
      <c r="C2720" s="832" t="s">
        <v>2181</v>
      </c>
      <c r="D2720" s="833" t="s">
        <v>4519</v>
      </c>
      <c r="E2720" s="834" t="s">
        <v>2295</v>
      </c>
      <c r="F2720" s="832" t="s">
        <v>2171</v>
      </c>
      <c r="G2720" s="832" t="s">
        <v>2615</v>
      </c>
      <c r="H2720" s="832" t="s">
        <v>562</v>
      </c>
      <c r="I2720" s="832" t="s">
        <v>3432</v>
      </c>
      <c r="J2720" s="832" t="s">
        <v>3020</v>
      </c>
      <c r="K2720" s="832" t="s">
        <v>3433</v>
      </c>
      <c r="L2720" s="835">
        <v>1353.85</v>
      </c>
      <c r="M2720" s="835">
        <v>2707.7</v>
      </c>
      <c r="N2720" s="832">
        <v>2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2</v>
      </c>
      <c r="B2721" s="832" t="s">
        <v>2170</v>
      </c>
      <c r="C2721" s="832" t="s">
        <v>2181</v>
      </c>
      <c r="D2721" s="833" t="s">
        <v>4519</v>
      </c>
      <c r="E2721" s="834" t="s">
        <v>2295</v>
      </c>
      <c r="F2721" s="832" t="s">
        <v>2171</v>
      </c>
      <c r="G2721" s="832" t="s">
        <v>2615</v>
      </c>
      <c r="H2721" s="832" t="s">
        <v>562</v>
      </c>
      <c r="I2721" s="832" t="s">
        <v>3014</v>
      </c>
      <c r="J2721" s="832" t="s">
        <v>3015</v>
      </c>
      <c r="K2721" s="832" t="s">
        <v>3016</v>
      </c>
      <c r="L2721" s="835">
        <v>1088.92</v>
      </c>
      <c r="M2721" s="835">
        <v>2177.84</v>
      </c>
      <c r="N2721" s="832">
        <v>2</v>
      </c>
      <c r="O2721" s="836">
        <v>2</v>
      </c>
      <c r="P2721" s="835">
        <v>2177.84</v>
      </c>
      <c r="Q2721" s="837">
        <v>1</v>
      </c>
      <c r="R2721" s="832">
        <v>2</v>
      </c>
      <c r="S2721" s="837">
        <v>1</v>
      </c>
      <c r="T2721" s="836">
        <v>2</v>
      </c>
      <c r="U2721" s="838">
        <v>1</v>
      </c>
    </row>
    <row r="2722" spans="1:21" ht="14.4" customHeight="1" x14ac:dyDescent="0.3">
      <c r="A2722" s="831">
        <v>2</v>
      </c>
      <c r="B2722" s="832" t="s">
        <v>2170</v>
      </c>
      <c r="C2722" s="832" t="s">
        <v>2181</v>
      </c>
      <c r="D2722" s="833" t="s">
        <v>4519</v>
      </c>
      <c r="E2722" s="834" t="s">
        <v>2295</v>
      </c>
      <c r="F2722" s="832" t="s">
        <v>2171</v>
      </c>
      <c r="G2722" s="832" t="s">
        <v>2615</v>
      </c>
      <c r="H2722" s="832" t="s">
        <v>562</v>
      </c>
      <c r="I2722" s="832" t="s">
        <v>2618</v>
      </c>
      <c r="J2722" s="832" t="s">
        <v>2619</v>
      </c>
      <c r="K2722" s="832" t="s">
        <v>2620</v>
      </c>
      <c r="L2722" s="835">
        <v>0</v>
      </c>
      <c r="M2722" s="835">
        <v>0</v>
      </c>
      <c r="N2722" s="832">
        <v>5</v>
      </c>
      <c r="O2722" s="836">
        <v>0.5</v>
      </c>
      <c r="P2722" s="835">
        <v>0</v>
      </c>
      <c r="Q2722" s="837"/>
      <c r="R2722" s="832">
        <v>5</v>
      </c>
      <c r="S2722" s="837">
        <v>1</v>
      </c>
      <c r="T2722" s="836">
        <v>0.5</v>
      </c>
      <c r="U2722" s="838">
        <v>1</v>
      </c>
    </row>
    <row r="2723" spans="1:21" ht="14.4" customHeight="1" x14ac:dyDescent="0.3">
      <c r="A2723" s="831">
        <v>2</v>
      </c>
      <c r="B2723" s="832" t="s">
        <v>2170</v>
      </c>
      <c r="C2723" s="832" t="s">
        <v>2181</v>
      </c>
      <c r="D2723" s="833" t="s">
        <v>4519</v>
      </c>
      <c r="E2723" s="834" t="s">
        <v>2295</v>
      </c>
      <c r="F2723" s="832" t="s">
        <v>2171</v>
      </c>
      <c r="G2723" s="832" t="s">
        <v>2615</v>
      </c>
      <c r="H2723" s="832" t="s">
        <v>562</v>
      </c>
      <c r="I2723" s="832" t="s">
        <v>2618</v>
      </c>
      <c r="J2723" s="832" t="s">
        <v>2619</v>
      </c>
      <c r="K2723" s="832" t="s">
        <v>2620</v>
      </c>
      <c r="L2723" s="835">
        <v>882.24</v>
      </c>
      <c r="M2723" s="835">
        <v>8822.4000000000015</v>
      </c>
      <c r="N2723" s="832">
        <v>10</v>
      </c>
      <c r="O2723" s="836">
        <v>3</v>
      </c>
      <c r="P2723" s="835">
        <v>5293.4400000000005</v>
      </c>
      <c r="Q2723" s="837">
        <v>0.6</v>
      </c>
      <c r="R2723" s="832">
        <v>6</v>
      </c>
      <c r="S2723" s="837">
        <v>0.6</v>
      </c>
      <c r="T2723" s="836">
        <v>2</v>
      </c>
      <c r="U2723" s="838">
        <v>0.66666666666666663</v>
      </c>
    </row>
    <row r="2724" spans="1:21" ht="14.4" customHeight="1" x14ac:dyDescent="0.3">
      <c r="A2724" s="831">
        <v>2</v>
      </c>
      <c r="B2724" s="832" t="s">
        <v>2170</v>
      </c>
      <c r="C2724" s="832" t="s">
        <v>2181</v>
      </c>
      <c r="D2724" s="833" t="s">
        <v>4519</v>
      </c>
      <c r="E2724" s="834" t="s">
        <v>2295</v>
      </c>
      <c r="F2724" s="832" t="s">
        <v>2171</v>
      </c>
      <c r="G2724" s="832" t="s">
        <v>2615</v>
      </c>
      <c r="H2724" s="832" t="s">
        <v>562</v>
      </c>
      <c r="I2724" s="832" t="s">
        <v>2621</v>
      </c>
      <c r="J2724" s="832" t="s">
        <v>2622</v>
      </c>
      <c r="K2724" s="832" t="s">
        <v>2501</v>
      </c>
      <c r="L2724" s="835">
        <v>729.38</v>
      </c>
      <c r="M2724" s="835">
        <v>37198.379999999997</v>
      </c>
      <c r="N2724" s="832">
        <v>51</v>
      </c>
      <c r="O2724" s="836">
        <v>12</v>
      </c>
      <c r="P2724" s="835">
        <v>25528.3</v>
      </c>
      <c r="Q2724" s="837">
        <v>0.68627450980392157</v>
      </c>
      <c r="R2724" s="832">
        <v>35</v>
      </c>
      <c r="S2724" s="837">
        <v>0.68627450980392157</v>
      </c>
      <c r="T2724" s="836">
        <v>8.5</v>
      </c>
      <c r="U2724" s="838">
        <v>0.70833333333333337</v>
      </c>
    </row>
    <row r="2725" spans="1:21" ht="14.4" customHeight="1" x14ac:dyDescent="0.3">
      <c r="A2725" s="831">
        <v>2</v>
      </c>
      <c r="B2725" s="832" t="s">
        <v>2170</v>
      </c>
      <c r="C2725" s="832" t="s">
        <v>2181</v>
      </c>
      <c r="D2725" s="833" t="s">
        <v>4519</v>
      </c>
      <c r="E2725" s="834" t="s">
        <v>2295</v>
      </c>
      <c r="F2725" s="832" t="s">
        <v>2171</v>
      </c>
      <c r="G2725" s="832" t="s">
        <v>2615</v>
      </c>
      <c r="H2725" s="832" t="s">
        <v>562</v>
      </c>
      <c r="I2725" s="832" t="s">
        <v>3841</v>
      </c>
      <c r="J2725" s="832" t="s">
        <v>3842</v>
      </c>
      <c r="K2725" s="832" t="s">
        <v>3843</v>
      </c>
      <c r="L2725" s="835">
        <v>1016.32</v>
      </c>
      <c r="M2725" s="835">
        <v>7114.24</v>
      </c>
      <c r="N2725" s="832">
        <v>7</v>
      </c>
      <c r="O2725" s="836">
        <v>2</v>
      </c>
      <c r="P2725" s="835">
        <v>4065.28</v>
      </c>
      <c r="Q2725" s="837">
        <v>0.57142857142857151</v>
      </c>
      <c r="R2725" s="832">
        <v>4</v>
      </c>
      <c r="S2725" s="837">
        <v>0.5714285714285714</v>
      </c>
      <c r="T2725" s="836">
        <v>1.5</v>
      </c>
      <c r="U2725" s="838">
        <v>0.75</v>
      </c>
    </row>
    <row r="2726" spans="1:21" ht="14.4" customHeight="1" x14ac:dyDescent="0.3">
      <c r="A2726" s="831">
        <v>2</v>
      </c>
      <c r="B2726" s="832" t="s">
        <v>2170</v>
      </c>
      <c r="C2726" s="832" t="s">
        <v>2181</v>
      </c>
      <c r="D2726" s="833" t="s">
        <v>4519</v>
      </c>
      <c r="E2726" s="834" t="s">
        <v>2295</v>
      </c>
      <c r="F2726" s="832" t="s">
        <v>2171</v>
      </c>
      <c r="G2726" s="832" t="s">
        <v>2615</v>
      </c>
      <c r="H2726" s="832" t="s">
        <v>562</v>
      </c>
      <c r="I2726" s="832" t="s">
        <v>2625</v>
      </c>
      <c r="J2726" s="832" t="s">
        <v>2626</v>
      </c>
      <c r="K2726" s="832" t="s">
        <v>2627</v>
      </c>
      <c r="L2726" s="835">
        <v>729.38</v>
      </c>
      <c r="M2726" s="835">
        <v>59809.159999999996</v>
      </c>
      <c r="N2726" s="832">
        <v>82</v>
      </c>
      <c r="O2726" s="836">
        <v>18</v>
      </c>
      <c r="P2726" s="835">
        <v>43762.799999999996</v>
      </c>
      <c r="Q2726" s="837">
        <v>0.73170731707317072</v>
      </c>
      <c r="R2726" s="832">
        <v>60</v>
      </c>
      <c r="S2726" s="837">
        <v>0.73170731707317072</v>
      </c>
      <c r="T2726" s="836">
        <v>14</v>
      </c>
      <c r="U2726" s="838">
        <v>0.77777777777777779</v>
      </c>
    </row>
    <row r="2727" spans="1:21" ht="14.4" customHeight="1" x14ac:dyDescent="0.3">
      <c r="A2727" s="831">
        <v>2</v>
      </c>
      <c r="B2727" s="832" t="s">
        <v>2170</v>
      </c>
      <c r="C2727" s="832" t="s">
        <v>2181</v>
      </c>
      <c r="D2727" s="833" t="s">
        <v>4519</v>
      </c>
      <c r="E2727" s="834" t="s">
        <v>2295</v>
      </c>
      <c r="F2727" s="832" t="s">
        <v>2171</v>
      </c>
      <c r="G2727" s="832" t="s">
        <v>2615</v>
      </c>
      <c r="H2727" s="832" t="s">
        <v>562</v>
      </c>
      <c r="I2727" s="832" t="s">
        <v>3966</v>
      </c>
      <c r="J2727" s="832" t="s">
        <v>3967</v>
      </c>
      <c r="K2727" s="832" t="s">
        <v>3968</v>
      </c>
      <c r="L2727" s="835">
        <v>676.93</v>
      </c>
      <c r="M2727" s="835">
        <v>2030.79</v>
      </c>
      <c r="N2727" s="832">
        <v>3</v>
      </c>
      <c r="O2727" s="836">
        <v>0.5</v>
      </c>
      <c r="P2727" s="835">
        <v>2030.79</v>
      </c>
      <c r="Q2727" s="837">
        <v>1</v>
      </c>
      <c r="R2727" s="832">
        <v>3</v>
      </c>
      <c r="S2727" s="837">
        <v>1</v>
      </c>
      <c r="T2727" s="836">
        <v>0.5</v>
      </c>
      <c r="U2727" s="838">
        <v>1</v>
      </c>
    </row>
    <row r="2728" spans="1:21" ht="14.4" customHeight="1" x14ac:dyDescent="0.3">
      <c r="A2728" s="831">
        <v>2</v>
      </c>
      <c r="B2728" s="832" t="s">
        <v>2170</v>
      </c>
      <c r="C2728" s="832" t="s">
        <v>2181</v>
      </c>
      <c r="D2728" s="833" t="s">
        <v>4519</v>
      </c>
      <c r="E2728" s="834" t="s">
        <v>2295</v>
      </c>
      <c r="F2728" s="832" t="s">
        <v>2171</v>
      </c>
      <c r="G2728" s="832" t="s">
        <v>2615</v>
      </c>
      <c r="H2728" s="832" t="s">
        <v>562</v>
      </c>
      <c r="I2728" s="832" t="s">
        <v>2628</v>
      </c>
      <c r="J2728" s="832" t="s">
        <v>2629</v>
      </c>
      <c r="K2728" s="832" t="s">
        <v>2620</v>
      </c>
      <c r="L2728" s="835">
        <v>882.24</v>
      </c>
      <c r="M2728" s="835">
        <v>4411.2000000000007</v>
      </c>
      <c r="N2728" s="832">
        <v>5</v>
      </c>
      <c r="O2728" s="836">
        <v>2</v>
      </c>
      <c r="P2728" s="835">
        <v>2646.7200000000003</v>
      </c>
      <c r="Q2728" s="837">
        <v>0.6</v>
      </c>
      <c r="R2728" s="832">
        <v>3</v>
      </c>
      <c r="S2728" s="837">
        <v>0.6</v>
      </c>
      <c r="T2728" s="836">
        <v>1</v>
      </c>
      <c r="U2728" s="838">
        <v>0.5</v>
      </c>
    </row>
    <row r="2729" spans="1:21" ht="14.4" customHeight="1" x14ac:dyDescent="0.3">
      <c r="A2729" s="831">
        <v>2</v>
      </c>
      <c r="B2729" s="832" t="s">
        <v>2170</v>
      </c>
      <c r="C2729" s="832" t="s">
        <v>2181</v>
      </c>
      <c r="D2729" s="833" t="s">
        <v>4519</v>
      </c>
      <c r="E2729" s="834" t="s">
        <v>2295</v>
      </c>
      <c r="F2729" s="832" t="s">
        <v>2171</v>
      </c>
      <c r="G2729" s="832" t="s">
        <v>2615</v>
      </c>
      <c r="H2729" s="832" t="s">
        <v>562</v>
      </c>
      <c r="I2729" s="832" t="s">
        <v>2630</v>
      </c>
      <c r="J2729" s="832" t="s">
        <v>2629</v>
      </c>
      <c r="K2729" s="832" t="s">
        <v>2617</v>
      </c>
      <c r="L2729" s="835">
        <v>634</v>
      </c>
      <c r="M2729" s="835">
        <v>2536</v>
      </c>
      <c r="N2729" s="832">
        <v>4</v>
      </c>
      <c r="O2729" s="836">
        <v>1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2</v>
      </c>
      <c r="B2730" s="832" t="s">
        <v>2170</v>
      </c>
      <c r="C2730" s="832" t="s">
        <v>2181</v>
      </c>
      <c r="D2730" s="833" t="s">
        <v>4519</v>
      </c>
      <c r="E2730" s="834" t="s">
        <v>2295</v>
      </c>
      <c r="F2730" s="832" t="s">
        <v>2171</v>
      </c>
      <c r="G2730" s="832" t="s">
        <v>3974</v>
      </c>
      <c r="H2730" s="832" t="s">
        <v>604</v>
      </c>
      <c r="I2730" s="832" t="s">
        <v>3978</v>
      </c>
      <c r="J2730" s="832" t="s">
        <v>3976</v>
      </c>
      <c r="K2730" s="832" t="s">
        <v>3979</v>
      </c>
      <c r="L2730" s="835">
        <v>2357.61</v>
      </c>
      <c r="M2730" s="835">
        <v>9430.44</v>
      </c>
      <c r="N2730" s="832">
        <v>4</v>
      </c>
      <c r="O2730" s="836">
        <v>1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2</v>
      </c>
      <c r="B2731" s="832" t="s">
        <v>2170</v>
      </c>
      <c r="C2731" s="832" t="s">
        <v>2181</v>
      </c>
      <c r="D2731" s="833" t="s">
        <v>4519</v>
      </c>
      <c r="E2731" s="834" t="s">
        <v>2295</v>
      </c>
      <c r="F2731" s="832" t="s">
        <v>2171</v>
      </c>
      <c r="G2731" s="832" t="s">
        <v>2639</v>
      </c>
      <c r="H2731" s="832" t="s">
        <v>604</v>
      </c>
      <c r="I2731" s="832" t="s">
        <v>2640</v>
      </c>
      <c r="J2731" s="832" t="s">
        <v>2641</v>
      </c>
      <c r="K2731" s="832" t="s">
        <v>2642</v>
      </c>
      <c r="L2731" s="835">
        <v>32.869999999999997</v>
      </c>
      <c r="M2731" s="835">
        <v>98.609999999999985</v>
      </c>
      <c r="N2731" s="832">
        <v>3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2</v>
      </c>
      <c r="B2732" s="832" t="s">
        <v>2170</v>
      </c>
      <c r="C2732" s="832" t="s">
        <v>2181</v>
      </c>
      <c r="D2732" s="833" t="s">
        <v>4519</v>
      </c>
      <c r="E2732" s="834" t="s">
        <v>2295</v>
      </c>
      <c r="F2732" s="832" t="s">
        <v>2171</v>
      </c>
      <c r="G2732" s="832" t="s">
        <v>2639</v>
      </c>
      <c r="H2732" s="832" t="s">
        <v>604</v>
      </c>
      <c r="I2732" s="832" t="s">
        <v>2643</v>
      </c>
      <c r="J2732" s="832" t="s">
        <v>2641</v>
      </c>
      <c r="K2732" s="832" t="s">
        <v>2644</v>
      </c>
      <c r="L2732" s="835">
        <v>219.18</v>
      </c>
      <c r="M2732" s="835">
        <v>438.36</v>
      </c>
      <c r="N2732" s="832">
        <v>2</v>
      </c>
      <c r="O2732" s="836">
        <v>1.5</v>
      </c>
      <c r="P2732" s="835">
        <v>219.18</v>
      </c>
      <c r="Q2732" s="837">
        <v>0.5</v>
      </c>
      <c r="R2732" s="832">
        <v>1</v>
      </c>
      <c r="S2732" s="837">
        <v>0.5</v>
      </c>
      <c r="T2732" s="836">
        <v>0.5</v>
      </c>
      <c r="U2732" s="838">
        <v>0.33333333333333331</v>
      </c>
    </row>
    <row r="2733" spans="1:21" ht="14.4" customHeight="1" x14ac:dyDescent="0.3">
      <c r="A2733" s="831">
        <v>2</v>
      </c>
      <c r="B2733" s="832" t="s">
        <v>2170</v>
      </c>
      <c r="C2733" s="832" t="s">
        <v>2181</v>
      </c>
      <c r="D2733" s="833" t="s">
        <v>4519</v>
      </c>
      <c r="E2733" s="834" t="s">
        <v>2295</v>
      </c>
      <c r="F2733" s="832" t="s">
        <v>2171</v>
      </c>
      <c r="G2733" s="832" t="s">
        <v>2645</v>
      </c>
      <c r="H2733" s="832" t="s">
        <v>562</v>
      </c>
      <c r="I2733" s="832" t="s">
        <v>2646</v>
      </c>
      <c r="J2733" s="832" t="s">
        <v>706</v>
      </c>
      <c r="K2733" s="832" t="s">
        <v>2647</v>
      </c>
      <c r="L2733" s="835">
        <v>53.57</v>
      </c>
      <c r="M2733" s="835">
        <v>53.57</v>
      </c>
      <c r="N2733" s="832">
        <v>1</v>
      </c>
      <c r="O2733" s="836">
        <v>1</v>
      </c>
      <c r="P2733" s="835">
        <v>53.57</v>
      </c>
      <c r="Q2733" s="837">
        <v>1</v>
      </c>
      <c r="R2733" s="832">
        <v>1</v>
      </c>
      <c r="S2733" s="837">
        <v>1</v>
      </c>
      <c r="T2733" s="836">
        <v>1</v>
      </c>
      <c r="U2733" s="838">
        <v>1</v>
      </c>
    </row>
    <row r="2734" spans="1:21" ht="14.4" customHeight="1" x14ac:dyDescent="0.3">
      <c r="A2734" s="831">
        <v>2</v>
      </c>
      <c r="B2734" s="832" t="s">
        <v>2170</v>
      </c>
      <c r="C2734" s="832" t="s">
        <v>2181</v>
      </c>
      <c r="D2734" s="833" t="s">
        <v>4519</v>
      </c>
      <c r="E2734" s="834" t="s">
        <v>2295</v>
      </c>
      <c r="F2734" s="832" t="s">
        <v>2171</v>
      </c>
      <c r="G2734" s="832" t="s">
        <v>2648</v>
      </c>
      <c r="H2734" s="832" t="s">
        <v>604</v>
      </c>
      <c r="I2734" s="832" t="s">
        <v>2649</v>
      </c>
      <c r="J2734" s="832" t="s">
        <v>1420</v>
      </c>
      <c r="K2734" s="832" t="s">
        <v>2031</v>
      </c>
      <c r="L2734" s="835">
        <v>27.5</v>
      </c>
      <c r="M2734" s="835">
        <v>110</v>
      </c>
      <c r="N2734" s="832">
        <v>4</v>
      </c>
      <c r="O2734" s="836">
        <v>0.5</v>
      </c>
      <c r="P2734" s="835">
        <v>110</v>
      </c>
      <c r="Q2734" s="837">
        <v>1</v>
      </c>
      <c r="R2734" s="832">
        <v>4</v>
      </c>
      <c r="S2734" s="837">
        <v>1</v>
      </c>
      <c r="T2734" s="836">
        <v>0.5</v>
      </c>
      <c r="U2734" s="838">
        <v>1</v>
      </c>
    </row>
    <row r="2735" spans="1:21" ht="14.4" customHeight="1" x14ac:dyDescent="0.3">
      <c r="A2735" s="831">
        <v>2</v>
      </c>
      <c r="B2735" s="832" t="s">
        <v>2170</v>
      </c>
      <c r="C2735" s="832" t="s">
        <v>2181</v>
      </c>
      <c r="D2735" s="833" t="s">
        <v>4519</v>
      </c>
      <c r="E2735" s="834" t="s">
        <v>2295</v>
      </c>
      <c r="F2735" s="832" t="s">
        <v>2171</v>
      </c>
      <c r="G2735" s="832" t="s">
        <v>2656</v>
      </c>
      <c r="H2735" s="832" t="s">
        <v>562</v>
      </c>
      <c r="I2735" s="832" t="s">
        <v>2657</v>
      </c>
      <c r="J2735" s="832" t="s">
        <v>1137</v>
      </c>
      <c r="K2735" s="832" t="s">
        <v>2027</v>
      </c>
      <c r="L2735" s="835">
        <v>34.19</v>
      </c>
      <c r="M2735" s="835">
        <v>581.23</v>
      </c>
      <c r="N2735" s="832">
        <v>17</v>
      </c>
      <c r="O2735" s="836">
        <v>4</v>
      </c>
      <c r="P2735" s="835">
        <v>581.23</v>
      </c>
      <c r="Q2735" s="837">
        <v>1</v>
      </c>
      <c r="R2735" s="832">
        <v>17</v>
      </c>
      <c r="S2735" s="837">
        <v>1</v>
      </c>
      <c r="T2735" s="836">
        <v>4</v>
      </c>
      <c r="U2735" s="838">
        <v>1</v>
      </c>
    </row>
    <row r="2736" spans="1:21" ht="14.4" customHeight="1" x14ac:dyDescent="0.3">
      <c r="A2736" s="831">
        <v>2</v>
      </c>
      <c r="B2736" s="832" t="s">
        <v>2170</v>
      </c>
      <c r="C2736" s="832" t="s">
        <v>2181</v>
      </c>
      <c r="D2736" s="833" t="s">
        <v>4519</v>
      </c>
      <c r="E2736" s="834" t="s">
        <v>2295</v>
      </c>
      <c r="F2736" s="832" t="s">
        <v>2171</v>
      </c>
      <c r="G2736" s="832" t="s">
        <v>2667</v>
      </c>
      <c r="H2736" s="832" t="s">
        <v>604</v>
      </c>
      <c r="I2736" s="832" t="s">
        <v>2673</v>
      </c>
      <c r="J2736" s="832" t="s">
        <v>793</v>
      </c>
      <c r="K2736" s="832" t="s">
        <v>2015</v>
      </c>
      <c r="L2736" s="835">
        <v>2309.36</v>
      </c>
      <c r="M2736" s="835">
        <v>20784.240000000002</v>
      </c>
      <c r="N2736" s="832">
        <v>9</v>
      </c>
      <c r="O2736" s="836">
        <v>0.5</v>
      </c>
      <c r="P2736" s="835">
        <v>20784.240000000002</v>
      </c>
      <c r="Q2736" s="837">
        <v>1</v>
      </c>
      <c r="R2736" s="832">
        <v>9</v>
      </c>
      <c r="S2736" s="837">
        <v>1</v>
      </c>
      <c r="T2736" s="836">
        <v>0.5</v>
      </c>
      <c r="U2736" s="838">
        <v>1</v>
      </c>
    </row>
    <row r="2737" spans="1:21" ht="14.4" customHeight="1" x14ac:dyDescent="0.3">
      <c r="A2737" s="831">
        <v>2</v>
      </c>
      <c r="B2737" s="832" t="s">
        <v>2170</v>
      </c>
      <c r="C2737" s="832" t="s">
        <v>2181</v>
      </c>
      <c r="D2737" s="833" t="s">
        <v>4519</v>
      </c>
      <c r="E2737" s="834" t="s">
        <v>2295</v>
      </c>
      <c r="F2737" s="832" t="s">
        <v>2171</v>
      </c>
      <c r="G2737" s="832" t="s">
        <v>2678</v>
      </c>
      <c r="H2737" s="832" t="s">
        <v>604</v>
      </c>
      <c r="I2737" s="832" t="s">
        <v>1902</v>
      </c>
      <c r="J2737" s="832" t="s">
        <v>644</v>
      </c>
      <c r="K2737" s="832" t="s">
        <v>621</v>
      </c>
      <c r="L2737" s="835">
        <v>48.42</v>
      </c>
      <c r="M2737" s="835">
        <v>290.52</v>
      </c>
      <c r="N2737" s="832">
        <v>6</v>
      </c>
      <c r="O2737" s="836">
        <v>2</v>
      </c>
      <c r="P2737" s="835">
        <v>145.26</v>
      </c>
      <c r="Q2737" s="837">
        <v>0.5</v>
      </c>
      <c r="R2737" s="832">
        <v>3</v>
      </c>
      <c r="S2737" s="837">
        <v>0.5</v>
      </c>
      <c r="T2737" s="836">
        <v>1</v>
      </c>
      <c r="U2737" s="838">
        <v>0.5</v>
      </c>
    </row>
    <row r="2738" spans="1:21" ht="14.4" customHeight="1" x14ac:dyDescent="0.3">
      <c r="A2738" s="831">
        <v>2</v>
      </c>
      <c r="B2738" s="832" t="s">
        <v>2170</v>
      </c>
      <c r="C2738" s="832" t="s">
        <v>2181</v>
      </c>
      <c r="D2738" s="833" t="s">
        <v>4519</v>
      </c>
      <c r="E2738" s="834" t="s">
        <v>2295</v>
      </c>
      <c r="F2738" s="832" t="s">
        <v>2171</v>
      </c>
      <c r="G2738" s="832" t="s">
        <v>2688</v>
      </c>
      <c r="H2738" s="832" t="s">
        <v>562</v>
      </c>
      <c r="I2738" s="832" t="s">
        <v>2689</v>
      </c>
      <c r="J2738" s="832" t="s">
        <v>1310</v>
      </c>
      <c r="K2738" s="832" t="s">
        <v>2690</v>
      </c>
      <c r="L2738" s="835">
        <v>103.67</v>
      </c>
      <c r="M2738" s="835">
        <v>103.67</v>
      </c>
      <c r="N2738" s="832">
        <v>1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2</v>
      </c>
      <c r="B2739" s="832" t="s">
        <v>2170</v>
      </c>
      <c r="C2739" s="832" t="s">
        <v>2181</v>
      </c>
      <c r="D2739" s="833" t="s">
        <v>4519</v>
      </c>
      <c r="E2739" s="834" t="s">
        <v>2295</v>
      </c>
      <c r="F2739" s="832" t="s">
        <v>2171</v>
      </c>
      <c r="G2739" s="832" t="s">
        <v>2688</v>
      </c>
      <c r="H2739" s="832" t="s">
        <v>562</v>
      </c>
      <c r="I2739" s="832" t="s">
        <v>2691</v>
      </c>
      <c r="J2739" s="832" t="s">
        <v>2692</v>
      </c>
      <c r="K2739" s="832" t="s">
        <v>2693</v>
      </c>
      <c r="L2739" s="835">
        <v>112.87</v>
      </c>
      <c r="M2739" s="835">
        <v>225.74</v>
      </c>
      <c r="N2739" s="832">
        <v>2</v>
      </c>
      <c r="O2739" s="836">
        <v>1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2</v>
      </c>
      <c r="B2740" s="832" t="s">
        <v>2170</v>
      </c>
      <c r="C2740" s="832" t="s">
        <v>2181</v>
      </c>
      <c r="D2740" s="833" t="s">
        <v>4519</v>
      </c>
      <c r="E2740" s="834" t="s">
        <v>2295</v>
      </c>
      <c r="F2740" s="832" t="s">
        <v>2171</v>
      </c>
      <c r="G2740" s="832" t="s">
        <v>2688</v>
      </c>
      <c r="H2740" s="832" t="s">
        <v>562</v>
      </c>
      <c r="I2740" s="832" t="s">
        <v>2694</v>
      </c>
      <c r="J2740" s="832" t="s">
        <v>2695</v>
      </c>
      <c r="K2740" s="832" t="s">
        <v>2696</v>
      </c>
      <c r="L2740" s="835">
        <v>115.18</v>
      </c>
      <c r="M2740" s="835">
        <v>115.18</v>
      </c>
      <c r="N2740" s="832">
        <v>1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2</v>
      </c>
      <c r="B2741" s="832" t="s">
        <v>2170</v>
      </c>
      <c r="C2741" s="832" t="s">
        <v>2181</v>
      </c>
      <c r="D2741" s="833" t="s">
        <v>4519</v>
      </c>
      <c r="E2741" s="834" t="s">
        <v>2295</v>
      </c>
      <c r="F2741" s="832" t="s">
        <v>2171</v>
      </c>
      <c r="G2741" s="832" t="s">
        <v>2688</v>
      </c>
      <c r="H2741" s="832" t="s">
        <v>562</v>
      </c>
      <c r="I2741" s="832" t="s">
        <v>3029</v>
      </c>
      <c r="J2741" s="832" t="s">
        <v>1310</v>
      </c>
      <c r="K2741" s="832" t="s">
        <v>2460</v>
      </c>
      <c r="L2741" s="835">
        <v>32.25</v>
      </c>
      <c r="M2741" s="835">
        <v>387</v>
      </c>
      <c r="N2741" s="832">
        <v>12</v>
      </c>
      <c r="O2741" s="836">
        <v>11.5</v>
      </c>
      <c r="P2741" s="835">
        <v>64.5</v>
      </c>
      <c r="Q2741" s="837">
        <v>0.16666666666666666</v>
      </c>
      <c r="R2741" s="832">
        <v>2</v>
      </c>
      <c r="S2741" s="837">
        <v>0.16666666666666666</v>
      </c>
      <c r="T2741" s="836">
        <v>2</v>
      </c>
      <c r="U2741" s="838">
        <v>0.17391304347826086</v>
      </c>
    </row>
    <row r="2742" spans="1:21" ht="14.4" customHeight="1" x14ac:dyDescent="0.3">
      <c r="A2742" s="831">
        <v>2</v>
      </c>
      <c r="B2742" s="832" t="s">
        <v>2170</v>
      </c>
      <c r="C2742" s="832" t="s">
        <v>2181</v>
      </c>
      <c r="D2742" s="833" t="s">
        <v>4519</v>
      </c>
      <c r="E2742" s="834" t="s">
        <v>2295</v>
      </c>
      <c r="F2742" s="832" t="s">
        <v>2171</v>
      </c>
      <c r="G2742" s="832" t="s">
        <v>2688</v>
      </c>
      <c r="H2742" s="832" t="s">
        <v>562</v>
      </c>
      <c r="I2742" s="832" t="s">
        <v>2697</v>
      </c>
      <c r="J2742" s="832" t="s">
        <v>1310</v>
      </c>
      <c r="K2742" s="832" t="s">
        <v>2690</v>
      </c>
      <c r="L2742" s="835">
        <v>103.67</v>
      </c>
      <c r="M2742" s="835">
        <v>5183.5000000000018</v>
      </c>
      <c r="N2742" s="832">
        <v>50</v>
      </c>
      <c r="O2742" s="836">
        <v>40.5</v>
      </c>
      <c r="P2742" s="835">
        <v>3110.1000000000013</v>
      </c>
      <c r="Q2742" s="837">
        <v>0.60000000000000009</v>
      </c>
      <c r="R2742" s="832">
        <v>30</v>
      </c>
      <c r="S2742" s="837">
        <v>0.6</v>
      </c>
      <c r="T2742" s="836">
        <v>26</v>
      </c>
      <c r="U2742" s="838">
        <v>0.64197530864197527</v>
      </c>
    </row>
    <row r="2743" spans="1:21" ht="14.4" customHeight="1" x14ac:dyDescent="0.3">
      <c r="A2743" s="831">
        <v>2</v>
      </c>
      <c r="B2743" s="832" t="s">
        <v>2170</v>
      </c>
      <c r="C2743" s="832" t="s">
        <v>2181</v>
      </c>
      <c r="D2743" s="833" t="s">
        <v>4519</v>
      </c>
      <c r="E2743" s="834" t="s">
        <v>2295</v>
      </c>
      <c r="F2743" s="832" t="s">
        <v>2171</v>
      </c>
      <c r="G2743" s="832" t="s">
        <v>2688</v>
      </c>
      <c r="H2743" s="832" t="s">
        <v>562</v>
      </c>
      <c r="I2743" s="832" t="s">
        <v>3289</v>
      </c>
      <c r="J2743" s="832" t="s">
        <v>3290</v>
      </c>
      <c r="K2743" s="832" t="s">
        <v>2696</v>
      </c>
      <c r="L2743" s="835">
        <v>115.18</v>
      </c>
      <c r="M2743" s="835">
        <v>230.36</v>
      </c>
      <c r="N2743" s="832">
        <v>2</v>
      </c>
      <c r="O2743" s="836">
        <v>1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2</v>
      </c>
      <c r="B2744" s="832" t="s">
        <v>2170</v>
      </c>
      <c r="C2744" s="832" t="s">
        <v>2181</v>
      </c>
      <c r="D2744" s="833" t="s">
        <v>4519</v>
      </c>
      <c r="E2744" s="834" t="s">
        <v>2295</v>
      </c>
      <c r="F2744" s="832" t="s">
        <v>2171</v>
      </c>
      <c r="G2744" s="832" t="s">
        <v>2688</v>
      </c>
      <c r="H2744" s="832" t="s">
        <v>562</v>
      </c>
      <c r="I2744" s="832" t="s">
        <v>3033</v>
      </c>
      <c r="J2744" s="832" t="s">
        <v>1310</v>
      </c>
      <c r="K2744" s="832" t="s">
        <v>2690</v>
      </c>
      <c r="L2744" s="835">
        <v>103.67</v>
      </c>
      <c r="M2744" s="835">
        <v>103.67</v>
      </c>
      <c r="N2744" s="832">
        <v>1</v>
      </c>
      <c r="O2744" s="836">
        <v>0.5</v>
      </c>
      <c r="P2744" s="835">
        <v>103.67</v>
      </c>
      <c r="Q2744" s="837">
        <v>1</v>
      </c>
      <c r="R2744" s="832">
        <v>1</v>
      </c>
      <c r="S2744" s="837">
        <v>1</v>
      </c>
      <c r="T2744" s="836">
        <v>0.5</v>
      </c>
      <c r="U2744" s="838">
        <v>1</v>
      </c>
    </row>
    <row r="2745" spans="1:21" ht="14.4" customHeight="1" x14ac:dyDescent="0.3">
      <c r="A2745" s="831">
        <v>2</v>
      </c>
      <c r="B2745" s="832" t="s">
        <v>2170</v>
      </c>
      <c r="C2745" s="832" t="s">
        <v>2181</v>
      </c>
      <c r="D2745" s="833" t="s">
        <v>4519</v>
      </c>
      <c r="E2745" s="834" t="s">
        <v>2295</v>
      </c>
      <c r="F2745" s="832" t="s">
        <v>2171</v>
      </c>
      <c r="G2745" s="832" t="s">
        <v>2709</v>
      </c>
      <c r="H2745" s="832" t="s">
        <v>604</v>
      </c>
      <c r="I2745" s="832" t="s">
        <v>2710</v>
      </c>
      <c r="J2745" s="832" t="s">
        <v>1648</v>
      </c>
      <c r="K2745" s="832" t="s">
        <v>2711</v>
      </c>
      <c r="L2745" s="835">
        <v>115.18</v>
      </c>
      <c r="M2745" s="835">
        <v>921.44000000000017</v>
      </c>
      <c r="N2745" s="832">
        <v>8</v>
      </c>
      <c r="O2745" s="836">
        <v>4.5</v>
      </c>
      <c r="P2745" s="835">
        <v>691.08000000000015</v>
      </c>
      <c r="Q2745" s="837">
        <v>0.75</v>
      </c>
      <c r="R2745" s="832">
        <v>6</v>
      </c>
      <c r="S2745" s="837">
        <v>0.75</v>
      </c>
      <c r="T2745" s="836">
        <v>3.5</v>
      </c>
      <c r="U2745" s="838">
        <v>0.77777777777777779</v>
      </c>
    </row>
    <row r="2746" spans="1:21" ht="14.4" customHeight="1" x14ac:dyDescent="0.3">
      <c r="A2746" s="831">
        <v>2</v>
      </c>
      <c r="B2746" s="832" t="s">
        <v>2170</v>
      </c>
      <c r="C2746" s="832" t="s">
        <v>2181</v>
      </c>
      <c r="D2746" s="833" t="s">
        <v>4519</v>
      </c>
      <c r="E2746" s="834" t="s">
        <v>2295</v>
      </c>
      <c r="F2746" s="832" t="s">
        <v>2171</v>
      </c>
      <c r="G2746" s="832" t="s">
        <v>2709</v>
      </c>
      <c r="H2746" s="832" t="s">
        <v>604</v>
      </c>
      <c r="I2746" s="832" t="s">
        <v>2712</v>
      </c>
      <c r="J2746" s="832" t="s">
        <v>1648</v>
      </c>
      <c r="K2746" s="832" t="s">
        <v>2713</v>
      </c>
      <c r="L2746" s="835">
        <v>16.12</v>
      </c>
      <c r="M2746" s="835">
        <v>64.48</v>
      </c>
      <c r="N2746" s="832">
        <v>4</v>
      </c>
      <c r="O2746" s="836">
        <v>3.5</v>
      </c>
      <c r="P2746" s="835">
        <v>64.48</v>
      </c>
      <c r="Q2746" s="837">
        <v>1</v>
      </c>
      <c r="R2746" s="832">
        <v>4</v>
      </c>
      <c r="S2746" s="837">
        <v>1</v>
      </c>
      <c r="T2746" s="836">
        <v>3.5</v>
      </c>
      <c r="U2746" s="838">
        <v>1</v>
      </c>
    </row>
    <row r="2747" spans="1:21" ht="14.4" customHeight="1" x14ac:dyDescent="0.3">
      <c r="A2747" s="831">
        <v>2</v>
      </c>
      <c r="B2747" s="832" t="s">
        <v>2170</v>
      </c>
      <c r="C2747" s="832" t="s">
        <v>2181</v>
      </c>
      <c r="D2747" s="833" t="s">
        <v>4519</v>
      </c>
      <c r="E2747" s="834" t="s">
        <v>2295</v>
      </c>
      <c r="F2747" s="832" t="s">
        <v>2171</v>
      </c>
      <c r="G2747" s="832" t="s">
        <v>2709</v>
      </c>
      <c r="H2747" s="832" t="s">
        <v>604</v>
      </c>
      <c r="I2747" s="832" t="s">
        <v>2714</v>
      </c>
      <c r="J2747" s="832" t="s">
        <v>1648</v>
      </c>
      <c r="K2747" s="832" t="s">
        <v>1649</v>
      </c>
      <c r="L2747" s="835">
        <v>57.6</v>
      </c>
      <c r="M2747" s="835">
        <v>979.2</v>
      </c>
      <c r="N2747" s="832">
        <v>17</v>
      </c>
      <c r="O2747" s="836">
        <v>14.5</v>
      </c>
      <c r="P2747" s="835">
        <v>460.8</v>
      </c>
      <c r="Q2747" s="837">
        <v>0.47058823529411764</v>
      </c>
      <c r="R2747" s="832">
        <v>8</v>
      </c>
      <c r="S2747" s="837">
        <v>0.47058823529411764</v>
      </c>
      <c r="T2747" s="836">
        <v>5.5</v>
      </c>
      <c r="U2747" s="838">
        <v>0.37931034482758619</v>
      </c>
    </row>
    <row r="2748" spans="1:21" ht="14.4" customHeight="1" x14ac:dyDescent="0.3">
      <c r="A2748" s="831">
        <v>2</v>
      </c>
      <c r="B2748" s="832" t="s">
        <v>2170</v>
      </c>
      <c r="C2748" s="832" t="s">
        <v>2181</v>
      </c>
      <c r="D2748" s="833" t="s">
        <v>4519</v>
      </c>
      <c r="E2748" s="834" t="s">
        <v>2295</v>
      </c>
      <c r="F2748" s="832" t="s">
        <v>2171</v>
      </c>
      <c r="G2748" s="832" t="s">
        <v>2709</v>
      </c>
      <c r="H2748" s="832" t="s">
        <v>604</v>
      </c>
      <c r="I2748" s="832" t="s">
        <v>3040</v>
      </c>
      <c r="J2748" s="832" t="s">
        <v>1648</v>
      </c>
      <c r="K2748" s="832" t="s">
        <v>3041</v>
      </c>
      <c r="L2748" s="835">
        <v>32.25</v>
      </c>
      <c r="M2748" s="835">
        <v>32.25</v>
      </c>
      <c r="N2748" s="832">
        <v>1</v>
      </c>
      <c r="O2748" s="836">
        <v>1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2</v>
      </c>
      <c r="B2749" s="832" t="s">
        <v>2170</v>
      </c>
      <c r="C2749" s="832" t="s">
        <v>2181</v>
      </c>
      <c r="D2749" s="833" t="s">
        <v>4519</v>
      </c>
      <c r="E2749" s="834" t="s">
        <v>2295</v>
      </c>
      <c r="F2749" s="832" t="s">
        <v>2171</v>
      </c>
      <c r="G2749" s="832" t="s">
        <v>2709</v>
      </c>
      <c r="H2749" s="832" t="s">
        <v>562</v>
      </c>
      <c r="I2749" s="832" t="s">
        <v>2715</v>
      </c>
      <c r="J2749" s="832" t="s">
        <v>1648</v>
      </c>
      <c r="K2749" s="832" t="s">
        <v>2716</v>
      </c>
      <c r="L2749" s="835">
        <v>103.67</v>
      </c>
      <c r="M2749" s="835">
        <v>103.67</v>
      </c>
      <c r="N2749" s="832">
        <v>1</v>
      </c>
      <c r="O2749" s="836">
        <v>0.5</v>
      </c>
      <c r="P2749" s="835">
        <v>103.67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2</v>
      </c>
      <c r="B2750" s="832" t="s">
        <v>2170</v>
      </c>
      <c r="C2750" s="832" t="s">
        <v>2181</v>
      </c>
      <c r="D2750" s="833" t="s">
        <v>4519</v>
      </c>
      <c r="E2750" s="834" t="s">
        <v>2295</v>
      </c>
      <c r="F2750" s="832" t="s">
        <v>2171</v>
      </c>
      <c r="G2750" s="832" t="s">
        <v>2709</v>
      </c>
      <c r="H2750" s="832" t="s">
        <v>604</v>
      </c>
      <c r="I2750" s="832" t="s">
        <v>1647</v>
      </c>
      <c r="J2750" s="832" t="s">
        <v>1648</v>
      </c>
      <c r="K2750" s="832" t="s">
        <v>1649</v>
      </c>
      <c r="L2750" s="835">
        <v>57.6</v>
      </c>
      <c r="M2750" s="835">
        <v>806.40000000000009</v>
      </c>
      <c r="N2750" s="832">
        <v>14</v>
      </c>
      <c r="O2750" s="836">
        <v>12.5</v>
      </c>
      <c r="P2750" s="835">
        <v>460.80000000000007</v>
      </c>
      <c r="Q2750" s="837">
        <v>0.5714285714285714</v>
      </c>
      <c r="R2750" s="832">
        <v>8</v>
      </c>
      <c r="S2750" s="837">
        <v>0.5714285714285714</v>
      </c>
      <c r="T2750" s="836">
        <v>7.5</v>
      </c>
      <c r="U2750" s="838">
        <v>0.6</v>
      </c>
    </row>
    <row r="2751" spans="1:21" ht="14.4" customHeight="1" x14ac:dyDescent="0.3">
      <c r="A2751" s="831">
        <v>2</v>
      </c>
      <c r="B2751" s="832" t="s">
        <v>2170</v>
      </c>
      <c r="C2751" s="832" t="s">
        <v>2181</v>
      </c>
      <c r="D2751" s="833" t="s">
        <v>4519</v>
      </c>
      <c r="E2751" s="834" t="s">
        <v>2295</v>
      </c>
      <c r="F2751" s="832" t="s">
        <v>2171</v>
      </c>
      <c r="G2751" s="832" t="s">
        <v>2709</v>
      </c>
      <c r="H2751" s="832" t="s">
        <v>604</v>
      </c>
      <c r="I2751" s="832" t="s">
        <v>2717</v>
      </c>
      <c r="J2751" s="832" t="s">
        <v>1648</v>
      </c>
      <c r="K2751" s="832" t="s">
        <v>2713</v>
      </c>
      <c r="L2751" s="835">
        <v>16.12</v>
      </c>
      <c r="M2751" s="835">
        <v>16.12</v>
      </c>
      <c r="N2751" s="832">
        <v>1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2</v>
      </c>
      <c r="B2752" s="832" t="s">
        <v>2170</v>
      </c>
      <c r="C2752" s="832" t="s">
        <v>2181</v>
      </c>
      <c r="D2752" s="833" t="s">
        <v>4519</v>
      </c>
      <c r="E2752" s="834" t="s">
        <v>2295</v>
      </c>
      <c r="F2752" s="832" t="s">
        <v>2171</v>
      </c>
      <c r="G2752" s="832" t="s">
        <v>2709</v>
      </c>
      <c r="H2752" s="832" t="s">
        <v>562</v>
      </c>
      <c r="I2752" s="832" t="s">
        <v>2718</v>
      </c>
      <c r="J2752" s="832" t="s">
        <v>2719</v>
      </c>
      <c r="K2752" s="832" t="s">
        <v>2720</v>
      </c>
      <c r="L2752" s="835">
        <v>115.18</v>
      </c>
      <c r="M2752" s="835">
        <v>115.18</v>
      </c>
      <c r="N2752" s="832">
        <v>1</v>
      </c>
      <c r="O2752" s="836">
        <v>1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2</v>
      </c>
      <c r="B2753" s="832" t="s">
        <v>2170</v>
      </c>
      <c r="C2753" s="832" t="s">
        <v>2181</v>
      </c>
      <c r="D2753" s="833" t="s">
        <v>4519</v>
      </c>
      <c r="E2753" s="834" t="s">
        <v>2295</v>
      </c>
      <c r="F2753" s="832" t="s">
        <v>2171</v>
      </c>
      <c r="G2753" s="832" t="s">
        <v>2709</v>
      </c>
      <c r="H2753" s="832" t="s">
        <v>562</v>
      </c>
      <c r="I2753" s="832" t="s">
        <v>4506</v>
      </c>
      <c r="J2753" s="832" t="s">
        <v>4507</v>
      </c>
      <c r="K2753" s="832" t="s">
        <v>4508</v>
      </c>
      <c r="L2753" s="835">
        <v>819.36</v>
      </c>
      <c r="M2753" s="835">
        <v>4916.16</v>
      </c>
      <c r="N2753" s="832">
        <v>6</v>
      </c>
      <c r="O2753" s="836">
        <v>1</v>
      </c>
      <c r="P2753" s="835">
        <v>4916.16</v>
      </c>
      <c r="Q2753" s="837">
        <v>1</v>
      </c>
      <c r="R2753" s="832">
        <v>6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2</v>
      </c>
      <c r="B2754" s="832" t="s">
        <v>2170</v>
      </c>
      <c r="C2754" s="832" t="s">
        <v>2181</v>
      </c>
      <c r="D2754" s="833" t="s">
        <v>4519</v>
      </c>
      <c r="E2754" s="834" t="s">
        <v>2295</v>
      </c>
      <c r="F2754" s="832" t="s">
        <v>2171</v>
      </c>
      <c r="G2754" s="832" t="s">
        <v>2728</v>
      </c>
      <c r="H2754" s="832" t="s">
        <v>562</v>
      </c>
      <c r="I2754" s="832" t="s">
        <v>2729</v>
      </c>
      <c r="J2754" s="832" t="s">
        <v>2730</v>
      </c>
      <c r="K2754" s="832" t="s">
        <v>2731</v>
      </c>
      <c r="L2754" s="835">
        <v>173.31</v>
      </c>
      <c r="M2754" s="835">
        <v>173.31</v>
      </c>
      <c r="N2754" s="832">
        <v>1</v>
      </c>
      <c r="O2754" s="836">
        <v>1</v>
      </c>
      <c r="P2754" s="835">
        <v>173.31</v>
      </c>
      <c r="Q2754" s="837">
        <v>1</v>
      </c>
      <c r="R2754" s="832">
        <v>1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2</v>
      </c>
      <c r="B2755" s="832" t="s">
        <v>2170</v>
      </c>
      <c r="C2755" s="832" t="s">
        <v>2181</v>
      </c>
      <c r="D2755" s="833" t="s">
        <v>4519</v>
      </c>
      <c r="E2755" s="834" t="s">
        <v>2295</v>
      </c>
      <c r="F2755" s="832" t="s">
        <v>2171</v>
      </c>
      <c r="G2755" s="832" t="s">
        <v>2742</v>
      </c>
      <c r="H2755" s="832" t="s">
        <v>562</v>
      </c>
      <c r="I2755" s="832" t="s">
        <v>2743</v>
      </c>
      <c r="J2755" s="832" t="s">
        <v>618</v>
      </c>
      <c r="K2755" s="832" t="s">
        <v>2744</v>
      </c>
      <c r="L2755" s="835">
        <v>108.44</v>
      </c>
      <c r="M2755" s="835">
        <v>433.76</v>
      </c>
      <c r="N2755" s="832">
        <v>4</v>
      </c>
      <c r="O2755" s="836">
        <v>3</v>
      </c>
      <c r="P2755" s="835">
        <v>216.88</v>
      </c>
      <c r="Q2755" s="837">
        <v>0.5</v>
      </c>
      <c r="R2755" s="832">
        <v>2</v>
      </c>
      <c r="S2755" s="837">
        <v>0.5</v>
      </c>
      <c r="T2755" s="836">
        <v>1</v>
      </c>
      <c r="U2755" s="838">
        <v>0.33333333333333331</v>
      </c>
    </row>
    <row r="2756" spans="1:21" ht="14.4" customHeight="1" x14ac:dyDescent="0.3">
      <c r="A2756" s="831">
        <v>2</v>
      </c>
      <c r="B2756" s="832" t="s">
        <v>2170</v>
      </c>
      <c r="C2756" s="832" t="s">
        <v>2181</v>
      </c>
      <c r="D2756" s="833" t="s">
        <v>4519</v>
      </c>
      <c r="E2756" s="834" t="s">
        <v>2295</v>
      </c>
      <c r="F2756" s="832" t="s">
        <v>2171</v>
      </c>
      <c r="G2756" s="832" t="s">
        <v>2742</v>
      </c>
      <c r="H2756" s="832" t="s">
        <v>562</v>
      </c>
      <c r="I2756" s="832" t="s">
        <v>3052</v>
      </c>
      <c r="J2756" s="832" t="s">
        <v>618</v>
      </c>
      <c r="K2756" s="832" t="s">
        <v>3053</v>
      </c>
      <c r="L2756" s="835">
        <v>52.61</v>
      </c>
      <c r="M2756" s="835">
        <v>52.61</v>
      </c>
      <c r="N2756" s="832">
        <v>1</v>
      </c>
      <c r="O2756" s="836">
        <v>0.5</v>
      </c>
      <c r="P2756" s="835">
        <v>52.61</v>
      </c>
      <c r="Q2756" s="837">
        <v>1</v>
      </c>
      <c r="R2756" s="832">
        <v>1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2</v>
      </c>
      <c r="B2757" s="832" t="s">
        <v>2170</v>
      </c>
      <c r="C2757" s="832" t="s">
        <v>2181</v>
      </c>
      <c r="D2757" s="833" t="s">
        <v>4519</v>
      </c>
      <c r="E2757" s="834" t="s">
        <v>2295</v>
      </c>
      <c r="F2757" s="832" t="s">
        <v>2171</v>
      </c>
      <c r="G2757" s="832" t="s">
        <v>2754</v>
      </c>
      <c r="H2757" s="832" t="s">
        <v>562</v>
      </c>
      <c r="I2757" s="832" t="s">
        <v>2755</v>
      </c>
      <c r="J2757" s="832" t="s">
        <v>2756</v>
      </c>
      <c r="K2757" s="832" t="s">
        <v>2757</v>
      </c>
      <c r="L2757" s="835">
        <v>64.5</v>
      </c>
      <c r="M2757" s="835">
        <v>451.5</v>
      </c>
      <c r="N2757" s="832">
        <v>7</v>
      </c>
      <c r="O2757" s="836">
        <v>2.5</v>
      </c>
      <c r="P2757" s="835">
        <v>451.5</v>
      </c>
      <c r="Q2757" s="837">
        <v>1</v>
      </c>
      <c r="R2757" s="832">
        <v>7</v>
      </c>
      <c r="S2757" s="837">
        <v>1</v>
      </c>
      <c r="T2757" s="836">
        <v>2.5</v>
      </c>
      <c r="U2757" s="838">
        <v>1</v>
      </c>
    </row>
    <row r="2758" spans="1:21" ht="14.4" customHeight="1" x14ac:dyDescent="0.3">
      <c r="A2758" s="831">
        <v>2</v>
      </c>
      <c r="B2758" s="832" t="s">
        <v>2170</v>
      </c>
      <c r="C2758" s="832" t="s">
        <v>2181</v>
      </c>
      <c r="D2758" s="833" t="s">
        <v>4519</v>
      </c>
      <c r="E2758" s="834" t="s">
        <v>2295</v>
      </c>
      <c r="F2758" s="832" t="s">
        <v>2171</v>
      </c>
      <c r="G2758" s="832" t="s">
        <v>2754</v>
      </c>
      <c r="H2758" s="832" t="s">
        <v>562</v>
      </c>
      <c r="I2758" s="832" t="s">
        <v>2758</v>
      </c>
      <c r="J2758" s="832" t="s">
        <v>2756</v>
      </c>
      <c r="K2758" s="832" t="s">
        <v>2759</v>
      </c>
      <c r="L2758" s="835">
        <v>32.25</v>
      </c>
      <c r="M2758" s="835">
        <v>64.5</v>
      </c>
      <c r="N2758" s="832">
        <v>2</v>
      </c>
      <c r="O2758" s="836">
        <v>2</v>
      </c>
      <c r="P2758" s="835">
        <v>64.5</v>
      </c>
      <c r="Q2758" s="837">
        <v>1</v>
      </c>
      <c r="R2758" s="832">
        <v>2</v>
      </c>
      <c r="S2758" s="837">
        <v>1</v>
      </c>
      <c r="T2758" s="836">
        <v>2</v>
      </c>
      <c r="U2758" s="838">
        <v>1</v>
      </c>
    </row>
    <row r="2759" spans="1:21" ht="14.4" customHeight="1" x14ac:dyDescent="0.3">
      <c r="A2759" s="831">
        <v>2</v>
      </c>
      <c r="B2759" s="832" t="s">
        <v>2170</v>
      </c>
      <c r="C2759" s="832" t="s">
        <v>2181</v>
      </c>
      <c r="D2759" s="833" t="s">
        <v>4519</v>
      </c>
      <c r="E2759" s="834" t="s">
        <v>2295</v>
      </c>
      <c r="F2759" s="832" t="s">
        <v>2171</v>
      </c>
      <c r="G2759" s="832" t="s">
        <v>2769</v>
      </c>
      <c r="H2759" s="832" t="s">
        <v>562</v>
      </c>
      <c r="I2759" s="832" t="s">
        <v>2770</v>
      </c>
      <c r="J2759" s="832" t="s">
        <v>1159</v>
      </c>
      <c r="K2759" s="832" t="s">
        <v>2771</v>
      </c>
      <c r="L2759" s="835">
        <v>453.79</v>
      </c>
      <c r="M2759" s="835">
        <v>4991.6900000000005</v>
      </c>
      <c r="N2759" s="832">
        <v>11</v>
      </c>
      <c r="O2759" s="836">
        <v>8.5</v>
      </c>
      <c r="P2759" s="835">
        <v>2722.7400000000002</v>
      </c>
      <c r="Q2759" s="837">
        <v>0.54545454545454541</v>
      </c>
      <c r="R2759" s="832">
        <v>6</v>
      </c>
      <c r="S2759" s="837">
        <v>0.54545454545454541</v>
      </c>
      <c r="T2759" s="836">
        <v>4</v>
      </c>
      <c r="U2759" s="838">
        <v>0.47058823529411764</v>
      </c>
    </row>
    <row r="2760" spans="1:21" ht="14.4" customHeight="1" x14ac:dyDescent="0.3">
      <c r="A2760" s="831">
        <v>2</v>
      </c>
      <c r="B2760" s="832" t="s">
        <v>2170</v>
      </c>
      <c r="C2760" s="832" t="s">
        <v>2181</v>
      </c>
      <c r="D2760" s="833" t="s">
        <v>4519</v>
      </c>
      <c r="E2760" s="834" t="s">
        <v>2295</v>
      </c>
      <c r="F2760" s="832" t="s">
        <v>2171</v>
      </c>
      <c r="G2760" s="832" t="s">
        <v>2769</v>
      </c>
      <c r="H2760" s="832" t="s">
        <v>562</v>
      </c>
      <c r="I2760" s="832" t="s">
        <v>2772</v>
      </c>
      <c r="J2760" s="832" t="s">
        <v>1159</v>
      </c>
      <c r="K2760" s="832" t="s">
        <v>2771</v>
      </c>
      <c r="L2760" s="835">
        <v>453.79</v>
      </c>
      <c r="M2760" s="835">
        <v>907.58</v>
      </c>
      <c r="N2760" s="832">
        <v>2</v>
      </c>
      <c r="O2760" s="836">
        <v>1</v>
      </c>
      <c r="P2760" s="835">
        <v>907.58</v>
      </c>
      <c r="Q2760" s="837">
        <v>1</v>
      </c>
      <c r="R2760" s="832">
        <v>2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2</v>
      </c>
      <c r="B2761" s="832" t="s">
        <v>2170</v>
      </c>
      <c r="C2761" s="832" t="s">
        <v>2181</v>
      </c>
      <c r="D2761" s="833" t="s">
        <v>4519</v>
      </c>
      <c r="E2761" s="834" t="s">
        <v>2295</v>
      </c>
      <c r="F2761" s="832" t="s">
        <v>2171</v>
      </c>
      <c r="G2761" s="832" t="s">
        <v>2777</v>
      </c>
      <c r="H2761" s="832" t="s">
        <v>562</v>
      </c>
      <c r="I2761" s="832" t="s">
        <v>3609</v>
      </c>
      <c r="J2761" s="832" t="s">
        <v>2779</v>
      </c>
      <c r="K2761" s="832" t="s">
        <v>3610</v>
      </c>
      <c r="L2761" s="835">
        <v>6167.15</v>
      </c>
      <c r="M2761" s="835">
        <v>6167.15</v>
      </c>
      <c r="N2761" s="832">
        <v>1</v>
      </c>
      <c r="O2761" s="836">
        <v>0.5</v>
      </c>
      <c r="P2761" s="835">
        <v>6167.15</v>
      </c>
      <c r="Q2761" s="837">
        <v>1</v>
      </c>
      <c r="R2761" s="832">
        <v>1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2</v>
      </c>
      <c r="B2762" s="832" t="s">
        <v>2170</v>
      </c>
      <c r="C2762" s="832" t="s">
        <v>2181</v>
      </c>
      <c r="D2762" s="833" t="s">
        <v>4519</v>
      </c>
      <c r="E2762" s="834" t="s">
        <v>2295</v>
      </c>
      <c r="F2762" s="832" t="s">
        <v>2171</v>
      </c>
      <c r="G2762" s="832" t="s">
        <v>2797</v>
      </c>
      <c r="H2762" s="832" t="s">
        <v>562</v>
      </c>
      <c r="I2762" s="832" t="s">
        <v>2801</v>
      </c>
      <c r="J2762" s="832" t="s">
        <v>2799</v>
      </c>
      <c r="K2762" s="832" t="s">
        <v>2802</v>
      </c>
      <c r="L2762" s="835">
        <v>181.04</v>
      </c>
      <c r="M2762" s="835">
        <v>181.04</v>
      </c>
      <c r="N2762" s="832">
        <v>1</v>
      </c>
      <c r="O2762" s="836">
        <v>0.5</v>
      </c>
      <c r="P2762" s="835">
        <v>181.04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2</v>
      </c>
      <c r="B2763" s="832" t="s">
        <v>2170</v>
      </c>
      <c r="C2763" s="832" t="s">
        <v>2181</v>
      </c>
      <c r="D2763" s="833" t="s">
        <v>4519</v>
      </c>
      <c r="E2763" s="834" t="s">
        <v>2295</v>
      </c>
      <c r="F2763" s="832" t="s">
        <v>2171</v>
      </c>
      <c r="G2763" s="832" t="s">
        <v>4278</v>
      </c>
      <c r="H2763" s="832" t="s">
        <v>562</v>
      </c>
      <c r="I2763" s="832" t="s">
        <v>4279</v>
      </c>
      <c r="J2763" s="832" t="s">
        <v>764</v>
      </c>
      <c r="K2763" s="832" t="s">
        <v>4280</v>
      </c>
      <c r="L2763" s="835">
        <v>0</v>
      </c>
      <c r="M2763" s="835">
        <v>0</v>
      </c>
      <c r="N2763" s="832">
        <v>1</v>
      </c>
      <c r="O2763" s="836">
        <v>0.5</v>
      </c>
      <c r="P2763" s="835"/>
      <c r="Q2763" s="837"/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2</v>
      </c>
      <c r="B2764" s="832" t="s">
        <v>2170</v>
      </c>
      <c r="C2764" s="832" t="s">
        <v>2181</v>
      </c>
      <c r="D2764" s="833" t="s">
        <v>4519</v>
      </c>
      <c r="E2764" s="834" t="s">
        <v>2295</v>
      </c>
      <c r="F2764" s="832" t="s">
        <v>2171</v>
      </c>
      <c r="G2764" s="832" t="s">
        <v>2808</v>
      </c>
      <c r="H2764" s="832" t="s">
        <v>562</v>
      </c>
      <c r="I2764" s="832" t="s">
        <v>2812</v>
      </c>
      <c r="J2764" s="832" t="s">
        <v>888</v>
      </c>
      <c r="K2764" s="832" t="s">
        <v>2813</v>
      </c>
      <c r="L2764" s="835">
        <v>0</v>
      </c>
      <c r="M2764" s="835">
        <v>0</v>
      </c>
      <c r="N2764" s="832">
        <v>4</v>
      </c>
      <c r="O2764" s="836">
        <v>1.5</v>
      </c>
      <c r="P2764" s="835">
        <v>0</v>
      </c>
      <c r="Q2764" s="837"/>
      <c r="R2764" s="832">
        <v>2</v>
      </c>
      <c r="S2764" s="837">
        <v>0.5</v>
      </c>
      <c r="T2764" s="836">
        <v>1</v>
      </c>
      <c r="U2764" s="838">
        <v>0.66666666666666663</v>
      </c>
    </row>
    <row r="2765" spans="1:21" ht="14.4" customHeight="1" x14ac:dyDescent="0.3">
      <c r="A2765" s="831">
        <v>2</v>
      </c>
      <c r="B2765" s="832" t="s">
        <v>2170</v>
      </c>
      <c r="C2765" s="832" t="s">
        <v>2181</v>
      </c>
      <c r="D2765" s="833" t="s">
        <v>4519</v>
      </c>
      <c r="E2765" s="834" t="s">
        <v>2295</v>
      </c>
      <c r="F2765" s="832" t="s">
        <v>2171</v>
      </c>
      <c r="G2765" s="832" t="s">
        <v>2808</v>
      </c>
      <c r="H2765" s="832" t="s">
        <v>562</v>
      </c>
      <c r="I2765" s="832" t="s">
        <v>3056</v>
      </c>
      <c r="J2765" s="832" t="s">
        <v>2815</v>
      </c>
      <c r="K2765" s="832" t="s">
        <v>2816</v>
      </c>
      <c r="L2765" s="835">
        <v>0</v>
      </c>
      <c r="M2765" s="835">
        <v>0</v>
      </c>
      <c r="N2765" s="832">
        <v>4</v>
      </c>
      <c r="O2765" s="836">
        <v>0.5</v>
      </c>
      <c r="P2765" s="835"/>
      <c r="Q2765" s="837"/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2</v>
      </c>
      <c r="B2766" s="832" t="s">
        <v>2170</v>
      </c>
      <c r="C2766" s="832" t="s">
        <v>2181</v>
      </c>
      <c r="D2766" s="833" t="s">
        <v>4519</v>
      </c>
      <c r="E2766" s="834" t="s">
        <v>2295</v>
      </c>
      <c r="F2766" s="832" t="s">
        <v>2171</v>
      </c>
      <c r="G2766" s="832" t="s">
        <v>2825</v>
      </c>
      <c r="H2766" s="832" t="s">
        <v>562</v>
      </c>
      <c r="I2766" s="832" t="s">
        <v>2826</v>
      </c>
      <c r="J2766" s="832" t="s">
        <v>1079</v>
      </c>
      <c r="K2766" s="832" t="s">
        <v>1758</v>
      </c>
      <c r="L2766" s="835">
        <v>210.38</v>
      </c>
      <c r="M2766" s="835">
        <v>210.38</v>
      </c>
      <c r="N2766" s="832">
        <v>1</v>
      </c>
      <c r="O2766" s="836">
        <v>1</v>
      </c>
      <c r="P2766" s="835">
        <v>210.38</v>
      </c>
      <c r="Q2766" s="837">
        <v>1</v>
      </c>
      <c r="R2766" s="832">
        <v>1</v>
      </c>
      <c r="S2766" s="837">
        <v>1</v>
      </c>
      <c r="T2766" s="836">
        <v>1</v>
      </c>
      <c r="U2766" s="838">
        <v>1</v>
      </c>
    </row>
    <row r="2767" spans="1:21" ht="14.4" customHeight="1" x14ac:dyDescent="0.3">
      <c r="A2767" s="831">
        <v>2</v>
      </c>
      <c r="B2767" s="832" t="s">
        <v>2170</v>
      </c>
      <c r="C2767" s="832" t="s">
        <v>2181</v>
      </c>
      <c r="D2767" s="833" t="s">
        <v>4519</v>
      </c>
      <c r="E2767" s="834" t="s">
        <v>2295</v>
      </c>
      <c r="F2767" s="832" t="s">
        <v>2171</v>
      </c>
      <c r="G2767" s="832" t="s">
        <v>3996</v>
      </c>
      <c r="H2767" s="832" t="s">
        <v>562</v>
      </c>
      <c r="I2767" s="832" t="s">
        <v>3997</v>
      </c>
      <c r="J2767" s="832" t="s">
        <v>3998</v>
      </c>
      <c r="K2767" s="832" t="s">
        <v>2501</v>
      </c>
      <c r="L2767" s="835">
        <v>282.05</v>
      </c>
      <c r="M2767" s="835">
        <v>3102.55</v>
      </c>
      <c r="N2767" s="832">
        <v>11</v>
      </c>
      <c r="O2767" s="836">
        <v>3.5</v>
      </c>
      <c r="P2767" s="835">
        <v>2538.4500000000003</v>
      </c>
      <c r="Q2767" s="837">
        <v>0.81818181818181823</v>
      </c>
      <c r="R2767" s="832">
        <v>9</v>
      </c>
      <c r="S2767" s="837">
        <v>0.81818181818181823</v>
      </c>
      <c r="T2767" s="836">
        <v>2.5</v>
      </c>
      <c r="U2767" s="838">
        <v>0.7142857142857143</v>
      </c>
    </row>
    <row r="2768" spans="1:21" ht="14.4" customHeight="1" x14ac:dyDescent="0.3">
      <c r="A2768" s="831">
        <v>2</v>
      </c>
      <c r="B2768" s="832" t="s">
        <v>2170</v>
      </c>
      <c r="C2768" s="832" t="s">
        <v>2181</v>
      </c>
      <c r="D2768" s="833" t="s">
        <v>4519</v>
      </c>
      <c r="E2768" s="834" t="s">
        <v>2295</v>
      </c>
      <c r="F2768" s="832" t="s">
        <v>2171</v>
      </c>
      <c r="G2768" s="832" t="s">
        <v>3744</v>
      </c>
      <c r="H2768" s="832" t="s">
        <v>604</v>
      </c>
      <c r="I2768" s="832" t="s">
        <v>4509</v>
      </c>
      <c r="J2768" s="832" t="s">
        <v>3746</v>
      </c>
      <c r="K2768" s="832" t="s">
        <v>2019</v>
      </c>
      <c r="L2768" s="835">
        <v>125.28</v>
      </c>
      <c r="M2768" s="835">
        <v>125.28</v>
      </c>
      <c r="N2768" s="832">
        <v>1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2</v>
      </c>
      <c r="B2769" s="832" t="s">
        <v>2170</v>
      </c>
      <c r="C2769" s="832" t="s">
        <v>2181</v>
      </c>
      <c r="D2769" s="833" t="s">
        <v>4519</v>
      </c>
      <c r="E2769" s="834" t="s">
        <v>2295</v>
      </c>
      <c r="F2769" s="832" t="s">
        <v>2171</v>
      </c>
      <c r="G2769" s="832" t="s">
        <v>4003</v>
      </c>
      <c r="H2769" s="832" t="s">
        <v>562</v>
      </c>
      <c r="I2769" s="832" t="s">
        <v>4004</v>
      </c>
      <c r="J2769" s="832" t="s">
        <v>1047</v>
      </c>
      <c r="K2769" s="832" t="s">
        <v>4005</v>
      </c>
      <c r="L2769" s="835">
        <v>55.16</v>
      </c>
      <c r="M2769" s="835">
        <v>110.32</v>
      </c>
      <c r="N2769" s="832">
        <v>2</v>
      </c>
      <c r="O2769" s="836">
        <v>1</v>
      </c>
      <c r="P2769" s="835">
        <v>110.32</v>
      </c>
      <c r="Q2769" s="837">
        <v>1</v>
      </c>
      <c r="R2769" s="832">
        <v>2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2</v>
      </c>
      <c r="B2770" s="832" t="s">
        <v>2170</v>
      </c>
      <c r="C2770" s="832" t="s">
        <v>2181</v>
      </c>
      <c r="D2770" s="833" t="s">
        <v>4519</v>
      </c>
      <c r="E2770" s="834" t="s">
        <v>2295</v>
      </c>
      <c r="F2770" s="832" t="s">
        <v>2171</v>
      </c>
      <c r="G2770" s="832" t="s">
        <v>3392</v>
      </c>
      <c r="H2770" s="832" t="s">
        <v>604</v>
      </c>
      <c r="I2770" s="832" t="s">
        <v>4510</v>
      </c>
      <c r="J2770" s="832" t="s">
        <v>812</v>
      </c>
      <c r="K2770" s="832" t="s">
        <v>4511</v>
      </c>
      <c r="L2770" s="835">
        <v>155.81</v>
      </c>
      <c r="M2770" s="835">
        <v>311.62</v>
      </c>
      <c r="N2770" s="832">
        <v>2</v>
      </c>
      <c r="O2770" s="836">
        <v>1</v>
      </c>
      <c r="P2770" s="835">
        <v>311.62</v>
      </c>
      <c r="Q2770" s="837">
        <v>1</v>
      </c>
      <c r="R2770" s="832">
        <v>2</v>
      </c>
      <c r="S2770" s="837">
        <v>1</v>
      </c>
      <c r="T2770" s="836">
        <v>1</v>
      </c>
      <c r="U2770" s="838">
        <v>1</v>
      </c>
    </row>
    <row r="2771" spans="1:21" ht="14.4" customHeight="1" x14ac:dyDescent="0.3">
      <c r="A2771" s="831">
        <v>2</v>
      </c>
      <c r="B2771" s="832" t="s">
        <v>2170</v>
      </c>
      <c r="C2771" s="832" t="s">
        <v>2181</v>
      </c>
      <c r="D2771" s="833" t="s">
        <v>4519</v>
      </c>
      <c r="E2771" s="834" t="s">
        <v>2295</v>
      </c>
      <c r="F2771" s="832" t="s">
        <v>2171</v>
      </c>
      <c r="G2771" s="832" t="s">
        <v>2857</v>
      </c>
      <c r="H2771" s="832" t="s">
        <v>604</v>
      </c>
      <c r="I2771" s="832" t="s">
        <v>1766</v>
      </c>
      <c r="J2771" s="832" t="s">
        <v>1767</v>
      </c>
      <c r="K2771" s="832" t="s">
        <v>1768</v>
      </c>
      <c r="L2771" s="835">
        <v>218.73</v>
      </c>
      <c r="M2771" s="835">
        <v>218.73</v>
      </c>
      <c r="N2771" s="832">
        <v>1</v>
      </c>
      <c r="O2771" s="836">
        <v>0.5</v>
      </c>
      <c r="P2771" s="835">
        <v>218.73</v>
      </c>
      <c r="Q2771" s="837">
        <v>1</v>
      </c>
      <c r="R2771" s="832">
        <v>1</v>
      </c>
      <c r="S2771" s="837">
        <v>1</v>
      </c>
      <c r="T2771" s="836">
        <v>0.5</v>
      </c>
      <c r="U2771" s="838">
        <v>1</v>
      </c>
    </row>
    <row r="2772" spans="1:21" ht="14.4" customHeight="1" x14ac:dyDescent="0.3">
      <c r="A2772" s="831">
        <v>2</v>
      </c>
      <c r="B2772" s="832" t="s">
        <v>2170</v>
      </c>
      <c r="C2772" s="832" t="s">
        <v>2181</v>
      </c>
      <c r="D2772" s="833" t="s">
        <v>4519</v>
      </c>
      <c r="E2772" s="834" t="s">
        <v>2295</v>
      </c>
      <c r="F2772" s="832" t="s">
        <v>2171</v>
      </c>
      <c r="G2772" s="832" t="s">
        <v>2875</v>
      </c>
      <c r="H2772" s="832" t="s">
        <v>562</v>
      </c>
      <c r="I2772" s="832" t="s">
        <v>2876</v>
      </c>
      <c r="J2772" s="832" t="s">
        <v>2877</v>
      </c>
      <c r="K2772" s="832" t="s">
        <v>2878</v>
      </c>
      <c r="L2772" s="835">
        <v>277.70999999999998</v>
      </c>
      <c r="M2772" s="835">
        <v>1110.8399999999999</v>
      </c>
      <c r="N2772" s="832">
        <v>4</v>
      </c>
      <c r="O2772" s="836">
        <v>1.5</v>
      </c>
      <c r="P2772" s="835">
        <v>833.12999999999988</v>
      </c>
      <c r="Q2772" s="837">
        <v>0.75</v>
      </c>
      <c r="R2772" s="832">
        <v>3</v>
      </c>
      <c r="S2772" s="837">
        <v>0.75</v>
      </c>
      <c r="T2772" s="836">
        <v>1</v>
      </c>
      <c r="U2772" s="838">
        <v>0.66666666666666663</v>
      </c>
    </row>
    <row r="2773" spans="1:21" ht="14.4" customHeight="1" x14ac:dyDescent="0.3">
      <c r="A2773" s="831">
        <v>2</v>
      </c>
      <c r="B2773" s="832" t="s">
        <v>2170</v>
      </c>
      <c r="C2773" s="832" t="s">
        <v>2181</v>
      </c>
      <c r="D2773" s="833" t="s">
        <v>4519</v>
      </c>
      <c r="E2773" s="834" t="s">
        <v>2295</v>
      </c>
      <c r="F2773" s="832" t="s">
        <v>2171</v>
      </c>
      <c r="G2773" s="832" t="s">
        <v>4025</v>
      </c>
      <c r="H2773" s="832" t="s">
        <v>562</v>
      </c>
      <c r="I2773" s="832" t="s">
        <v>4026</v>
      </c>
      <c r="J2773" s="832" t="s">
        <v>4027</v>
      </c>
      <c r="K2773" s="832" t="s">
        <v>4028</v>
      </c>
      <c r="L2773" s="835">
        <v>248.55</v>
      </c>
      <c r="M2773" s="835">
        <v>1242.75</v>
      </c>
      <c r="N2773" s="832">
        <v>5</v>
      </c>
      <c r="O2773" s="836">
        <v>5</v>
      </c>
      <c r="P2773" s="835">
        <v>994.2</v>
      </c>
      <c r="Q2773" s="837">
        <v>0.8</v>
      </c>
      <c r="R2773" s="832">
        <v>4</v>
      </c>
      <c r="S2773" s="837">
        <v>0.8</v>
      </c>
      <c r="T2773" s="836">
        <v>4</v>
      </c>
      <c r="U2773" s="838">
        <v>0.8</v>
      </c>
    </row>
    <row r="2774" spans="1:21" ht="14.4" customHeight="1" x14ac:dyDescent="0.3">
      <c r="A2774" s="831">
        <v>2</v>
      </c>
      <c r="B2774" s="832" t="s">
        <v>2170</v>
      </c>
      <c r="C2774" s="832" t="s">
        <v>2181</v>
      </c>
      <c r="D2774" s="833" t="s">
        <v>4519</v>
      </c>
      <c r="E2774" s="834" t="s">
        <v>2295</v>
      </c>
      <c r="F2774" s="832" t="s">
        <v>2171</v>
      </c>
      <c r="G2774" s="832" t="s">
        <v>2888</v>
      </c>
      <c r="H2774" s="832" t="s">
        <v>604</v>
      </c>
      <c r="I2774" s="832" t="s">
        <v>3088</v>
      </c>
      <c r="J2774" s="832" t="s">
        <v>1652</v>
      </c>
      <c r="K2774" s="832" t="s">
        <v>3089</v>
      </c>
      <c r="L2774" s="835">
        <v>165.63</v>
      </c>
      <c r="M2774" s="835">
        <v>331.26</v>
      </c>
      <c r="N2774" s="832">
        <v>2</v>
      </c>
      <c r="O2774" s="836">
        <v>2</v>
      </c>
      <c r="P2774" s="835">
        <v>165.63</v>
      </c>
      <c r="Q2774" s="837">
        <v>0.5</v>
      </c>
      <c r="R2774" s="832">
        <v>1</v>
      </c>
      <c r="S2774" s="837">
        <v>0.5</v>
      </c>
      <c r="T2774" s="836">
        <v>1</v>
      </c>
      <c r="U2774" s="838">
        <v>0.5</v>
      </c>
    </row>
    <row r="2775" spans="1:21" ht="14.4" customHeight="1" x14ac:dyDescent="0.3">
      <c r="A2775" s="831">
        <v>2</v>
      </c>
      <c r="B2775" s="832" t="s">
        <v>2170</v>
      </c>
      <c r="C2775" s="832" t="s">
        <v>2181</v>
      </c>
      <c r="D2775" s="833" t="s">
        <v>4519</v>
      </c>
      <c r="E2775" s="834" t="s">
        <v>2295</v>
      </c>
      <c r="F2775" s="832" t="s">
        <v>2171</v>
      </c>
      <c r="G2775" s="832" t="s">
        <v>2888</v>
      </c>
      <c r="H2775" s="832" t="s">
        <v>604</v>
      </c>
      <c r="I2775" s="832" t="s">
        <v>1651</v>
      </c>
      <c r="J2775" s="832" t="s">
        <v>1652</v>
      </c>
      <c r="K2775" s="832" t="s">
        <v>1653</v>
      </c>
      <c r="L2775" s="835">
        <v>414.07</v>
      </c>
      <c r="M2775" s="835">
        <v>5796.98</v>
      </c>
      <c r="N2775" s="832">
        <v>14</v>
      </c>
      <c r="O2775" s="836">
        <v>6.5</v>
      </c>
      <c r="P2775" s="835">
        <v>3726.63</v>
      </c>
      <c r="Q2775" s="837">
        <v>0.6428571428571429</v>
      </c>
      <c r="R2775" s="832">
        <v>9</v>
      </c>
      <c r="S2775" s="837">
        <v>0.6428571428571429</v>
      </c>
      <c r="T2775" s="836">
        <v>4.5</v>
      </c>
      <c r="U2775" s="838">
        <v>0.69230769230769229</v>
      </c>
    </row>
    <row r="2776" spans="1:21" ht="14.4" customHeight="1" x14ac:dyDescent="0.3">
      <c r="A2776" s="831">
        <v>2</v>
      </c>
      <c r="B2776" s="832" t="s">
        <v>2170</v>
      </c>
      <c r="C2776" s="832" t="s">
        <v>2181</v>
      </c>
      <c r="D2776" s="833" t="s">
        <v>4519</v>
      </c>
      <c r="E2776" s="834" t="s">
        <v>2295</v>
      </c>
      <c r="F2776" s="832" t="s">
        <v>2171</v>
      </c>
      <c r="G2776" s="832" t="s">
        <v>2894</v>
      </c>
      <c r="H2776" s="832" t="s">
        <v>562</v>
      </c>
      <c r="I2776" s="832" t="s">
        <v>2895</v>
      </c>
      <c r="J2776" s="832" t="s">
        <v>2896</v>
      </c>
      <c r="K2776" s="832" t="s">
        <v>2897</v>
      </c>
      <c r="L2776" s="835">
        <v>50.32</v>
      </c>
      <c r="M2776" s="835">
        <v>50.32</v>
      </c>
      <c r="N2776" s="832">
        <v>1</v>
      </c>
      <c r="O2776" s="836">
        <v>1</v>
      </c>
      <c r="P2776" s="835">
        <v>50.32</v>
      </c>
      <c r="Q2776" s="837">
        <v>1</v>
      </c>
      <c r="R2776" s="832">
        <v>1</v>
      </c>
      <c r="S2776" s="837">
        <v>1</v>
      </c>
      <c r="T2776" s="836">
        <v>1</v>
      </c>
      <c r="U2776" s="838">
        <v>1</v>
      </c>
    </row>
    <row r="2777" spans="1:21" ht="14.4" customHeight="1" x14ac:dyDescent="0.3">
      <c r="A2777" s="831">
        <v>2</v>
      </c>
      <c r="B2777" s="832" t="s">
        <v>2170</v>
      </c>
      <c r="C2777" s="832" t="s">
        <v>2181</v>
      </c>
      <c r="D2777" s="833" t="s">
        <v>4519</v>
      </c>
      <c r="E2777" s="834" t="s">
        <v>2295</v>
      </c>
      <c r="F2777" s="832" t="s">
        <v>2171</v>
      </c>
      <c r="G2777" s="832" t="s">
        <v>2899</v>
      </c>
      <c r="H2777" s="832" t="s">
        <v>562</v>
      </c>
      <c r="I2777" s="832" t="s">
        <v>2900</v>
      </c>
      <c r="J2777" s="832" t="s">
        <v>2901</v>
      </c>
      <c r="K2777" s="832" t="s">
        <v>2902</v>
      </c>
      <c r="L2777" s="835">
        <v>240.7</v>
      </c>
      <c r="M2777" s="835">
        <v>1203.5</v>
      </c>
      <c r="N2777" s="832">
        <v>5</v>
      </c>
      <c r="O2777" s="836">
        <v>0.5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2</v>
      </c>
      <c r="B2778" s="832" t="s">
        <v>2170</v>
      </c>
      <c r="C2778" s="832" t="s">
        <v>2181</v>
      </c>
      <c r="D2778" s="833" t="s">
        <v>4519</v>
      </c>
      <c r="E2778" s="834" t="s">
        <v>2295</v>
      </c>
      <c r="F2778" s="832" t="s">
        <v>2171</v>
      </c>
      <c r="G2778" s="832" t="s">
        <v>2899</v>
      </c>
      <c r="H2778" s="832" t="s">
        <v>562</v>
      </c>
      <c r="I2778" s="832" t="s">
        <v>2905</v>
      </c>
      <c r="J2778" s="832" t="s">
        <v>886</v>
      </c>
      <c r="K2778" s="832" t="s">
        <v>2906</v>
      </c>
      <c r="L2778" s="835">
        <v>374.79</v>
      </c>
      <c r="M2778" s="835">
        <v>2248.7400000000002</v>
      </c>
      <c r="N2778" s="832">
        <v>6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2</v>
      </c>
      <c r="B2779" s="832" t="s">
        <v>2170</v>
      </c>
      <c r="C2779" s="832" t="s">
        <v>2181</v>
      </c>
      <c r="D2779" s="833" t="s">
        <v>4519</v>
      </c>
      <c r="E2779" s="834" t="s">
        <v>2295</v>
      </c>
      <c r="F2779" s="832" t="s">
        <v>2171</v>
      </c>
      <c r="G2779" s="832" t="s">
        <v>2899</v>
      </c>
      <c r="H2779" s="832" t="s">
        <v>562</v>
      </c>
      <c r="I2779" s="832" t="s">
        <v>2907</v>
      </c>
      <c r="J2779" s="832" t="s">
        <v>886</v>
      </c>
      <c r="K2779" s="832" t="s">
        <v>2906</v>
      </c>
      <c r="L2779" s="835">
        <v>374.79</v>
      </c>
      <c r="M2779" s="835">
        <v>749.58</v>
      </c>
      <c r="N2779" s="832">
        <v>2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2</v>
      </c>
      <c r="B2780" s="832" t="s">
        <v>2170</v>
      </c>
      <c r="C2780" s="832" t="s">
        <v>2181</v>
      </c>
      <c r="D2780" s="833" t="s">
        <v>4519</v>
      </c>
      <c r="E2780" s="834" t="s">
        <v>2295</v>
      </c>
      <c r="F2780" s="832" t="s">
        <v>2171</v>
      </c>
      <c r="G2780" s="832" t="s">
        <v>2917</v>
      </c>
      <c r="H2780" s="832" t="s">
        <v>604</v>
      </c>
      <c r="I2780" s="832" t="s">
        <v>2065</v>
      </c>
      <c r="J2780" s="832" t="s">
        <v>1832</v>
      </c>
      <c r="K2780" s="832" t="s">
        <v>2066</v>
      </c>
      <c r="L2780" s="835">
        <v>126.27</v>
      </c>
      <c r="M2780" s="835">
        <v>126.27</v>
      </c>
      <c r="N2780" s="832">
        <v>1</v>
      </c>
      <c r="O2780" s="836">
        <v>0.5</v>
      </c>
      <c r="P2780" s="835">
        <v>126.27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2</v>
      </c>
      <c r="B2781" s="832" t="s">
        <v>2170</v>
      </c>
      <c r="C2781" s="832" t="s">
        <v>2181</v>
      </c>
      <c r="D2781" s="833" t="s">
        <v>4519</v>
      </c>
      <c r="E2781" s="834" t="s">
        <v>2295</v>
      </c>
      <c r="F2781" s="832" t="s">
        <v>2171</v>
      </c>
      <c r="G2781" s="832" t="s">
        <v>2917</v>
      </c>
      <c r="H2781" s="832" t="s">
        <v>604</v>
      </c>
      <c r="I2781" s="832" t="s">
        <v>1836</v>
      </c>
      <c r="J2781" s="832" t="s">
        <v>1832</v>
      </c>
      <c r="K2781" s="832" t="s">
        <v>1837</v>
      </c>
      <c r="L2781" s="835">
        <v>84.18</v>
      </c>
      <c r="M2781" s="835">
        <v>84.18</v>
      </c>
      <c r="N2781" s="832">
        <v>1</v>
      </c>
      <c r="O2781" s="836">
        <v>0.5</v>
      </c>
      <c r="P2781" s="835">
        <v>84.18</v>
      </c>
      <c r="Q2781" s="837">
        <v>1</v>
      </c>
      <c r="R2781" s="832">
        <v>1</v>
      </c>
      <c r="S2781" s="837">
        <v>1</v>
      </c>
      <c r="T2781" s="836">
        <v>0.5</v>
      </c>
      <c r="U2781" s="838">
        <v>1</v>
      </c>
    </row>
    <row r="2782" spans="1:21" ht="14.4" customHeight="1" x14ac:dyDescent="0.3">
      <c r="A2782" s="831">
        <v>2</v>
      </c>
      <c r="B2782" s="832" t="s">
        <v>2170</v>
      </c>
      <c r="C2782" s="832" t="s">
        <v>2181</v>
      </c>
      <c r="D2782" s="833" t="s">
        <v>4519</v>
      </c>
      <c r="E2782" s="834" t="s">
        <v>2295</v>
      </c>
      <c r="F2782" s="832" t="s">
        <v>2171</v>
      </c>
      <c r="G2782" s="832" t="s">
        <v>4512</v>
      </c>
      <c r="H2782" s="832" t="s">
        <v>562</v>
      </c>
      <c r="I2782" s="832" t="s">
        <v>4513</v>
      </c>
      <c r="J2782" s="832" t="s">
        <v>4514</v>
      </c>
      <c r="K2782" s="832" t="s">
        <v>4515</v>
      </c>
      <c r="L2782" s="835">
        <v>153.41</v>
      </c>
      <c r="M2782" s="835">
        <v>153.41</v>
      </c>
      <c r="N2782" s="832">
        <v>1</v>
      </c>
      <c r="O2782" s="836">
        <v>0.5</v>
      </c>
      <c r="P2782" s="835">
        <v>153.41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2</v>
      </c>
      <c r="B2783" s="832" t="s">
        <v>2170</v>
      </c>
      <c r="C2783" s="832" t="s">
        <v>2181</v>
      </c>
      <c r="D2783" s="833" t="s">
        <v>4519</v>
      </c>
      <c r="E2783" s="834" t="s">
        <v>2295</v>
      </c>
      <c r="F2783" s="832" t="s">
        <v>2172</v>
      </c>
      <c r="G2783" s="832" t="s">
        <v>2932</v>
      </c>
      <c r="H2783" s="832" t="s">
        <v>562</v>
      </c>
      <c r="I2783" s="832" t="s">
        <v>2936</v>
      </c>
      <c r="J2783" s="832" t="s">
        <v>2248</v>
      </c>
      <c r="K2783" s="832"/>
      <c r="L2783" s="835">
        <v>0</v>
      </c>
      <c r="M2783" s="835">
        <v>0</v>
      </c>
      <c r="N2783" s="832">
        <v>7</v>
      </c>
      <c r="O2783" s="836">
        <v>6.5</v>
      </c>
      <c r="P2783" s="835">
        <v>0</v>
      </c>
      <c r="Q2783" s="837"/>
      <c r="R2783" s="832">
        <v>7</v>
      </c>
      <c r="S2783" s="837">
        <v>1</v>
      </c>
      <c r="T2783" s="836">
        <v>6.5</v>
      </c>
      <c r="U2783" s="838">
        <v>1</v>
      </c>
    </row>
    <row r="2784" spans="1:21" ht="14.4" customHeight="1" x14ac:dyDescent="0.3">
      <c r="A2784" s="831">
        <v>2</v>
      </c>
      <c r="B2784" s="832" t="s">
        <v>2170</v>
      </c>
      <c r="C2784" s="832" t="s">
        <v>2181</v>
      </c>
      <c r="D2784" s="833" t="s">
        <v>4519</v>
      </c>
      <c r="E2784" s="834" t="s">
        <v>2187</v>
      </c>
      <c r="F2784" s="832" t="s">
        <v>2171</v>
      </c>
      <c r="G2784" s="832" t="s">
        <v>2423</v>
      </c>
      <c r="H2784" s="832" t="s">
        <v>562</v>
      </c>
      <c r="I2784" s="832" t="s">
        <v>2968</v>
      </c>
      <c r="J2784" s="832" t="s">
        <v>2425</v>
      </c>
      <c r="K2784" s="832" t="s">
        <v>2969</v>
      </c>
      <c r="L2784" s="835">
        <v>78.33</v>
      </c>
      <c r="M2784" s="835">
        <v>78.33</v>
      </c>
      <c r="N2784" s="832">
        <v>1</v>
      </c>
      <c r="O2784" s="836">
        <v>1</v>
      </c>
      <c r="P2784" s="835">
        <v>78.33</v>
      </c>
      <c r="Q2784" s="837">
        <v>1</v>
      </c>
      <c r="R2784" s="832">
        <v>1</v>
      </c>
      <c r="S2784" s="837">
        <v>1</v>
      </c>
      <c r="T2784" s="836">
        <v>1</v>
      </c>
      <c r="U2784" s="838">
        <v>1</v>
      </c>
    </row>
    <row r="2785" spans="1:21" ht="14.4" customHeight="1" thickBot="1" x14ac:dyDescent="0.35">
      <c r="A2785" s="839">
        <v>2</v>
      </c>
      <c r="B2785" s="840" t="s">
        <v>2170</v>
      </c>
      <c r="C2785" s="840" t="s">
        <v>2181</v>
      </c>
      <c r="D2785" s="841" t="s">
        <v>4519</v>
      </c>
      <c r="E2785" s="842" t="s">
        <v>2187</v>
      </c>
      <c r="F2785" s="840" t="s">
        <v>2171</v>
      </c>
      <c r="G2785" s="840" t="s">
        <v>2615</v>
      </c>
      <c r="H2785" s="840" t="s">
        <v>562</v>
      </c>
      <c r="I2785" s="840" t="s">
        <v>2625</v>
      </c>
      <c r="J2785" s="840" t="s">
        <v>2626</v>
      </c>
      <c r="K2785" s="840" t="s">
        <v>2627</v>
      </c>
      <c r="L2785" s="843">
        <v>729.38</v>
      </c>
      <c r="M2785" s="843">
        <v>2917.52</v>
      </c>
      <c r="N2785" s="840">
        <v>4</v>
      </c>
      <c r="O2785" s="844">
        <v>1</v>
      </c>
      <c r="P2785" s="843"/>
      <c r="Q2785" s="845">
        <v>0</v>
      </c>
      <c r="R2785" s="840"/>
      <c r="S2785" s="845">
        <v>0</v>
      </c>
      <c r="T2785" s="844"/>
      <c r="U2785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0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4521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2354</v>
      </c>
      <c r="B5" s="225">
        <v>74470.849999999991</v>
      </c>
      <c r="C5" s="830">
        <v>6.0050855486721642E-2</v>
      </c>
      <c r="D5" s="225">
        <v>1165658.8599999994</v>
      </c>
      <c r="E5" s="830">
        <v>0.93994914451327827</v>
      </c>
      <c r="F5" s="848">
        <v>1240129.7099999995</v>
      </c>
    </row>
    <row r="6" spans="1:6" ht="14.4" customHeight="1" x14ac:dyDescent="0.3">
      <c r="A6" s="857" t="s">
        <v>2186</v>
      </c>
      <c r="B6" s="849">
        <v>18886.430000000004</v>
      </c>
      <c r="C6" s="837">
        <v>5.4072305446199183E-2</v>
      </c>
      <c r="D6" s="849">
        <v>330394.58999999997</v>
      </c>
      <c r="E6" s="837">
        <v>0.94592769455380088</v>
      </c>
      <c r="F6" s="850">
        <v>349281.01999999996</v>
      </c>
    </row>
    <row r="7" spans="1:6" ht="14.4" customHeight="1" x14ac:dyDescent="0.3">
      <c r="A7" s="857" t="s">
        <v>2194</v>
      </c>
      <c r="B7" s="849">
        <v>15111.090000000002</v>
      </c>
      <c r="C7" s="837">
        <v>0.15310419412414106</v>
      </c>
      <c r="D7" s="849">
        <v>83586.989999999991</v>
      </c>
      <c r="E7" s="837">
        <v>0.846895805875859</v>
      </c>
      <c r="F7" s="850">
        <v>98698.079999999987</v>
      </c>
    </row>
    <row r="8" spans="1:6" ht="14.4" customHeight="1" x14ac:dyDescent="0.3">
      <c r="A8" s="857" t="s">
        <v>2187</v>
      </c>
      <c r="B8" s="849">
        <v>12681.590000000004</v>
      </c>
      <c r="C8" s="837">
        <v>0.15410926775680042</v>
      </c>
      <c r="D8" s="849">
        <v>69608.009999999995</v>
      </c>
      <c r="E8" s="837">
        <v>0.84589073224319955</v>
      </c>
      <c r="F8" s="850">
        <v>82289.600000000006</v>
      </c>
    </row>
    <row r="9" spans="1:6" ht="14.4" customHeight="1" x14ac:dyDescent="0.3">
      <c r="A9" s="857" t="s">
        <v>2295</v>
      </c>
      <c r="B9" s="849">
        <v>12324.88</v>
      </c>
      <c r="C9" s="837">
        <v>9.4684749722146563E-2</v>
      </c>
      <c r="D9" s="849">
        <v>117842.64999999994</v>
      </c>
      <c r="E9" s="837">
        <v>0.90531525027785342</v>
      </c>
      <c r="F9" s="850">
        <v>130167.52999999994</v>
      </c>
    </row>
    <row r="10" spans="1:6" ht="14.4" customHeight="1" x14ac:dyDescent="0.3">
      <c r="A10" s="857" t="s">
        <v>2208</v>
      </c>
      <c r="B10" s="849">
        <v>9274.56</v>
      </c>
      <c r="C10" s="837">
        <v>0.29203918517359279</v>
      </c>
      <c r="D10" s="849">
        <v>22483.370000000006</v>
      </c>
      <c r="E10" s="837">
        <v>0.70796081482640716</v>
      </c>
      <c r="F10" s="850">
        <v>31757.930000000008</v>
      </c>
    </row>
    <row r="11" spans="1:6" ht="14.4" customHeight="1" x14ac:dyDescent="0.3">
      <c r="A11" s="857" t="s">
        <v>2202</v>
      </c>
      <c r="B11" s="849">
        <v>8473.64</v>
      </c>
      <c r="C11" s="837">
        <v>9.7030504530820835E-2</v>
      </c>
      <c r="D11" s="849">
        <v>78856.010000000024</v>
      </c>
      <c r="E11" s="837">
        <v>0.90296949546917915</v>
      </c>
      <c r="F11" s="850">
        <v>87329.650000000023</v>
      </c>
    </row>
    <row r="12" spans="1:6" ht="14.4" customHeight="1" x14ac:dyDescent="0.3">
      <c r="A12" s="857" t="s">
        <v>2359</v>
      </c>
      <c r="B12" s="849">
        <v>7502.9300000000012</v>
      </c>
      <c r="C12" s="837">
        <v>0.15233296158302689</v>
      </c>
      <c r="D12" s="849">
        <v>41750.560000000012</v>
      </c>
      <c r="E12" s="837">
        <v>0.84766703841697311</v>
      </c>
      <c r="F12" s="850">
        <v>49253.490000000013</v>
      </c>
    </row>
    <row r="13" spans="1:6" ht="14.4" customHeight="1" x14ac:dyDescent="0.3">
      <c r="A13" s="857" t="s">
        <v>2336</v>
      </c>
      <c r="B13" s="849">
        <v>6328.5299999999988</v>
      </c>
      <c r="C13" s="837">
        <v>0.10835679754402691</v>
      </c>
      <c r="D13" s="849">
        <v>52076.020000000019</v>
      </c>
      <c r="E13" s="837">
        <v>0.89164320245597306</v>
      </c>
      <c r="F13" s="850">
        <v>58404.550000000017</v>
      </c>
    </row>
    <row r="14" spans="1:6" ht="14.4" customHeight="1" x14ac:dyDescent="0.3">
      <c r="A14" s="857" t="s">
        <v>2244</v>
      </c>
      <c r="B14" s="849">
        <v>5564.0099999999993</v>
      </c>
      <c r="C14" s="837">
        <v>0.17641301370210477</v>
      </c>
      <c r="D14" s="849">
        <v>25975.67</v>
      </c>
      <c r="E14" s="837">
        <v>0.82358698629789528</v>
      </c>
      <c r="F14" s="850">
        <v>31539.679999999997</v>
      </c>
    </row>
    <row r="15" spans="1:6" ht="14.4" customHeight="1" x14ac:dyDescent="0.3">
      <c r="A15" s="857" t="s">
        <v>2191</v>
      </c>
      <c r="B15" s="849">
        <v>4791.0200000000004</v>
      </c>
      <c r="C15" s="837">
        <v>4.8499601102316138E-2</v>
      </c>
      <c r="D15" s="849">
        <v>93993.709999999963</v>
      </c>
      <c r="E15" s="837">
        <v>0.95150039889768379</v>
      </c>
      <c r="F15" s="850">
        <v>98784.729999999967</v>
      </c>
    </row>
    <row r="16" spans="1:6" ht="14.4" customHeight="1" x14ac:dyDescent="0.3">
      <c r="A16" s="857" t="s">
        <v>2321</v>
      </c>
      <c r="B16" s="849">
        <v>3143.4799999999996</v>
      </c>
      <c r="C16" s="837">
        <v>6.8044625089804966E-2</v>
      </c>
      <c r="D16" s="849">
        <v>43053.850000000006</v>
      </c>
      <c r="E16" s="837">
        <v>0.93195537491019509</v>
      </c>
      <c r="F16" s="850">
        <v>46197.33</v>
      </c>
    </row>
    <row r="17" spans="1:6" ht="14.4" customHeight="1" x14ac:dyDescent="0.3">
      <c r="A17" s="857" t="s">
        <v>2220</v>
      </c>
      <c r="B17" s="849">
        <v>2787.22</v>
      </c>
      <c r="C17" s="837">
        <v>0.13124889928207287</v>
      </c>
      <c r="D17" s="849">
        <v>18448.920000000006</v>
      </c>
      <c r="E17" s="837">
        <v>0.86875110071792705</v>
      </c>
      <c r="F17" s="850">
        <v>21236.140000000007</v>
      </c>
    </row>
    <row r="18" spans="1:6" ht="14.4" customHeight="1" x14ac:dyDescent="0.3">
      <c r="A18" s="857" t="s">
        <v>2209</v>
      </c>
      <c r="B18" s="849">
        <v>2655.61</v>
      </c>
      <c r="C18" s="837">
        <v>0.59379730560679755</v>
      </c>
      <c r="D18" s="849">
        <v>1816.64</v>
      </c>
      <c r="E18" s="837">
        <v>0.40620269439320256</v>
      </c>
      <c r="F18" s="850">
        <v>4472.25</v>
      </c>
    </row>
    <row r="19" spans="1:6" ht="14.4" customHeight="1" x14ac:dyDescent="0.3">
      <c r="A19" s="857" t="s">
        <v>2306</v>
      </c>
      <c r="B19" s="849">
        <v>2358.9500000000003</v>
      </c>
      <c r="C19" s="837">
        <v>0.34757195437118937</v>
      </c>
      <c r="D19" s="849">
        <v>4427.9900000000007</v>
      </c>
      <c r="E19" s="837">
        <v>0.65242804562881063</v>
      </c>
      <c r="F19" s="850">
        <v>6786.9400000000005</v>
      </c>
    </row>
    <row r="20" spans="1:6" ht="14.4" customHeight="1" x14ac:dyDescent="0.3">
      <c r="A20" s="857" t="s">
        <v>2260</v>
      </c>
      <c r="B20" s="849">
        <v>1842.6699999999998</v>
      </c>
      <c r="C20" s="837">
        <v>5.2951017715186864E-2</v>
      </c>
      <c r="D20" s="849">
        <v>32956.850000000006</v>
      </c>
      <c r="E20" s="837">
        <v>0.94704898228481316</v>
      </c>
      <c r="F20" s="850">
        <v>34799.520000000004</v>
      </c>
    </row>
    <row r="21" spans="1:6" ht="14.4" customHeight="1" x14ac:dyDescent="0.3">
      <c r="A21" s="857" t="s">
        <v>2315</v>
      </c>
      <c r="B21" s="849">
        <v>553.67999999999995</v>
      </c>
      <c r="C21" s="837">
        <v>4.4656114527674151E-2</v>
      </c>
      <c r="D21" s="849">
        <v>11845.070000000002</v>
      </c>
      <c r="E21" s="837">
        <v>0.95534388547232585</v>
      </c>
      <c r="F21" s="850">
        <v>12398.750000000002</v>
      </c>
    </row>
    <row r="22" spans="1:6" ht="14.4" customHeight="1" x14ac:dyDescent="0.3">
      <c r="A22" s="857" t="s">
        <v>2235</v>
      </c>
      <c r="B22" s="849">
        <v>550.39</v>
      </c>
      <c r="C22" s="837">
        <v>0.59232035815370043</v>
      </c>
      <c r="D22" s="849">
        <v>378.82000000000005</v>
      </c>
      <c r="E22" s="837">
        <v>0.40767964184629957</v>
      </c>
      <c r="F22" s="850">
        <v>929.21</v>
      </c>
    </row>
    <row r="23" spans="1:6" ht="14.4" customHeight="1" x14ac:dyDescent="0.3">
      <c r="A23" s="857" t="s">
        <v>2362</v>
      </c>
      <c r="B23" s="849">
        <v>550.39</v>
      </c>
      <c r="C23" s="837">
        <v>1</v>
      </c>
      <c r="D23" s="849">
        <v>0</v>
      </c>
      <c r="E23" s="837">
        <v>0</v>
      </c>
      <c r="F23" s="850">
        <v>550.39</v>
      </c>
    </row>
    <row r="24" spans="1:6" ht="14.4" customHeight="1" x14ac:dyDescent="0.3">
      <c r="A24" s="857" t="s">
        <v>2218</v>
      </c>
      <c r="B24" s="849">
        <v>353.01</v>
      </c>
      <c r="C24" s="837">
        <v>1.7139086789294249E-2</v>
      </c>
      <c r="D24" s="849">
        <v>20243.77</v>
      </c>
      <c r="E24" s="837">
        <v>0.98286091321070579</v>
      </c>
      <c r="F24" s="850">
        <v>20596.78</v>
      </c>
    </row>
    <row r="25" spans="1:6" ht="14.4" customHeight="1" x14ac:dyDescent="0.3">
      <c r="A25" s="857" t="s">
        <v>2332</v>
      </c>
      <c r="B25" s="849">
        <v>272.08</v>
      </c>
      <c r="C25" s="837">
        <v>0.29951563188022895</v>
      </c>
      <c r="D25" s="849">
        <v>636.32000000000005</v>
      </c>
      <c r="E25" s="837">
        <v>0.70048436811977099</v>
      </c>
      <c r="F25" s="850">
        <v>908.40000000000009</v>
      </c>
    </row>
    <row r="26" spans="1:6" ht="14.4" customHeight="1" x14ac:dyDescent="0.3">
      <c r="A26" s="857" t="s">
        <v>2279</v>
      </c>
      <c r="B26" s="849">
        <v>256.04000000000002</v>
      </c>
      <c r="C26" s="837">
        <v>0.37361194204082832</v>
      </c>
      <c r="D26" s="849">
        <v>429.27</v>
      </c>
      <c r="E26" s="837">
        <v>0.62638805795917174</v>
      </c>
      <c r="F26" s="850">
        <v>685.31</v>
      </c>
    </row>
    <row r="27" spans="1:6" ht="14.4" customHeight="1" x14ac:dyDescent="0.3">
      <c r="A27" s="857" t="s">
        <v>2190</v>
      </c>
      <c r="B27" s="849">
        <v>238.72</v>
      </c>
      <c r="C27" s="837">
        <v>1</v>
      </c>
      <c r="D27" s="849"/>
      <c r="E27" s="837">
        <v>0</v>
      </c>
      <c r="F27" s="850">
        <v>238.72</v>
      </c>
    </row>
    <row r="28" spans="1:6" ht="14.4" customHeight="1" x14ac:dyDescent="0.3">
      <c r="A28" s="857" t="s">
        <v>2223</v>
      </c>
      <c r="B28" s="849">
        <v>210.64</v>
      </c>
      <c r="C28" s="837">
        <v>1</v>
      </c>
      <c r="D28" s="849"/>
      <c r="E28" s="837">
        <v>0</v>
      </c>
      <c r="F28" s="850">
        <v>210.64</v>
      </c>
    </row>
    <row r="29" spans="1:6" ht="14.4" customHeight="1" x14ac:dyDescent="0.3">
      <c r="A29" s="857" t="s">
        <v>2356</v>
      </c>
      <c r="B29" s="849">
        <v>193.6</v>
      </c>
      <c r="C29" s="837">
        <v>1</v>
      </c>
      <c r="D29" s="849"/>
      <c r="E29" s="837">
        <v>0</v>
      </c>
      <c r="F29" s="850">
        <v>193.6</v>
      </c>
    </row>
    <row r="30" spans="1:6" ht="14.4" customHeight="1" x14ac:dyDescent="0.3">
      <c r="A30" s="857" t="s">
        <v>2258</v>
      </c>
      <c r="B30" s="849">
        <v>154.36000000000001</v>
      </c>
      <c r="C30" s="837">
        <v>0.25</v>
      </c>
      <c r="D30" s="849">
        <v>463.08000000000004</v>
      </c>
      <c r="E30" s="837">
        <v>0.75</v>
      </c>
      <c r="F30" s="850">
        <v>617.44000000000005</v>
      </c>
    </row>
    <row r="31" spans="1:6" ht="14.4" customHeight="1" x14ac:dyDescent="0.3">
      <c r="A31" s="857" t="s">
        <v>2333</v>
      </c>
      <c r="B31" s="849">
        <v>154.36000000000001</v>
      </c>
      <c r="C31" s="837">
        <v>1</v>
      </c>
      <c r="D31" s="849"/>
      <c r="E31" s="837">
        <v>0</v>
      </c>
      <c r="F31" s="850">
        <v>154.36000000000001</v>
      </c>
    </row>
    <row r="32" spans="1:6" ht="14.4" customHeight="1" x14ac:dyDescent="0.3">
      <c r="A32" s="857" t="s">
        <v>2245</v>
      </c>
      <c r="B32" s="849">
        <v>141.26</v>
      </c>
      <c r="C32" s="837">
        <v>1.5119745257017467E-2</v>
      </c>
      <c r="D32" s="849">
        <v>9201.4900000000034</v>
      </c>
      <c r="E32" s="837">
        <v>0.98488025474298246</v>
      </c>
      <c r="F32" s="850">
        <v>9342.7500000000036</v>
      </c>
    </row>
    <row r="33" spans="1:6" ht="14.4" customHeight="1" x14ac:dyDescent="0.3">
      <c r="A33" s="857" t="s">
        <v>2222</v>
      </c>
      <c r="B33" s="849">
        <v>131.82</v>
      </c>
      <c r="C33" s="837">
        <v>1</v>
      </c>
      <c r="D33" s="849"/>
      <c r="E33" s="837">
        <v>0</v>
      </c>
      <c r="F33" s="850">
        <v>131.82</v>
      </c>
    </row>
    <row r="34" spans="1:6" ht="14.4" customHeight="1" x14ac:dyDescent="0.3">
      <c r="A34" s="857" t="s">
        <v>2324</v>
      </c>
      <c r="B34" s="849">
        <v>100.11</v>
      </c>
      <c r="C34" s="837">
        <v>1</v>
      </c>
      <c r="D34" s="849"/>
      <c r="E34" s="837">
        <v>0</v>
      </c>
      <c r="F34" s="850">
        <v>100.11</v>
      </c>
    </row>
    <row r="35" spans="1:6" ht="14.4" customHeight="1" x14ac:dyDescent="0.3">
      <c r="A35" s="857" t="s">
        <v>2274</v>
      </c>
      <c r="B35" s="849">
        <v>97.96</v>
      </c>
      <c r="C35" s="837">
        <v>1</v>
      </c>
      <c r="D35" s="849"/>
      <c r="E35" s="837">
        <v>0</v>
      </c>
      <c r="F35" s="850">
        <v>97.96</v>
      </c>
    </row>
    <row r="36" spans="1:6" ht="14.4" customHeight="1" x14ac:dyDescent="0.3">
      <c r="A36" s="857" t="s">
        <v>2270</v>
      </c>
      <c r="B36" s="849">
        <v>97.96</v>
      </c>
      <c r="C36" s="837">
        <v>1</v>
      </c>
      <c r="D36" s="849">
        <v>0</v>
      </c>
      <c r="E36" s="837">
        <v>0</v>
      </c>
      <c r="F36" s="850">
        <v>97.96</v>
      </c>
    </row>
    <row r="37" spans="1:6" ht="14.4" customHeight="1" x14ac:dyDescent="0.3">
      <c r="A37" s="857" t="s">
        <v>2317</v>
      </c>
      <c r="B37" s="849">
        <v>96.75</v>
      </c>
      <c r="C37" s="837">
        <v>1.6330078570042112E-2</v>
      </c>
      <c r="D37" s="849">
        <v>5827.9</v>
      </c>
      <c r="E37" s="837">
        <v>0.98366992142995791</v>
      </c>
      <c r="F37" s="850">
        <v>5924.65</v>
      </c>
    </row>
    <row r="38" spans="1:6" ht="14.4" customHeight="1" x14ac:dyDescent="0.3">
      <c r="A38" s="857" t="s">
        <v>2353</v>
      </c>
      <c r="B38" s="849">
        <v>70.23</v>
      </c>
      <c r="C38" s="837">
        <v>1</v>
      </c>
      <c r="D38" s="849"/>
      <c r="E38" s="837">
        <v>0</v>
      </c>
      <c r="F38" s="850">
        <v>70.23</v>
      </c>
    </row>
    <row r="39" spans="1:6" ht="14.4" customHeight="1" x14ac:dyDescent="0.3">
      <c r="A39" s="857" t="s">
        <v>2259</v>
      </c>
      <c r="B39" s="849">
        <v>70.23</v>
      </c>
      <c r="C39" s="837">
        <v>1</v>
      </c>
      <c r="D39" s="849"/>
      <c r="E39" s="837">
        <v>0</v>
      </c>
      <c r="F39" s="850">
        <v>70.23</v>
      </c>
    </row>
    <row r="40" spans="1:6" ht="14.4" customHeight="1" x14ac:dyDescent="0.3">
      <c r="A40" s="857" t="s">
        <v>2345</v>
      </c>
      <c r="B40" s="849">
        <v>42.51</v>
      </c>
      <c r="C40" s="837">
        <v>0.63704480743293879</v>
      </c>
      <c r="D40" s="849">
        <v>24.22</v>
      </c>
      <c r="E40" s="837">
        <v>0.36295519256706132</v>
      </c>
      <c r="F40" s="850">
        <v>66.72999999999999</v>
      </c>
    </row>
    <row r="41" spans="1:6" ht="14.4" customHeight="1" x14ac:dyDescent="0.3">
      <c r="A41" s="857" t="s">
        <v>2339</v>
      </c>
      <c r="B41" s="849">
        <v>42.51</v>
      </c>
      <c r="C41" s="837">
        <v>1</v>
      </c>
      <c r="D41" s="849"/>
      <c r="E41" s="837">
        <v>0</v>
      </c>
      <c r="F41" s="850">
        <v>42.51</v>
      </c>
    </row>
    <row r="42" spans="1:6" ht="14.4" customHeight="1" x14ac:dyDescent="0.3">
      <c r="A42" s="857" t="s">
        <v>2327</v>
      </c>
      <c r="B42" s="849">
        <v>39.18</v>
      </c>
      <c r="C42" s="837">
        <v>1</v>
      </c>
      <c r="D42" s="849"/>
      <c r="E42" s="837">
        <v>0</v>
      </c>
      <c r="F42" s="850">
        <v>39.18</v>
      </c>
    </row>
    <row r="43" spans="1:6" ht="14.4" customHeight="1" x14ac:dyDescent="0.3">
      <c r="A43" s="857" t="s">
        <v>2210</v>
      </c>
      <c r="B43" s="849">
        <v>36.270000000000003</v>
      </c>
      <c r="C43" s="837">
        <v>1</v>
      </c>
      <c r="D43" s="849"/>
      <c r="E43" s="837">
        <v>0</v>
      </c>
      <c r="F43" s="850">
        <v>36.270000000000003</v>
      </c>
    </row>
    <row r="44" spans="1:6" ht="14.4" customHeight="1" x14ac:dyDescent="0.3">
      <c r="A44" s="857" t="s">
        <v>2211</v>
      </c>
      <c r="B44" s="849">
        <v>24.22</v>
      </c>
      <c r="C44" s="837">
        <v>1</v>
      </c>
      <c r="D44" s="849"/>
      <c r="E44" s="837">
        <v>0</v>
      </c>
      <c r="F44" s="850">
        <v>24.22</v>
      </c>
    </row>
    <row r="45" spans="1:6" ht="14.4" customHeight="1" x14ac:dyDescent="0.3">
      <c r="A45" s="857" t="s">
        <v>2271</v>
      </c>
      <c r="B45" s="849">
        <v>19.59</v>
      </c>
      <c r="C45" s="837">
        <v>1</v>
      </c>
      <c r="D45" s="849"/>
      <c r="E45" s="837">
        <v>0</v>
      </c>
      <c r="F45" s="850">
        <v>19.59</v>
      </c>
    </row>
    <row r="46" spans="1:6" ht="14.4" customHeight="1" x14ac:dyDescent="0.3">
      <c r="A46" s="857" t="s">
        <v>2265</v>
      </c>
      <c r="B46" s="849">
        <v>4.7</v>
      </c>
      <c r="C46" s="837">
        <v>5.1591657519209654E-2</v>
      </c>
      <c r="D46" s="849">
        <v>86.4</v>
      </c>
      <c r="E46" s="837">
        <v>0.94840834248079031</v>
      </c>
      <c r="F46" s="850">
        <v>91.100000000000009</v>
      </c>
    </row>
    <row r="47" spans="1:6" ht="14.4" customHeight="1" x14ac:dyDescent="0.3">
      <c r="A47" s="857" t="s">
        <v>2275</v>
      </c>
      <c r="B47" s="849"/>
      <c r="C47" s="837">
        <v>0</v>
      </c>
      <c r="D47" s="849">
        <v>705.28</v>
      </c>
      <c r="E47" s="837">
        <v>1</v>
      </c>
      <c r="F47" s="850">
        <v>705.28</v>
      </c>
    </row>
    <row r="48" spans="1:6" ht="14.4" customHeight="1" x14ac:dyDescent="0.3">
      <c r="A48" s="857" t="s">
        <v>2334</v>
      </c>
      <c r="B48" s="849">
        <v>0</v>
      </c>
      <c r="C48" s="837"/>
      <c r="D48" s="849"/>
      <c r="E48" s="837"/>
      <c r="F48" s="850">
        <v>0</v>
      </c>
    </row>
    <row r="49" spans="1:6" ht="14.4" customHeight="1" x14ac:dyDescent="0.3">
      <c r="A49" s="857" t="s">
        <v>2305</v>
      </c>
      <c r="B49" s="849"/>
      <c r="C49" s="837">
        <v>0</v>
      </c>
      <c r="D49" s="849">
        <v>124.89</v>
      </c>
      <c r="E49" s="837">
        <v>1</v>
      </c>
      <c r="F49" s="850">
        <v>124.89</v>
      </c>
    </row>
    <row r="50" spans="1:6" ht="14.4" customHeight="1" x14ac:dyDescent="0.3">
      <c r="A50" s="857" t="s">
        <v>2340</v>
      </c>
      <c r="B50" s="849"/>
      <c r="C50" s="837">
        <v>0</v>
      </c>
      <c r="D50" s="849">
        <v>58.77</v>
      </c>
      <c r="E50" s="837">
        <v>1</v>
      </c>
      <c r="F50" s="850">
        <v>58.77</v>
      </c>
    </row>
    <row r="51" spans="1:6" ht="14.4" customHeight="1" x14ac:dyDescent="0.3">
      <c r="A51" s="857" t="s">
        <v>2195</v>
      </c>
      <c r="B51" s="849"/>
      <c r="C51" s="837">
        <v>0</v>
      </c>
      <c r="D51" s="849">
        <v>72.64</v>
      </c>
      <c r="E51" s="837">
        <v>1</v>
      </c>
      <c r="F51" s="850">
        <v>72.64</v>
      </c>
    </row>
    <row r="52" spans="1:6" ht="14.4" customHeight="1" x14ac:dyDescent="0.3">
      <c r="A52" s="857" t="s">
        <v>2341</v>
      </c>
      <c r="B52" s="849"/>
      <c r="C52" s="837">
        <v>0</v>
      </c>
      <c r="D52" s="849">
        <v>61.49</v>
      </c>
      <c r="E52" s="837">
        <v>1</v>
      </c>
      <c r="F52" s="850">
        <v>61.49</v>
      </c>
    </row>
    <row r="53" spans="1:6" ht="14.4" customHeight="1" x14ac:dyDescent="0.3">
      <c r="A53" s="857" t="s">
        <v>2322</v>
      </c>
      <c r="B53" s="849"/>
      <c r="C53" s="837">
        <v>0</v>
      </c>
      <c r="D53" s="849">
        <v>21.79</v>
      </c>
      <c r="E53" s="837">
        <v>1</v>
      </c>
      <c r="F53" s="850">
        <v>21.79</v>
      </c>
    </row>
    <row r="54" spans="1:6" ht="14.4" customHeight="1" x14ac:dyDescent="0.3">
      <c r="A54" s="857" t="s">
        <v>2287</v>
      </c>
      <c r="B54" s="849"/>
      <c r="C54" s="837"/>
      <c r="D54" s="849">
        <v>0</v>
      </c>
      <c r="E54" s="837"/>
      <c r="F54" s="850">
        <v>0</v>
      </c>
    </row>
    <row r="55" spans="1:6" ht="14.4" customHeight="1" x14ac:dyDescent="0.3">
      <c r="A55" s="857" t="s">
        <v>2268</v>
      </c>
      <c r="B55" s="849"/>
      <c r="C55" s="837"/>
      <c r="D55" s="849">
        <v>0</v>
      </c>
      <c r="E55" s="837"/>
      <c r="F55" s="850">
        <v>0</v>
      </c>
    </row>
    <row r="56" spans="1:6" ht="14.4" customHeight="1" x14ac:dyDescent="0.3">
      <c r="A56" s="857" t="s">
        <v>2348</v>
      </c>
      <c r="B56" s="849"/>
      <c r="C56" s="837"/>
      <c r="D56" s="849">
        <v>0</v>
      </c>
      <c r="E56" s="837"/>
      <c r="F56" s="850">
        <v>0</v>
      </c>
    </row>
    <row r="57" spans="1:6" ht="14.4" customHeight="1" x14ac:dyDescent="0.3">
      <c r="A57" s="857" t="s">
        <v>2314</v>
      </c>
      <c r="B57" s="849"/>
      <c r="C57" s="837">
        <v>0</v>
      </c>
      <c r="D57" s="849">
        <v>154.36000000000001</v>
      </c>
      <c r="E57" s="837">
        <v>1</v>
      </c>
      <c r="F57" s="850">
        <v>154.36000000000001</v>
      </c>
    </row>
    <row r="58" spans="1:6" ht="14.4" customHeight="1" x14ac:dyDescent="0.3">
      <c r="A58" s="857" t="s">
        <v>2233</v>
      </c>
      <c r="B58" s="849"/>
      <c r="C58" s="837"/>
      <c r="D58" s="849">
        <v>0</v>
      </c>
      <c r="E58" s="837"/>
      <c r="F58" s="850">
        <v>0</v>
      </c>
    </row>
    <row r="59" spans="1:6" ht="14.4" customHeight="1" x14ac:dyDescent="0.3">
      <c r="A59" s="857" t="s">
        <v>2282</v>
      </c>
      <c r="B59" s="849">
        <v>0</v>
      </c>
      <c r="C59" s="837"/>
      <c r="D59" s="849"/>
      <c r="E59" s="837"/>
      <c r="F59" s="850">
        <v>0</v>
      </c>
    </row>
    <row r="60" spans="1:6" ht="14.4" customHeight="1" x14ac:dyDescent="0.3">
      <c r="A60" s="857" t="s">
        <v>2240</v>
      </c>
      <c r="B60" s="849">
        <v>0</v>
      </c>
      <c r="C60" s="837">
        <v>0</v>
      </c>
      <c r="D60" s="849">
        <v>124.36</v>
      </c>
      <c r="E60" s="837">
        <v>1</v>
      </c>
      <c r="F60" s="850">
        <v>124.36</v>
      </c>
    </row>
    <row r="61" spans="1:6" ht="14.4" customHeight="1" x14ac:dyDescent="0.3">
      <c r="A61" s="857" t="s">
        <v>2238</v>
      </c>
      <c r="B61" s="849">
        <v>0</v>
      </c>
      <c r="C61" s="837"/>
      <c r="D61" s="849">
        <v>0</v>
      </c>
      <c r="E61" s="837"/>
      <c r="F61" s="850">
        <v>0</v>
      </c>
    </row>
    <row r="62" spans="1:6" ht="14.4" customHeight="1" x14ac:dyDescent="0.3">
      <c r="A62" s="857" t="s">
        <v>2343</v>
      </c>
      <c r="B62" s="849">
        <v>0</v>
      </c>
      <c r="C62" s="837"/>
      <c r="D62" s="849"/>
      <c r="E62" s="837"/>
      <c r="F62" s="850">
        <v>0</v>
      </c>
    </row>
    <row r="63" spans="1:6" ht="14.4" customHeight="1" x14ac:dyDescent="0.3">
      <c r="A63" s="857" t="s">
        <v>2289</v>
      </c>
      <c r="B63" s="849"/>
      <c r="C63" s="837">
        <v>0</v>
      </c>
      <c r="D63" s="849">
        <v>105.23</v>
      </c>
      <c r="E63" s="837">
        <v>1</v>
      </c>
      <c r="F63" s="850">
        <v>105.23</v>
      </c>
    </row>
    <row r="64" spans="1:6" ht="14.4" customHeight="1" x14ac:dyDescent="0.3">
      <c r="A64" s="857" t="s">
        <v>2193</v>
      </c>
      <c r="B64" s="849"/>
      <c r="C64" s="837">
        <v>0</v>
      </c>
      <c r="D64" s="849">
        <v>24.22</v>
      </c>
      <c r="E64" s="837">
        <v>1</v>
      </c>
      <c r="F64" s="850">
        <v>24.22</v>
      </c>
    </row>
    <row r="65" spans="1:6" ht="14.4" customHeight="1" x14ac:dyDescent="0.3">
      <c r="A65" s="857" t="s">
        <v>2254</v>
      </c>
      <c r="B65" s="849"/>
      <c r="C65" s="837">
        <v>0</v>
      </c>
      <c r="D65" s="849">
        <v>154.36000000000001</v>
      </c>
      <c r="E65" s="837">
        <v>1</v>
      </c>
      <c r="F65" s="850">
        <v>154.36000000000001</v>
      </c>
    </row>
    <row r="66" spans="1:6" ht="14.4" customHeight="1" x14ac:dyDescent="0.3">
      <c r="A66" s="857" t="s">
        <v>2226</v>
      </c>
      <c r="B66" s="849">
        <v>0</v>
      </c>
      <c r="C66" s="837"/>
      <c r="D66" s="849"/>
      <c r="E66" s="837"/>
      <c r="F66" s="850">
        <v>0</v>
      </c>
    </row>
    <row r="67" spans="1:6" ht="14.4" customHeight="1" x14ac:dyDescent="0.3">
      <c r="A67" s="857" t="s">
        <v>2302</v>
      </c>
      <c r="B67" s="849"/>
      <c r="C67" s="837"/>
      <c r="D67" s="849">
        <v>0</v>
      </c>
      <c r="E67" s="837"/>
      <c r="F67" s="850">
        <v>0</v>
      </c>
    </row>
    <row r="68" spans="1:6" ht="14.4" customHeight="1" x14ac:dyDescent="0.3">
      <c r="A68" s="857" t="s">
        <v>2243</v>
      </c>
      <c r="B68" s="849"/>
      <c r="C68" s="837">
        <v>0</v>
      </c>
      <c r="D68" s="849">
        <v>282.5</v>
      </c>
      <c r="E68" s="837">
        <v>1</v>
      </c>
      <c r="F68" s="850">
        <v>282.5</v>
      </c>
    </row>
    <row r="69" spans="1:6" ht="14.4" customHeight="1" x14ac:dyDescent="0.3">
      <c r="A69" s="857" t="s">
        <v>2320</v>
      </c>
      <c r="B69" s="849"/>
      <c r="C69" s="837">
        <v>0</v>
      </c>
      <c r="D69" s="849">
        <v>224.90000000000003</v>
      </c>
      <c r="E69" s="837">
        <v>1</v>
      </c>
      <c r="F69" s="850">
        <v>224.90000000000003</v>
      </c>
    </row>
    <row r="70" spans="1:6" ht="14.4" customHeight="1" x14ac:dyDescent="0.3">
      <c r="A70" s="857" t="s">
        <v>2234</v>
      </c>
      <c r="B70" s="849"/>
      <c r="C70" s="837">
        <v>0</v>
      </c>
      <c r="D70" s="849">
        <v>50.32</v>
      </c>
      <c r="E70" s="837">
        <v>1</v>
      </c>
      <c r="F70" s="850">
        <v>50.32</v>
      </c>
    </row>
    <row r="71" spans="1:6" ht="14.4" customHeight="1" x14ac:dyDescent="0.3">
      <c r="A71" s="857" t="s">
        <v>2335</v>
      </c>
      <c r="B71" s="849"/>
      <c r="C71" s="837">
        <v>0</v>
      </c>
      <c r="D71" s="849">
        <v>48.42</v>
      </c>
      <c r="E71" s="837">
        <v>1</v>
      </c>
      <c r="F71" s="850">
        <v>48.42</v>
      </c>
    </row>
    <row r="72" spans="1:6" ht="14.4" customHeight="1" x14ac:dyDescent="0.3">
      <c r="A72" s="857" t="s">
        <v>2253</v>
      </c>
      <c r="B72" s="849"/>
      <c r="C72" s="837"/>
      <c r="D72" s="849">
        <v>0</v>
      </c>
      <c r="E72" s="837"/>
      <c r="F72" s="850">
        <v>0</v>
      </c>
    </row>
    <row r="73" spans="1:6" ht="14.4" customHeight="1" x14ac:dyDescent="0.3">
      <c r="A73" s="857" t="s">
        <v>2206</v>
      </c>
      <c r="B73" s="849"/>
      <c r="C73" s="837">
        <v>0</v>
      </c>
      <c r="D73" s="849">
        <v>532.62</v>
      </c>
      <c r="E73" s="837">
        <v>1</v>
      </c>
      <c r="F73" s="850">
        <v>532.62</v>
      </c>
    </row>
    <row r="74" spans="1:6" ht="14.4" customHeight="1" x14ac:dyDescent="0.3">
      <c r="A74" s="857" t="s">
        <v>2290</v>
      </c>
      <c r="B74" s="849"/>
      <c r="C74" s="837">
        <v>0</v>
      </c>
      <c r="D74" s="849">
        <v>1838.92</v>
      </c>
      <c r="E74" s="837">
        <v>1</v>
      </c>
      <c r="F74" s="850">
        <v>1838.92</v>
      </c>
    </row>
    <row r="75" spans="1:6" ht="14.4" customHeight="1" x14ac:dyDescent="0.3">
      <c r="A75" s="857" t="s">
        <v>2229</v>
      </c>
      <c r="B75" s="849"/>
      <c r="C75" s="837">
        <v>0</v>
      </c>
      <c r="D75" s="849">
        <v>48.44</v>
      </c>
      <c r="E75" s="837">
        <v>1</v>
      </c>
      <c r="F75" s="850">
        <v>48.44</v>
      </c>
    </row>
    <row r="76" spans="1:6" ht="14.4" customHeight="1" x14ac:dyDescent="0.3">
      <c r="A76" s="857" t="s">
        <v>2276</v>
      </c>
      <c r="B76" s="849"/>
      <c r="C76" s="837">
        <v>0</v>
      </c>
      <c r="D76" s="849">
        <v>24.22</v>
      </c>
      <c r="E76" s="837">
        <v>1</v>
      </c>
      <c r="F76" s="850">
        <v>24.22</v>
      </c>
    </row>
    <row r="77" spans="1:6" ht="14.4" customHeight="1" x14ac:dyDescent="0.3">
      <c r="A77" s="857" t="s">
        <v>2328</v>
      </c>
      <c r="B77" s="849"/>
      <c r="C77" s="837">
        <v>0</v>
      </c>
      <c r="D77" s="849">
        <v>30.83</v>
      </c>
      <c r="E77" s="837">
        <v>1</v>
      </c>
      <c r="F77" s="850">
        <v>30.83</v>
      </c>
    </row>
    <row r="78" spans="1:6" ht="14.4" customHeight="1" x14ac:dyDescent="0.3">
      <c r="A78" s="857" t="s">
        <v>2299</v>
      </c>
      <c r="B78" s="849"/>
      <c r="C78" s="837">
        <v>0</v>
      </c>
      <c r="D78" s="849">
        <v>24.22</v>
      </c>
      <c r="E78" s="837">
        <v>1</v>
      </c>
      <c r="F78" s="850">
        <v>24.22</v>
      </c>
    </row>
    <row r="79" spans="1:6" ht="14.4" customHeight="1" x14ac:dyDescent="0.3">
      <c r="A79" s="857" t="s">
        <v>2228</v>
      </c>
      <c r="B79" s="849"/>
      <c r="C79" s="837">
        <v>0</v>
      </c>
      <c r="D79" s="849">
        <v>95.39</v>
      </c>
      <c r="E79" s="837">
        <v>1</v>
      </c>
      <c r="F79" s="850">
        <v>95.39</v>
      </c>
    </row>
    <row r="80" spans="1:6" ht="14.4" customHeight="1" x14ac:dyDescent="0.3">
      <c r="A80" s="857" t="s">
        <v>2293</v>
      </c>
      <c r="B80" s="849"/>
      <c r="C80" s="837"/>
      <c r="D80" s="849">
        <v>0</v>
      </c>
      <c r="E80" s="837"/>
      <c r="F80" s="850">
        <v>0</v>
      </c>
    </row>
    <row r="81" spans="1:6" ht="14.4" customHeight="1" x14ac:dyDescent="0.3">
      <c r="A81" s="857" t="s">
        <v>2264</v>
      </c>
      <c r="B81" s="849"/>
      <c r="C81" s="837">
        <v>0</v>
      </c>
      <c r="D81" s="849">
        <v>48.42</v>
      </c>
      <c r="E81" s="837">
        <v>1</v>
      </c>
      <c r="F81" s="850">
        <v>48.42</v>
      </c>
    </row>
    <row r="82" spans="1:6" ht="14.4" customHeight="1" x14ac:dyDescent="0.3">
      <c r="A82" s="857" t="s">
        <v>2347</v>
      </c>
      <c r="B82" s="849"/>
      <c r="C82" s="837">
        <v>0</v>
      </c>
      <c r="D82" s="849">
        <v>432.87</v>
      </c>
      <c r="E82" s="837">
        <v>1</v>
      </c>
      <c r="F82" s="850">
        <v>432.87</v>
      </c>
    </row>
    <row r="83" spans="1:6" ht="14.4" customHeight="1" x14ac:dyDescent="0.3">
      <c r="A83" s="857" t="s">
        <v>2204</v>
      </c>
      <c r="B83" s="849"/>
      <c r="C83" s="837">
        <v>0</v>
      </c>
      <c r="D83" s="849">
        <v>105.23</v>
      </c>
      <c r="E83" s="837">
        <v>1</v>
      </c>
      <c r="F83" s="850">
        <v>105.23</v>
      </c>
    </row>
    <row r="84" spans="1:6" ht="14.4" customHeight="1" x14ac:dyDescent="0.3">
      <c r="A84" s="857" t="s">
        <v>2261</v>
      </c>
      <c r="B84" s="849"/>
      <c r="C84" s="837"/>
      <c r="D84" s="849">
        <v>0</v>
      </c>
      <c r="E84" s="837"/>
      <c r="F84" s="850">
        <v>0</v>
      </c>
    </row>
    <row r="85" spans="1:6" ht="14.4" customHeight="1" x14ac:dyDescent="0.3">
      <c r="A85" s="857" t="s">
        <v>2239</v>
      </c>
      <c r="B85" s="849"/>
      <c r="C85" s="837">
        <v>0</v>
      </c>
      <c r="D85" s="849">
        <v>58.77</v>
      </c>
      <c r="E85" s="837">
        <v>1</v>
      </c>
      <c r="F85" s="850">
        <v>58.77</v>
      </c>
    </row>
    <row r="86" spans="1:6" ht="14.4" customHeight="1" x14ac:dyDescent="0.3">
      <c r="A86" s="857" t="s">
        <v>2312</v>
      </c>
      <c r="B86" s="849"/>
      <c r="C86" s="837">
        <v>0</v>
      </c>
      <c r="D86" s="849">
        <v>24.22</v>
      </c>
      <c r="E86" s="837">
        <v>1</v>
      </c>
      <c r="F86" s="850">
        <v>24.22</v>
      </c>
    </row>
    <row r="87" spans="1:6" ht="14.4" customHeight="1" x14ac:dyDescent="0.3">
      <c r="A87" s="857" t="s">
        <v>2213</v>
      </c>
      <c r="B87" s="849">
        <v>0</v>
      </c>
      <c r="C87" s="837"/>
      <c r="D87" s="849"/>
      <c r="E87" s="837"/>
      <c r="F87" s="850">
        <v>0</v>
      </c>
    </row>
    <row r="88" spans="1:6" ht="14.4" customHeight="1" x14ac:dyDescent="0.3">
      <c r="A88" s="857" t="s">
        <v>2363</v>
      </c>
      <c r="B88" s="849"/>
      <c r="C88" s="837"/>
      <c r="D88" s="849">
        <v>0</v>
      </c>
      <c r="E88" s="837"/>
      <c r="F88" s="850">
        <v>0</v>
      </c>
    </row>
    <row r="89" spans="1:6" ht="14.4" customHeight="1" x14ac:dyDescent="0.3">
      <c r="A89" s="857" t="s">
        <v>2231</v>
      </c>
      <c r="B89" s="849"/>
      <c r="C89" s="837">
        <v>0</v>
      </c>
      <c r="D89" s="849">
        <v>58.77</v>
      </c>
      <c r="E89" s="837">
        <v>1</v>
      </c>
      <c r="F89" s="850">
        <v>58.77</v>
      </c>
    </row>
    <row r="90" spans="1:6" ht="14.4" customHeight="1" x14ac:dyDescent="0.3">
      <c r="A90" s="857" t="s">
        <v>2281</v>
      </c>
      <c r="B90" s="849">
        <v>0</v>
      </c>
      <c r="C90" s="837"/>
      <c r="D90" s="849"/>
      <c r="E90" s="837"/>
      <c r="F90" s="850">
        <v>0</v>
      </c>
    </row>
    <row r="91" spans="1:6" ht="14.4" customHeight="1" x14ac:dyDescent="0.3">
      <c r="A91" s="857" t="s">
        <v>2296</v>
      </c>
      <c r="B91" s="849"/>
      <c r="C91" s="837"/>
      <c r="D91" s="849">
        <v>0</v>
      </c>
      <c r="E91" s="837"/>
      <c r="F91" s="850">
        <v>0</v>
      </c>
    </row>
    <row r="92" spans="1:6" ht="14.4" customHeight="1" x14ac:dyDescent="0.3">
      <c r="A92" s="857" t="s">
        <v>2249</v>
      </c>
      <c r="B92" s="849"/>
      <c r="C92" s="837">
        <v>0</v>
      </c>
      <c r="D92" s="849">
        <v>74.539999999999992</v>
      </c>
      <c r="E92" s="837">
        <v>1</v>
      </c>
      <c r="F92" s="850">
        <v>74.539999999999992</v>
      </c>
    </row>
    <row r="93" spans="1:6" ht="14.4" customHeight="1" x14ac:dyDescent="0.3">
      <c r="A93" s="857" t="s">
        <v>2346</v>
      </c>
      <c r="B93" s="849"/>
      <c r="C93" s="837"/>
      <c r="D93" s="849">
        <v>0</v>
      </c>
      <c r="E93" s="837"/>
      <c r="F93" s="850">
        <v>0</v>
      </c>
    </row>
    <row r="94" spans="1:6" ht="14.4" customHeight="1" x14ac:dyDescent="0.3">
      <c r="A94" s="857" t="s">
        <v>2247</v>
      </c>
      <c r="B94" s="849"/>
      <c r="C94" s="837">
        <v>0</v>
      </c>
      <c r="D94" s="849">
        <v>24.22</v>
      </c>
      <c r="E94" s="837">
        <v>1</v>
      </c>
      <c r="F94" s="850">
        <v>24.22</v>
      </c>
    </row>
    <row r="95" spans="1:6" ht="14.4" customHeight="1" x14ac:dyDescent="0.3">
      <c r="A95" s="857" t="s">
        <v>2197</v>
      </c>
      <c r="B95" s="849"/>
      <c r="C95" s="837">
        <v>0</v>
      </c>
      <c r="D95" s="849">
        <v>202.8</v>
      </c>
      <c r="E95" s="837">
        <v>1</v>
      </c>
      <c r="F95" s="850">
        <v>202.8</v>
      </c>
    </row>
    <row r="96" spans="1:6" ht="14.4" customHeight="1" x14ac:dyDescent="0.3">
      <c r="A96" s="857" t="s">
        <v>2272</v>
      </c>
      <c r="B96" s="849"/>
      <c r="C96" s="837">
        <v>0</v>
      </c>
      <c r="D96" s="849">
        <v>5286.12</v>
      </c>
      <c r="E96" s="837">
        <v>1</v>
      </c>
      <c r="F96" s="850">
        <v>5286.12</v>
      </c>
    </row>
    <row r="97" spans="1:6" ht="14.4" customHeight="1" x14ac:dyDescent="0.3">
      <c r="A97" s="857" t="s">
        <v>2257</v>
      </c>
      <c r="B97" s="849"/>
      <c r="C97" s="837">
        <v>0</v>
      </c>
      <c r="D97" s="849">
        <v>154.36000000000001</v>
      </c>
      <c r="E97" s="837">
        <v>1</v>
      </c>
      <c r="F97" s="850">
        <v>154.36000000000001</v>
      </c>
    </row>
    <row r="98" spans="1:6" ht="14.4" customHeight="1" x14ac:dyDescent="0.3">
      <c r="A98" s="857" t="s">
        <v>2357</v>
      </c>
      <c r="B98" s="849">
        <v>0</v>
      </c>
      <c r="C98" s="837"/>
      <c r="D98" s="849"/>
      <c r="E98" s="837"/>
      <c r="F98" s="850">
        <v>0</v>
      </c>
    </row>
    <row r="99" spans="1:6" ht="14.4" customHeight="1" x14ac:dyDescent="0.3">
      <c r="A99" s="857" t="s">
        <v>2285</v>
      </c>
      <c r="B99" s="849"/>
      <c r="C99" s="837">
        <v>0</v>
      </c>
      <c r="D99" s="849">
        <v>352.37</v>
      </c>
      <c r="E99" s="837">
        <v>1</v>
      </c>
      <c r="F99" s="850">
        <v>352.37</v>
      </c>
    </row>
    <row r="100" spans="1:6" ht="14.4" customHeight="1" x14ac:dyDescent="0.3">
      <c r="A100" s="857" t="s">
        <v>2227</v>
      </c>
      <c r="B100" s="849">
        <v>0</v>
      </c>
      <c r="C100" s="837"/>
      <c r="D100" s="849"/>
      <c r="E100" s="837"/>
      <c r="F100" s="850">
        <v>0</v>
      </c>
    </row>
    <row r="101" spans="1:6" ht="14.4" customHeight="1" x14ac:dyDescent="0.3">
      <c r="A101" s="857" t="s">
        <v>2308</v>
      </c>
      <c r="B101" s="849"/>
      <c r="C101" s="837"/>
      <c r="D101" s="849">
        <v>0</v>
      </c>
      <c r="E101" s="837"/>
      <c r="F101" s="850">
        <v>0</v>
      </c>
    </row>
    <row r="102" spans="1:6" ht="14.4" customHeight="1" x14ac:dyDescent="0.3">
      <c r="A102" s="857" t="s">
        <v>2248</v>
      </c>
      <c r="B102" s="849"/>
      <c r="C102" s="837">
        <v>0</v>
      </c>
      <c r="D102" s="849">
        <v>317.26</v>
      </c>
      <c r="E102" s="837">
        <v>1</v>
      </c>
      <c r="F102" s="850">
        <v>317.26</v>
      </c>
    </row>
    <row r="103" spans="1:6" ht="14.4" customHeight="1" x14ac:dyDescent="0.3">
      <c r="A103" s="857" t="s">
        <v>2360</v>
      </c>
      <c r="B103" s="849"/>
      <c r="C103" s="837">
        <v>0</v>
      </c>
      <c r="D103" s="849">
        <v>61.49</v>
      </c>
      <c r="E103" s="837">
        <v>1</v>
      </c>
      <c r="F103" s="850">
        <v>61.49</v>
      </c>
    </row>
    <row r="104" spans="1:6" ht="14.4" customHeight="1" x14ac:dyDescent="0.3">
      <c r="A104" s="857" t="s">
        <v>2230</v>
      </c>
      <c r="B104" s="849">
        <v>0</v>
      </c>
      <c r="C104" s="837">
        <v>0</v>
      </c>
      <c r="D104" s="849">
        <v>432.87</v>
      </c>
      <c r="E104" s="837">
        <v>1</v>
      </c>
      <c r="F104" s="850">
        <v>432.87</v>
      </c>
    </row>
    <row r="105" spans="1:6" ht="14.4" customHeight="1" x14ac:dyDescent="0.3">
      <c r="A105" s="857" t="s">
        <v>2263</v>
      </c>
      <c r="B105" s="849"/>
      <c r="C105" s="837"/>
      <c r="D105" s="849">
        <v>0</v>
      </c>
      <c r="E105" s="837"/>
      <c r="F105" s="850">
        <v>0</v>
      </c>
    </row>
    <row r="106" spans="1:6" ht="14.4" customHeight="1" thickBot="1" x14ac:dyDescent="0.35">
      <c r="A106" s="858" t="s">
        <v>2358</v>
      </c>
      <c r="B106" s="853"/>
      <c r="C106" s="854">
        <v>0</v>
      </c>
      <c r="D106" s="853">
        <v>154.36000000000001</v>
      </c>
      <c r="E106" s="854">
        <v>1</v>
      </c>
      <c r="F106" s="855">
        <v>154.36000000000001</v>
      </c>
    </row>
    <row r="107" spans="1:6" ht="14.4" customHeight="1" thickBot="1" x14ac:dyDescent="0.35">
      <c r="A107" s="771" t="s">
        <v>3</v>
      </c>
      <c r="B107" s="772">
        <v>192700.03000000003</v>
      </c>
      <c r="C107" s="773">
        <v>7.9060836996888331E-2</v>
      </c>
      <c r="D107" s="772">
        <v>2244663.8699999996</v>
      </c>
      <c r="E107" s="773">
        <v>0.92093916300311152</v>
      </c>
      <c r="F107" s="774">
        <v>2437363.9</v>
      </c>
    </row>
    <row r="108" spans="1:6" ht="14.4" customHeight="1" thickBot="1" x14ac:dyDescent="0.35"/>
    <row r="109" spans="1:6" ht="14.4" customHeight="1" x14ac:dyDescent="0.3">
      <c r="A109" s="856" t="s">
        <v>1626</v>
      </c>
      <c r="B109" s="225">
        <v>44443.299999999996</v>
      </c>
      <c r="C109" s="830">
        <v>3.8429741761280341E-2</v>
      </c>
      <c r="D109" s="225">
        <v>1112038.5799999998</v>
      </c>
      <c r="E109" s="830">
        <v>0.96157025823871967</v>
      </c>
      <c r="F109" s="848">
        <v>1156481.8799999999</v>
      </c>
    </row>
    <row r="110" spans="1:6" ht="14.4" customHeight="1" x14ac:dyDescent="0.3">
      <c r="A110" s="857" t="s">
        <v>1583</v>
      </c>
      <c r="B110" s="849">
        <v>39352.660000000003</v>
      </c>
      <c r="C110" s="837">
        <v>1</v>
      </c>
      <c r="D110" s="849"/>
      <c r="E110" s="837">
        <v>0</v>
      </c>
      <c r="F110" s="850">
        <v>39352.660000000003</v>
      </c>
    </row>
    <row r="111" spans="1:6" ht="14.4" customHeight="1" x14ac:dyDescent="0.3">
      <c r="A111" s="857" t="s">
        <v>4522</v>
      </c>
      <c r="B111" s="849">
        <v>28262.09</v>
      </c>
      <c r="C111" s="837">
        <v>1</v>
      </c>
      <c r="D111" s="849"/>
      <c r="E111" s="837">
        <v>0</v>
      </c>
      <c r="F111" s="850">
        <v>28262.09</v>
      </c>
    </row>
    <row r="112" spans="1:6" ht="14.4" customHeight="1" x14ac:dyDescent="0.3">
      <c r="A112" s="857" t="s">
        <v>4523</v>
      </c>
      <c r="B112" s="849">
        <v>11682.18</v>
      </c>
      <c r="C112" s="837">
        <v>0.26307945498667734</v>
      </c>
      <c r="D112" s="849">
        <v>32723.340000000004</v>
      </c>
      <c r="E112" s="837">
        <v>0.73692054501332271</v>
      </c>
      <c r="F112" s="850">
        <v>44405.520000000004</v>
      </c>
    </row>
    <row r="113" spans="1:6" ht="14.4" customHeight="1" x14ac:dyDescent="0.3">
      <c r="A113" s="857" t="s">
        <v>1552</v>
      </c>
      <c r="B113" s="849">
        <v>8958.0700000000015</v>
      </c>
      <c r="C113" s="837">
        <v>0.19973729778373148</v>
      </c>
      <c r="D113" s="849">
        <v>35891.190000000024</v>
      </c>
      <c r="E113" s="837">
        <v>0.80026270221626861</v>
      </c>
      <c r="F113" s="850">
        <v>44849.260000000024</v>
      </c>
    </row>
    <row r="114" spans="1:6" ht="14.4" customHeight="1" x14ac:dyDescent="0.3">
      <c r="A114" s="857" t="s">
        <v>1632</v>
      </c>
      <c r="B114" s="849">
        <v>7867.33</v>
      </c>
      <c r="C114" s="837">
        <v>5.7194454515231703E-2</v>
      </c>
      <c r="D114" s="849">
        <v>129686.74000000005</v>
      </c>
      <c r="E114" s="837">
        <v>0.94280554548476836</v>
      </c>
      <c r="F114" s="850">
        <v>137554.07000000004</v>
      </c>
    </row>
    <row r="115" spans="1:6" ht="14.4" customHeight="1" x14ac:dyDescent="0.3">
      <c r="A115" s="857" t="s">
        <v>1581</v>
      </c>
      <c r="B115" s="849">
        <v>5465.6399999999994</v>
      </c>
      <c r="C115" s="837">
        <v>0.40552157025682489</v>
      </c>
      <c r="D115" s="849">
        <v>8012.4100000000017</v>
      </c>
      <c r="E115" s="837">
        <v>0.59447842974317511</v>
      </c>
      <c r="F115" s="850">
        <v>13478.050000000001</v>
      </c>
    </row>
    <row r="116" spans="1:6" ht="14.4" customHeight="1" x14ac:dyDescent="0.3">
      <c r="A116" s="857" t="s">
        <v>4524</v>
      </c>
      <c r="B116" s="849">
        <v>4772.3999999999996</v>
      </c>
      <c r="C116" s="837">
        <v>5.7692307692307682E-2</v>
      </c>
      <c r="D116" s="849">
        <v>77949.200000000012</v>
      </c>
      <c r="E116" s="837">
        <v>0.9423076923076924</v>
      </c>
      <c r="F116" s="850">
        <v>82721.600000000006</v>
      </c>
    </row>
    <row r="117" spans="1:6" ht="14.4" customHeight="1" x14ac:dyDescent="0.3">
      <c r="A117" s="857" t="s">
        <v>4525</v>
      </c>
      <c r="B117" s="849">
        <v>4443.75</v>
      </c>
      <c r="C117" s="837">
        <v>1</v>
      </c>
      <c r="D117" s="849"/>
      <c r="E117" s="837">
        <v>0</v>
      </c>
      <c r="F117" s="850">
        <v>4443.75</v>
      </c>
    </row>
    <row r="118" spans="1:6" ht="14.4" customHeight="1" x14ac:dyDescent="0.3">
      <c r="A118" s="857" t="s">
        <v>1554</v>
      </c>
      <c r="B118" s="849">
        <v>3894.2799999999997</v>
      </c>
      <c r="C118" s="837">
        <v>0.92412032159163171</v>
      </c>
      <c r="D118" s="849">
        <v>319.76</v>
      </c>
      <c r="E118" s="837">
        <v>7.587967840836822E-2</v>
      </c>
      <c r="F118" s="850">
        <v>4214.04</v>
      </c>
    </row>
    <row r="119" spans="1:6" ht="14.4" customHeight="1" x14ac:dyDescent="0.3">
      <c r="A119" s="857" t="s">
        <v>4526</v>
      </c>
      <c r="B119" s="849">
        <v>3892.29</v>
      </c>
      <c r="C119" s="837">
        <v>0.35276956039414437</v>
      </c>
      <c r="D119" s="849">
        <v>7141.2300000000014</v>
      </c>
      <c r="E119" s="837">
        <v>0.64723043960585569</v>
      </c>
      <c r="F119" s="850">
        <v>11033.52</v>
      </c>
    </row>
    <row r="120" spans="1:6" ht="14.4" customHeight="1" x14ac:dyDescent="0.3">
      <c r="A120" s="857" t="s">
        <v>1594</v>
      </c>
      <c r="B120" s="849">
        <v>2811.46</v>
      </c>
      <c r="C120" s="837">
        <v>0.14820160343607</v>
      </c>
      <c r="D120" s="849">
        <v>16159.05</v>
      </c>
      <c r="E120" s="837">
        <v>0.85179839656393008</v>
      </c>
      <c r="F120" s="850">
        <v>18970.509999999998</v>
      </c>
    </row>
    <row r="121" spans="1:6" ht="14.4" customHeight="1" x14ac:dyDescent="0.3">
      <c r="A121" s="857" t="s">
        <v>1604</v>
      </c>
      <c r="B121" s="849">
        <v>2205.3599999999997</v>
      </c>
      <c r="C121" s="837">
        <v>0.3902318182542055</v>
      </c>
      <c r="D121" s="849">
        <v>3446.0500000000011</v>
      </c>
      <c r="E121" s="837">
        <v>0.6097681817457945</v>
      </c>
      <c r="F121" s="850">
        <v>5651.4100000000008</v>
      </c>
    </row>
    <row r="122" spans="1:6" ht="14.4" customHeight="1" x14ac:dyDescent="0.3">
      <c r="A122" s="857" t="s">
        <v>1567</v>
      </c>
      <c r="B122" s="849">
        <v>2034.0299999999997</v>
      </c>
      <c r="C122" s="837">
        <v>0.43966098617487614</v>
      </c>
      <c r="D122" s="849">
        <v>2592.33</v>
      </c>
      <c r="E122" s="837">
        <v>0.56033901382512386</v>
      </c>
      <c r="F122" s="850">
        <v>4626.3599999999997</v>
      </c>
    </row>
    <row r="123" spans="1:6" ht="14.4" customHeight="1" x14ac:dyDescent="0.3">
      <c r="A123" s="857" t="s">
        <v>1569</v>
      </c>
      <c r="B123" s="849">
        <v>1886.2099999999996</v>
      </c>
      <c r="C123" s="837">
        <v>0.48276594601096978</v>
      </c>
      <c r="D123" s="849">
        <v>2020.8799999999994</v>
      </c>
      <c r="E123" s="837">
        <v>0.51723405398903011</v>
      </c>
      <c r="F123" s="850">
        <v>3907.0899999999992</v>
      </c>
    </row>
    <row r="124" spans="1:6" ht="14.4" customHeight="1" x14ac:dyDescent="0.3">
      <c r="A124" s="857" t="s">
        <v>1563</v>
      </c>
      <c r="B124" s="849">
        <v>1785.4199999999998</v>
      </c>
      <c r="C124" s="837">
        <v>0.15623588957377313</v>
      </c>
      <c r="D124" s="849">
        <v>9642.3000000000065</v>
      </c>
      <c r="E124" s="837">
        <v>0.84376411042622679</v>
      </c>
      <c r="F124" s="850">
        <v>11427.720000000007</v>
      </c>
    </row>
    <row r="125" spans="1:6" ht="14.4" customHeight="1" x14ac:dyDescent="0.3">
      <c r="A125" s="857" t="s">
        <v>4527</v>
      </c>
      <c r="B125" s="849">
        <v>1614.81</v>
      </c>
      <c r="C125" s="837">
        <v>0.58858198836548137</v>
      </c>
      <c r="D125" s="849">
        <v>1128.75</v>
      </c>
      <c r="E125" s="837">
        <v>0.41141801163451869</v>
      </c>
      <c r="F125" s="850">
        <v>2743.56</v>
      </c>
    </row>
    <row r="126" spans="1:6" ht="14.4" customHeight="1" x14ac:dyDescent="0.3">
      <c r="A126" s="857" t="s">
        <v>1582</v>
      </c>
      <c r="B126" s="849">
        <v>1112.08</v>
      </c>
      <c r="C126" s="837">
        <v>6.9889655189750571E-2</v>
      </c>
      <c r="D126" s="849">
        <v>14799.860000000002</v>
      </c>
      <c r="E126" s="837">
        <v>0.93011034481024946</v>
      </c>
      <c r="F126" s="850">
        <v>15911.940000000002</v>
      </c>
    </row>
    <row r="127" spans="1:6" ht="14.4" customHeight="1" x14ac:dyDescent="0.3">
      <c r="A127" s="857" t="s">
        <v>1596</v>
      </c>
      <c r="B127" s="849">
        <v>1100.78</v>
      </c>
      <c r="C127" s="837">
        <v>1</v>
      </c>
      <c r="D127" s="849"/>
      <c r="E127" s="837">
        <v>0</v>
      </c>
      <c r="F127" s="850">
        <v>1100.78</v>
      </c>
    </row>
    <row r="128" spans="1:6" ht="14.4" customHeight="1" x14ac:dyDescent="0.3">
      <c r="A128" s="857" t="s">
        <v>4528</v>
      </c>
      <c r="B128" s="849">
        <v>1087.0999999999999</v>
      </c>
      <c r="C128" s="837">
        <v>0.875</v>
      </c>
      <c r="D128" s="849">
        <v>155.30000000000001</v>
      </c>
      <c r="E128" s="837">
        <v>0.12500000000000003</v>
      </c>
      <c r="F128" s="850">
        <v>1242.3999999999999</v>
      </c>
    </row>
    <row r="129" spans="1:6" ht="14.4" customHeight="1" x14ac:dyDescent="0.3">
      <c r="A129" s="857" t="s">
        <v>1572</v>
      </c>
      <c r="B129" s="849">
        <v>1001.6400000000001</v>
      </c>
      <c r="C129" s="837">
        <v>0.50478763077791444</v>
      </c>
      <c r="D129" s="849">
        <v>982.64000000000021</v>
      </c>
      <c r="E129" s="837">
        <v>0.49521236922208567</v>
      </c>
      <c r="F129" s="850">
        <v>1984.2800000000002</v>
      </c>
    </row>
    <row r="130" spans="1:6" ht="14.4" customHeight="1" x14ac:dyDescent="0.3">
      <c r="A130" s="857" t="s">
        <v>1618</v>
      </c>
      <c r="B130" s="849">
        <v>853.59</v>
      </c>
      <c r="C130" s="837">
        <v>0.45214927033397784</v>
      </c>
      <c r="D130" s="849">
        <v>1034.26</v>
      </c>
      <c r="E130" s="837">
        <v>0.54785072966602222</v>
      </c>
      <c r="F130" s="850">
        <v>1887.85</v>
      </c>
    </row>
    <row r="131" spans="1:6" ht="14.4" customHeight="1" x14ac:dyDescent="0.3">
      <c r="A131" s="857" t="s">
        <v>1578</v>
      </c>
      <c r="B131" s="849">
        <v>827.95</v>
      </c>
      <c r="C131" s="837">
        <v>0.30367104717821947</v>
      </c>
      <c r="D131" s="849">
        <v>1898.5200000000002</v>
      </c>
      <c r="E131" s="837">
        <v>0.69632895282178053</v>
      </c>
      <c r="F131" s="850">
        <v>2726.4700000000003</v>
      </c>
    </row>
    <row r="132" spans="1:6" ht="14.4" customHeight="1" x14ac:dyDescent="0.3">
      <c r="A132" s="857" t="s">
        <v>4529</v>
      </c>
      <c r="B132" s="849">
        <v>738.96</v>
      </c>
      <c r="C132" s="837">
        <v>0.49267612958283608</v>
      </c>
      <c r="D132" s="849">
        <v>760.93000000000006</v>
      </c>
      <c r="E132" s="837">
        <v>0.50732387041716398</v>
      </c>
      <c r="F132" s="850">
        <v>1499.89</v>
      </c>
    </row>
    <row r="133" spans="1:6" ht="14.4" customHeight="1" x14ac:dyDescent="0.3">
      <c r="A133" s="857" t="s">
        <v>1570</v>
      </c>
      <c r="B133" s="849">
        <v>729.09</v>
      </c>
      <c r="C133" s="837">
        <v>0.43478183086748839</v>
      </c>
      <c r="D133" s="849">
        <v>947.82</v>
      </c>
      <c r="E133" s="837">
        <v>0.56521816913251155</v>
      </c>
      <c r="F133" s="850">
        <v>1676.91</v>
      </c>
    </row>
    <row r="134" spans="1:6" ht="14.4" customHeight="1" x14ac:dyDescent="0.3">
      <c r="A134" s="857" t="s">
        <v>1571</v>
      </c>
      <c r="B134" s="849">
        <v>715.45</v>
      </c>
      <c r="C134" s="837">
        <v>0.12499934482138081</v>
      </c>
      <c r="D134" s="849">
        <v>5008.1800000000021</v>
      </c>
      <c r="E134" s="837">
        <v>0.87500065517861925</v>
      </c>
      <c r="F134" s="850">
        <v>5723.6300000000019</v>
      </c>
    </row>
    <row r="135" spans="1:6" ht="14.4" customHeight="1" x14ac:dyDescent="0.3">
      <c r="A135" s="857" t="s">
        <v>1642</v>
      </c>
      <c r="B135" s="849">
        <v>672.95</v>
      </c>
      <c r="C135" s="837">
        <v>1</v>
      </c>
      <c r="D135" s="849"/>
      <c r="E135" s="837">
        <v>0</v>
      </c>
      <c r="F135" s="850">
        <v>672.95</v>
      </c>
    </row>
    <row r="136" spans="1:6" ht="14.4" customHeight="1" x14ac:dyDescent="0.3">
      <c r="A136" s="857" t="s">
        <v>1558</v>
      </c>
      <c r="B136" s="849">
        <v>640.41999999999996</v>
      </c>
      <c r="C136" s="837">
        <v>0.80000499675211112</v>
      </c>
      <c r="D136" s="849">
        <v>160.1</v>
      </c>
      <c r="E136" s="837">
        <v>0.19999500324788888</v>
      </c>
      <c r="F136" s="850">
        <v>800.52</v>
      </c>
    </row>
    <row r="137" spans="1:6" ht="14.4" customHeight="1" x14ac:dyDescent="0.3">
      <c r="A137" s="857" t="s">
        <v>1622</v>
      </c>
      <c r="B137" s="849">
        <v>622.79999999999995</v>
      </c>
      <c r="C137" s="837">
        <v>0.66666666666666663</v>
      </c>
      <c r="D137" s="849">
        <v>311.39999999999998</v>
      </c>
      <c r="E137" s="837">
        <v>0.33333333333333331</v>
      </c>
      <c r="F137" s="850">
        <v>934.19999999999993</v>
      </c>
    </row>
    <row r="138" spans="1:6" ht="14.4" customHeight="1" x14ac:dyDescent="0.3">
      <c r="A138" s="857" t="s">
        <v>4530</v>
      </c>
      <c r="B138" s="849">
        <v>598.76</v>
      </c>
      <c r="C138" s="837">
        <v>1</v>
      </c>
      <c r="D138" s="849"/>
      <c r="E138" s="837">
        <v>0</v>
      </c>
      <c r="F138" s="850">
        <v>598.76</v>
      </c>
    </row>
    <row r="139" spans="1:6" ht="14.4" customHeight="1" x14ac:dyDescent="0.3">
      <c r="A139" s="857" t="s">
        <v>1624</v>
      </c>
      <c r="B139" s="849">
        <v>548.55999999999995</v>
      </c>
      <c r="C139" s="837">
        <v>0.1931066529142362</v>
      </c>
      <c r="D139" s="849">
        <v>2292.15</v>
      </c>
      <c r="E139" s="837">
        <v>0.80689334708576377</v>
      </c>
      <c r="F139" s="850">
        <v>2840.71</v>
      </c>
    </row>
    <row r="140" spans="1:6" ht="14.4" customHeight="1" x14ac:dyDescent="0.3">
      <c r="A140" s="857" t="s">
        <v>4531</v>
      </c>
      <c r="B140" s="849">
        <v>477.44</v>
      </c>
      <c r="C140" s="837">
        <v>0.43749255481943722</v>
      </c>
      <c r="D140" s="849">
        <v>613.87</v>
      </c>
      <c r="E140" s="837">
        <v>0.56250744518056284</v>
      </c>
      <c r="F140" s="850">
        <v>1091.31</v>
      </c>
    </row>
    <row r="141" spans="1:6" ht="14.4" customHeight="1" x14ac:dyDescent="0.3">
      <c r="A141" s="857" t="s">
        <v>1576</v>
      </c>
      <c r="B141" s="849">
        <v>387.6</v>
      </c>
      <c r="C141" s="837">
        <v>0.10448002587740578</v>
      </c>
      <c r="D141" s="849">
        <v>3322.2000000000007</v>
      </c>
      <c r="E141" s="837">
        <v>0.89551997412259421</v>
      </c>
      <c r="F141" s="850">
        <v>3709.8000000000006</v>
      </c>
    </row>
    <row r="142" spans="1:6" ht="14.4" customHeight="1" x14ac:dyDescent="0.3">
      <c r="A142" s="857" t="s">
        <v>1580</v>
      </c>
      <c r="B142" s="849">
        <v>373.24</v>
      </c>
      <c r="C142" s="837">
        <v>0.2125355184411177</v>
      </c>
      <c r="D142" s="849">
        <v>1382.8899999999999</v>
      </c>
      <c r="E142" s="837">
        <v>0.78746448155888227</v>
      </c>
      <c r="F142" s="850">
        <v>1756.1299999999999</v>
      </c>
    </row>
    <row r="143" spans="1:6" ht="14.4" customHeight="1" x14ac:dyDescent="0.3">
      <c r="A143" s="857" t="s">
        <v>1616</v>
      </c>
      <c r="B143" s="849">
        <v>369.6</v>
      </c>
      <c r="C143" s="837">
        <v>0.1085296812234255</v>
      </c>
      <c r="D143" s="849">
        <v>3035.92</v>
      </c>
      <c r="E143" s="837">
        <v>0.89147031877657457</v>
      </c>
      <c r="F143" s="850">
        <v>3405.52</v>
      </c>
    </row>
    <row r="144" spans="1:6" ht="14.4" customHeight="1" x14ac:dyDescent="0.3">
      <c r="A144" s="857" t="s">
        <v>4532</v>
      </c>
      <c r="B144" s="849">
        <v>331.04</v>
      </c>
      <c r="C144" s="837">
        <v>0.85754993135248558</v>
      </c>
      <c r="D144" s="849">
        <v>54.99</v>
      </c>
      <c r="E144" s="837">
        <v>0.14245006864751444</v>
      </c>
      <c r="F144" s="850">
        <v>386.03000000000003</v>
      </c>
    </row>
    <row r="145" spans="1:6" ht="14.4" customHeight="1" x14ac:dyDescent="0.3">
      <c r="A145" s="857" t="s">
        <v>1631</v>
      </c>
      <c r="B145" s="849">
        <v>327.49</v>
      </c>
      <c r="C145" s="837">
        <v>0.10000122142625946</v>
      </c>
      <c r="D145" s="849">
        <v>2947.37</v>
      </c>
      <c r="E145" s="837">
        <v>0.89999877857374067</v>
      </c>
      <c r="F145" s="850">
        <v>3274.8599999999997</v>
      </c>
    </row>
    <row r="146" spans="1:6" ht="14.4" customHeight="1" x14ac:dyDescent="0.3">
      <c r="A146" s="857" t="s">
        <v>4533</v>
      </c>
      <c r="B146" s="849">
        <v>327.01</v>
      </c>
      <c r="C146" s="837">
        <v>1</v>
      </c>
      <c r="D146" s="849"/>
      <c r="E146" s="837">
        <v>0</v>
      </c>
      <c r="F146" s="850">
        <v>327.01</v>
      </c>
    </row>
    <row r="147" spans="1:6" ht="14.4" customHeight="1" x14ac:dyDescent="0.3">
      <c r="A147" s="857" t="s">
        <v>1635</v>
      </c>
      <c r="B147" s="849">
        <v>308.72000000000003</v>
      </c>
      <c r="C147" s="837">
        <v>2.6982476073941362E-2</v>
      </c>
      <c r="D147" s="849">
        <v>11132.779999999999</v>
      </c>
      <c r="E147" s="837">
        <v>0.97301752392605867</v>
      </c>
      <c r="F147" s="850">
        <v>11441.499999999998</v>
      </c>
    </row>
    <row r="148" spans="1:6" ht="14.4" customHeight="1" x14ac:dyDescent="0.3">
      <c r="A148" s="857" t="s">
        <v>1579</v>
      </c>
      <c r="B148" s="849">
        <v>290.44</v>
      </c>
      <c r="C148" s="837">
        <v>0.19581588829783647</v>
      </c>
      <c r="D148" s="849">
        <v>1192.79</v>
      </c>
      <c r="E148" s="837">
        <v>0.80418411170216353</v>
      </c>
      <c r="F148" s="850">
        <v>1483.23</v>
      </c>
    </row>
    <row r="149" spans="1:6" ht="14.4" customHeight="1" x14ac:dyDescent="0.3">
      <c r="A149" s="857" t="s">
        <v>4534</v>
      </c>
      <c r="B149" s="849">
        <v>289.27999999999997</v>
      </c>
      <c r="C149" s="837">
        <v>0.4506480558325025</v>
      </c>
      <c r="D149" s="849">
        <v>352.64</v>
      </c>
      <c r="E149" s="837">
        <v>0.54935194416749755</v>
      </c>
      <c r="F149" s="850">
        <v>641.91999999999996</v>
      </c>
    </row>
    <row r="150" spans="1:6" ht="14.4" customHeight="1" x14ac:dyDescent="0.3">
      <c r="A150" s="857" t="s">
        <v>1625</v>
      </c>
      <c r="B150" s="849">
        <v>274.27999999999997</v>
      </c>
      <c r="C150" s="837">
        <v>0.23729312119875073</v>
      </c>
      <c r="D150" s="849">
        <v>881.58999999999992</v>
      </c>
      <c r="E150" s="837">
        <v>0.76270687880124932</v>
      </c>
      <c r="F150" s="850">
        <v>1155.8699999999999</v>
      </c>
    </row>
    <row r="151" spans="1:6" ht="14.4" customHeight="1" x14ac:dyDescent="0.3">
      <c r="A151" s="857" t="s">
        <v>1560</v>
      </c>
      <c r="B151" s="849">
        <v>262.64</v>
      </c>
      <c r="C151" s="837">
        <v>0.14285714285714285</v>
      </c>
      <c r="D151" s="849">
        <v>1575.84</v>
      </c>
      <c r="E151" s="837">
        <v>0.8571428571428571</v>
      </c>
      <c r="F151" s="850">
        <v>1838.48</v>
      </c>
    </row>
    <row r="152" spans="1:6" ht="14.4" customHeight="1" x14ac:dyDescent="0.3">
      <c r="A152" s="857" t="s">
        <v>1575</v>
      </c>
      <c r="B152" s="849">
        <v>256.04000000000002</v>
      </c>
      <c r="C152" s="837">
        <v>9.0152390073519065E-2</v>
      </c>
      <c r="D152" s="849">
        <v>2584.04</v>
      </c>
      <c r="E152" s="837">
        <v>0.90984760992648095</v>
      </c>
      <c r="F152" s="850">
        <v>2840.08</v>
      </c>
    </row>
    <row r="153" spans="1:6" ht="14.4" customHeight="1" x14ac:dyDescent="0.3">
      <c r="A153" s="857" t="s">
        <v>1633</v>
      </c>
      <c r="B153" s="849">
        <v>234.81</v>
      </c>
      <c r="C153" s="837">
        <v>0.69998509464897907</v>
      </c>
      <c r="D153" s="849">
        <v>100.64</v>
      </c>
      <c r="E153" s="837">
        <v>0.30001490535102104</v>
      </c>
      <c r="F153" s="850">
        <v>335.45</v>
      </c>
    </row>
    <row r="154" spans="1:6" ht="14.4" customHeight="1" x14ac:dyDescent="0.3">
      <c r="A154" s="857" t="s">
        <v>1566</v>
      </c>
      <c r="B154" s="849">
        <v>234.07</v>
      </c>
      <c r="C154" s="837">
        <v>0.15480308190866704</v>
      </c>
      <c r="D154" s="849">
        <v>1277.98</v>
      </c>
      <c r="E154" s="837">
        <v>0.84519691809133302</v>
      </c>
      <c r="F154" s="850">
        <v>1512.05</v>
      </c>
    </row>
    <row r="155" spans="1:6" ht="14.4" customHeight="1" x14ac:dyDescent="0.3">
      <c r="A155" s="857" t="s">
        <v>1641</v>
      </c>
      <c r="B155" s="849">
        <v>217.44</v>
      </c>
      <c r="C155" s="837">
        <v>6.2865552025118468E-2</v>
      </c>
      <c r="D155" s="849">
        <v>3241.37</v>
      </c>
      <c r="E155" s="837">
        <v>0.93713444797488155</v>
      </c>
      <c r="F155" s="850">
        <v>3458.81</v>
      </c>
    </row>
    <row r="156" spans="1:6" ht="14.4" customHeight="1" x14ac:dyDescent="0.3">
      <c r="A156" s="857" t="s">
        <v>1565</v>
      </c>
      <c r="B156" s="849">
        <v>197.97</v>
      </c>
      <c r="C156" s="837">
        <v>6.6228200762074266E-2</v>
      </c>
      <c r="D156" s="849">
        <v>2791.2400000000002</v>
      </c>
      <c r="E156" s="837">
        <v>0.93377179923792586</v>
      </c>
      <c r="F156" s="850">
        <v>2989.21</v>
      </c>
    </row>
    <row r="157" spans="1:6" ht="14.4" customHeight="1" x14ac:dyDescent="0.3">
      <c r="A157" s="857" t="s">
        <v>1603</v>
      </c>
      <c r="B157" s="849">
        <v>169.48</v>
      </c>
      <c r="C157" s="837">
        <v>7.0706817859437471E-2</v>
      </c>
      <c r="D157" s="849">
        <v>2227.4599999999991</v>
      </c>
      <c r="E157" s="837">
        <v>0.92929318214056256</v>
      </c>
      <c r="F157" s="850">
        <v>2396.9399999999991</v>
      </c>
    </row>
    <row r="158" spans="1:6" ht="14.4" customHeight="1" x14ac:dyDescent="0.3">
      <c r="A158" s="857" t="s">
        <v>4535</v>
      </c>
      <c r="B158" s="849">
        <v>161.86000000000001</v>
      </c>
      <c r="C158" s="837">
        <v>1</v>
      </c>
      <c r="D158" s="849"/>
      <c r="E158" s="837">
        <v>0</v>
      </c>
      <c r="F158" s="850">
        <v>161.86000000000001</v>
      </c>
    </row>
    <row r="159" spans="1:6" ht="14.4" customHeight="1" x14ac:dyDescent="0.3">
      <c r="A159" s="857" t="s">
        <v>1559</v>
      </c>
      <c r="B159" s="849">
        <v>144.01</v>
      </c>
      <c r="C159" s="837">
        <v>0.13333518508231024</v>
      </c>
      <c r="D159" s="849">
        <v>936.05</v>
      </c>
      <c r="E159" s="837">
        <v>0.86666481491768976</v>
      </c>
      <c r="F159" s="850">
        <v>1080.06</v>
      </c>
    </row>
    <row r="160" spans="1:6" ht="14.4" customHeight="1" x14ac:dyDescent="0.3">
      <c r="A160" s="857" t="s">
        <v>4536</v>
      </c>
      <c r="B160" s="849">
        <v>120.78</v>
      </c>
      <c r="C160" s="837">
        <v>1</v>
      </c>
      <c r="D160" s="849"/>
      <c r="E160" s="837">
        <v>0</v>
      </c>
      <c r="F160" s="850">
        <v>120.78</v>
      </c>
    </row>
    <row r="161" spans="1:6" ht="14.4" customHeight="1" x14ac:dyDescent="0.3">
      <c r="A161" s="857" t="s">
        <v>1562</v>
      </c>
      <c r="B161" s="849">
        <v>105.46</v>
      </c>
      <c r="C161" s="837">
        <v>4.1286917848977416E-2</v>
      </c>
      <c r="D161" s="849">
        <v>2448.86</v>
      </c>
      <c r="E161" s="837">
        <v>0.95871308215102258</v>
      </c>
      <c r="F161" s="850">
        <v>2554.3200000000002</v>
      </c>
    </row>
    <row r="162" spans="1:6" ht="14.4" customHeight="1" x14ac:dyDescent="0.3">
      <c r="A162" s="857" t="s">
        <v>1557</v>
      </c>
      <c r="B162" s="849">
        <v>100.11</v>
      </c>
      <c r="C162" s="837">
        <v>0.2112693890471668</v>
      </c>
      <c r="D162" s="849">
        <v>373.74</v>
      </c>
      <c r="E162" s="837">
        <v>0.78873061095283314</v>
      </c>
      <c r="F162" s="850">
        <v>473.85</v>
      </c>
    </row>
    <row r="163" spans="1:6" ht="14.4" customHeight="1" x14ac:dyDescent="0.3">
      <c r="A163" s="857" t="s">
        <v>1568</v>
      </c>
      <c r="B163" s="849">
        <v>52.739999999999995</v>
      </c>
      <c r="C163" s="837">
        <v>1.6791900152827308E-2</v>
      </c>
      <c r="D163" s="849">
        <v>3088.0599999999995</v>
      </c>
      <c r="E163" s="837">
        <v>0.98320809984717272</v>
      </c>
      <c r="F163" s="850">
        <v>3140.7999999999993</v>
      </c>
    </row>
    <row r="164" spans="1:6" ht="14.4" customHeight="1" x14ac:dyDescent="0.3">
      <c r="A164" s="857" t="s">
        <v>1613</v>
      </c>
      <c r="B164" s="849">
        <v>36.050000000000004</v>
      </c>
      <c r="C164" s="837">
        <v>0.18855588681416391</v>
      </c>
      <c r="D164" s="849">
        <v>155.14000000000001</v>
      </c>
      <c r="E164" s="837">
        <v>0.81144411318583609</v>
      </c>
      <c r="F164" s="850">
        <v>191.19000000000003</v>
      </c>
    </row>
    <row r="165" spans="1:6" ht="14.4" customHeight="1" x14ac:dyDescent="0.3">
      <c r="A165" s="857" t="s">
        <v>4537</v>
      </c>
      <c r="B165" s="849">
        <v>29.02</v>
      </c>
      <c r="C165" s="837">
        <v>0.21872173650889357</v>
      </c>
      <c r="D165" s="849">
        <v>103.66</v>
      </c>
      <c r="E165" s="837">
        <v>0.78127826349110641</v>
      </c>
      <c r="F165" s="850">
        <v>132.68</v>
      </c>
    </row>
    <row r="166" spans="1:6" ht="14.4" customHeight="1" x14ac:dyDescent="0.3">
      <c r="A166" s="857" t="s">
        <v>4538</v>
      </c>
      <c r="B166" s="849">
        <v>0</v>
      </c>
      <c r="C166" s="837">
        <v>0</v>
      </c>
      <c r="D166" s="849">
        <v>87.15</v>
      </c>
      <c r="E166" s="837">
        <v>1</v>
      </c>
      <c r="F166" s="850">
        <v>87.15</v>
      </c>
    </row>
    <row r="167" spans="1:6" ht="14.4" customHeight="1" x14ac:dyDescent="0.3">
      <c r="A167" s="857" t="s">
        <v>4539</v>
      </c>
      <c r="B167" s="849"/>
      <c r="C167" s="837">
        <v>0</v>
      </c>
      <c r="D167" s="849">
        <v>43412.31</v>
      </c>
      <c r="E167" s="837">
        <v>1</v>
      </c>
      <c r="F167" s="850">
        <v>43412.31</v>
      </c>
    </row>
    <row r="168" spans="1:6" ht="14.4" customHeight="1" x14ac:dyDescent="0.3">
      <c r="A168" s="857" t="s">
        <v>4540</v>
      </c>
      <c r="B168" s="849"/>
      <c r="C168" s="837">
        <v>0</v>
      </c>
      <c r="D168" s="849">
        <v>423.26</v>
      </c>
      <c r="E168" s="837">
        <v>1</v>
      </c>
      <c r="F168" s="850">
        <v>423.26</v>
      </c>
    </row>
    <row r="169" spans="1:6" ht="14.4" customHeight="1" x14ac:dyDescent="0.3">
      <c r="A169" s="857" t="s">
        <v>1608</v>
      </c>
      <c r="B169" s="849"/>
      <c r="C169" s="837">
        <v>0</v>
      </c>
      <c r="D169" s="849">
        <v>2428.7799999999997</v>
      </c>
      <c r="E169" s="837">
        <v>1</v>
      </c>
      <c r="F169" s="850">
        <v>2428.7799999999997</v>
      </c>
    </row>
    <row r="170" spans="1:6" ht="14.4" customHeight="1" x14ac:dyDescent="0.3">
      <c r="A170" s="857" t="s">
        <v>1555</v>
      </c>
      <c r="B170" s="849"/>
      <c r="C170" s="837">
        <v>0</v>
      </c>
      <c r="D170" s="849">
        <v>30.83</v>
      </c>
      <c r="E170" s="837">
        <v>1</v>
      </c>
      <c r="F170" s="850">
        <v>30.83</v>
      </c>
    </row>
    <row r="171" spans="1:6" ht="14.4" customHeight="1" x14ac:dyDescent="0.3">
      <c r="A171" s="857" t="s">
        <v>1609</v>
      </c>
      <c r="B171" s="849">
        <v>0</v>
      </c>
      <c r="C171" s="837"/>
      <c r="D171" s="849"/>
      <c r="E171" s="837"/>
      <c r="F171" s="850">
        <v>0</v>
      </c>
    </row>
    <row r="172" spans="1:6" ht="14.4" customHeight="1" x14ac:dyDescent="0.3">
      <c r="A172" s="857" t="s">
        <v>1637</v>
      </c>
      <c r="B172" s="849">
        <v>0</v>
      </c>
      <c r="C172" s="837"/>
      <c r="D172" s="849">
        <v>0</v>
      </c>
      <c r="E172" s="837"/>
      <c r="F172" s="850">
        <v>0</v>
      </c>
    </row>
    <row r="173" spans="1:6" ht="14.4" customHeight="1" x14ac:dyDescent="0.3">
      <c r="A173" s="857" t="s">
        <v>1577</v>
      </c>
      <c r="B173" s="849"/>
      <c r="C173" s="837">
        <v>0</v>
      </c>
      <c r="D173" s="849">
        <v>996.66</v>
      </c>
      <c r="E173" s="837">
        <v>1</v>
      </c>
      <c r="F173" s="850">
        <v>996.66</v>
      </c>
    </row>
    <row r="174" spans="1:6" ht="14.4" customHeight="1" x14ac:dyDescent="0.3">
      <c r="A174" s="857" t="s">
        <v>4541</v>
      </c>
      <c r="B174" s="849"/>
      <c r="C174" s="837">
        <v>0</v>
      </c>
      <c r="D174" s="849">
        <v>1131.8800000000001</v>
      </c>
      <c r="E174" s="837">
        <v>1</v>
      </c>
      <c r="F174" s="850">
        <v>1131.8800000000001</v>
      </c>
    </row>
    <row r="175" spans="1:6" ht="14.4" customHeight="1" x14ac:dyDescent="0.3">
      <c r="A175" s="857" t="s">
        <v>4542</v>
      </c>
      <c r="B175" s="849"/>
      <c r="C175" s="837">
        <v>0</v>
      </c>
      <c r="D175" s="849">
        <v>366.31</v>
      </c>
      <c r="E175" s="837">
        <v>1</v>
      </c>
      <c r="F175" s="850">
        <v>366.31</v>
      </c>
    </row>
    <row r="176" spans="1:6" ht="14.4" customHeight="1" x14ac:dyDescent="0.3">
      <c r="A176" s="857" t="s">
        <v>4543</v>
      </c>
      <c r="B176" s="849">
        <v>0</v>
      </c>
      <c r="C176" s="837"/>
      <c r="D176" s="849"/>
      <c r="E176" s="837"/>
      <c r="F176" s="850">
        <v>0</v>
      </c>
    </row>
    <row r="177" spans="1:6" ht="14.4" customHeight="1" x14ac:dyDescent="0.3">
      <c r="A177" s="857" t="s">
        <v>1611</v>
      </c>
      <c r="B177" s="849"/>
      <c r="C177" s="837">
        <v>0</v>
      </c>
      <c r="D177" s="849">
        <v>1170.93</v>
      </c>
      <c r="E177" s="837">
        <v>1</v>
      </c>
      <c r="F177" s="850">
        <v>1170.93</v>
      </c>
    </row>
    <row r="178" spans="1:6" ht="14.4" customHeight="1" x14ac:dyDescent="0.3">
      <c r="A178" s="857" t="s">
        <v>1585</v>
      </c>
      <c r="B178" s="849"/>
      <c r="C178" s="837">
        <v>0</v>
      </c>
      <c r="D178" s="849">
        <v>100.1</v>
      </c>
      <c r="E178" s="837">
        <v>1</v>
      </c>
      <c r="F178" s="850">
        <v>100.1</v>
      </c>
    </row>
    <row r="179" spans="1:6" ht="14.4" customHeight="1" x14ac:dyDescent="0.3">
      <c r="A179" s="857" t="s">
        <v>4544</v>
      </c>
      <c r="B179" s="849"/>
      <c r="C179" s="837">
        <v>0</v>
      </c>
      <c r="D179" s="849">
        <v>3681.4600000000005</v>
      </c>
      <c r="E179" s="837">
        <v>1</v>
      </c>
      <c r="F179" s="850">
        <v>3681.4600000000005</v>
      </c>
    </row>
    <row r="180" spans="1:6" ht="14.4" customHeight="1" x14ac:dyDescent="0.3">
      <c r="A180" s="857" t="s">
        <v>1639</v>
      </c>
      <c r="B180" s="849"/>
      <c r="C180" s="837">
        <v>0</v>
      </c>
      <c r="D180" s="849">
        <v>4150.45</v>
      </c>
      <c r="E180" s="837">
        <v>1</v>
      </c>
      <c r="F180" s="850">
        <v>4150.45</v>
      </c>
    </row>
    <row r="181" spans="1:6" ht="14.4" customHeight="1" x14ac:dyDescent="0.3">
      <c r="A181" s="857" t="s">
        <v>4545</v>
      </c>
      <c r="B181" s="849"/>
      <c r="C181" s="837">
        <v>0</v>
      </c>
      <c r="D181" s="849">
        <v>124.89000000000001</v>
      </c>
      <c r="E181" s="837">
        <v>1</v>
      </c>
      <c r="F181" s="850">
        <v>124.89000000000001</v>
      </c>
    </row>
    <row r="182" spans="1:6" ht="14.4" customHeight="1" x14ac:dyDescent="0.3">
      <c r="A182" s="857" t="s">
        <v>1573</v>
      </c>
      <c r="B182" s="849"/>
      <c r="C182" s="837">
        <v>0</v>
      </c>
      <c r="D182" s="849">
        <v>578.74</v>
      </c>
      <c r="E182" s="837">
        <v>1</v>
      </c>
      <c r="F182" s="850">
        <v>578.74</v>
      </c>
    </row>
    <row r="183" spans="1:6" ht="14.4" customHeight="1" x14ac:dyDescent="0.3">
      <c r="A183" s="857" t="s">
        <v>1614</v>
      </c>
      <c r="B183" s="849"/>
      <c r="C183" s="837"/>
      <c r="D183" s="849">
        <v>0</v>
      </c>
      <c r="E183" s="837"/>
      <c r="F183" s="850">
        <v>0</v>
      </c>
    </row>
    <row r="184" spans="1:6" ht="14.4" customHeight="1" x14ac:dyDescent="0.3">
      <c r="A184" s="857" t="s">
        <v>4546</v>
      </c>
      <c r="B184" s="849"/>
      <c r="C184" s="837">
        <v>0</v>
      </c>
      <c r="D184" s="849">
        <v>1441.98</v>
      </c>
      <c r="E184" s="837">
        <v>1</v>
      </c>
      <c r="F184" s="850">
        <v>1441.98</v>
      </c>
    </row>
    <row r="185" spans="1:6" ht="14.4" customHeight="1" x14ac:dyDescent="0.3">
      <c r="A185" s="857" t="s">
        <v>1615</v>
      </c>
      <c r="B185" s="849">
        <v>0</v>
      </c>
      <c r="C185" s="837"/>
      <c r="D185" s="849">
        <v>0</v>
      </c>
      <c r="E185" s="837"/>
      <c r="F185" s="850">
        <v>0</v>
      </c>
    </row>
    <row r="186" spans="1:6" ht="14.4" customHeight="1" x14ac:dyDescent="0.3">
      <c r="A186" s="857" t="s">
        <v>4547</v>
      </c>
      <c r="B186" s="849"/>
      <c r="C186" s="837"/>
      <c r="D186" s="849">
        <v>0</v>
      </c>
      <c r="E186" s="837"/>
      <c r="F186" s="850">
        <v>0</v>
      </c>
    </row>
    <row r="187" spans="1:6" ht="14.4" customHeight="1" x14ac:dyDescent="0.3">
      <c r="A187" s="857" t="s">
        <v>1574</v>
      </c>
      <c r="B187" s="849"/>
      <c r="C187" s="837">
        <v>0</v>
      </c>
      <c r="D187" s="849">
        <v>4514.6900000000005</v>
      </c>
      <c r="E187" s="837">
        <v>1</v>
      </c>
      <c r="F187" s="850">
        <v>4514.6900000000005</v>
      </c>
    </row>
    <row r="188" spans="1:6" ht="14.4" customHeight="1" x14ac:dyDescent="0.3">
      <c r="A188" s="857" t="s">
        <v>4548</v>
      </c>
      <c r="B188" s="849"/>
      <c r="C188" s="837">
        <v>0</v>
      </c>
      <c r="D188" s="849">
        <v>865.74</v>
      </c>
      <c r="E188" s="837">
        <v>1</v>
      </c>
      <c r="F188" s="850">
        <v>865.74</v>
      </c>
    </row>
    <row r="189" spans="1:6" ht="14.4" customHeight="1" x14ac:dyDescent="0.3">
      <c r="A189" s="857" t="s">
        <v>4549</v>
      </c>
      <c r="B189" s="849"/>
      <c r="C189" s="837">
        <v>0</v>
      </c>
      <c r="D189" s="849">
        <v>132</v>
      </c>
      <c r="E189" s="837">
        <v>1</v>
      </c>
      <c r="F189" s="850">
        <v>132</v>
      </c>
    </row>
    <row r="190" spans="1:6" ht="14.4" customHeight="1" x14ac:dyDescent="0.3">
      <c r="A190" s="857" t="s">
        <v>1584</v>
      </c>
      <c r="B190" s="849"/>
      <c r="C190" s="837">
        <v>0</v>
      </c>
      <c r="D190" s="849">
        <v>1046.67</v>
      </c>
      <c r="E190" s="837">
        <v>1</v>
      </c>
      <c r="F190" s="850">
        <v>1046.67</v>
      </c>
    </row>
    <row r="191" spans="1:6" ht="14.4" customHeight="1" x14ac:dyDescent="0.3">
      <c r="A191" s="857" t="s">
        <v>1617</v>
      </c>
      <c r="B191" s="849"/>
      <c r="C191" s="837">
        <v>0</v>
      </c>
      <c r="D191" s="849">
        <v>1204.25</v>
      </c>
      <c r="E191" s="837">
        <v>1</v>
      </c>
      <c r="F191" s="850">
        <v>1204.25</v>
      </c>
    </row>
    <row r="192" spans="1:6" ht="14.4" customHeight="1" x14ac:dyDescent="0.3">
      <c r="A192" s="857" t="s">
        <v>4550</v>
      </c>
      <c r="B192" s="849"/>
      <c r="C192" s="837">
        <v>0</v>
      </c>
      <c r="D192" s="849">
        <v>19549.86</v>
      </c>
      <c r="E192" s="837">
        <v>1</v>
      </c>
      <c r="F192" s="850">
        <v>19549.86</v>
      </c>
    </row>
    <row r="193" spans="1:6" ht="14.4" customHeight="1" x14ac:dyDescent="0.3">
      <c r="A193" s="857" t="s">
        <v>4551</v>
      </c>
      <c r="B193" s="849"/>
      <c r="C193" s="837">
        <v>0</v>
      </c>
      <c r="D193" s="849">
        <v>22278.44</v>
      </c>
      <c r="E193" s="837">
        <v>1</v>
      </c>
      <c r="F193" s="850">
        <v>22278.44</v>
      </c>
    </row>
    <row r="194" spans="1:6" ht="14.4" customHeight="1" x14ac:dyDescent="0.3">
      <c r="A194" s="857" t="s">
        <v>4552</v>
      </c>
      <c r="B194" s="849"/>
      <c r="C194" s="837">
        <v>0</v>
      </c>
      <c r="D194" s="849">
        <v>19552.939999999999</v>
      </c>
      <c r="E194" s="837">
        <v>1</v>
      </c>
      <c r="F194" s="850">
        <v>19552.939999999999</v>
      </c>
    </row>
    <row r="195" spans="1:6" ht="14.4" customHeight="1" x14ac:dyDescent="0.3">
      <c r="A195" s="857" t="s">
        <v>4553</v>
      </c>
      <c r="B195" s="849"/>
      <c r="C195" s="837">
        <v>0</v>
      </c>
      <c r="D195" s="849">
        <v>348.93</v>
      </c>
      <c r="E195" s="837">
        <v>1</v>
      </c>
      <c r="F195" s="850">
        <v>348.93</v>
      </c>
    </row>
    <row r="196" spans="1:6" ht="14.4" customHeight="1" x14ac:dyDescent="0.3">
      <c r="A196" s="857" t="s">
        <v>4554</v>
      </c>
      <c r="B196" s="849"/>
      <c r="C196" s="837">
        <v>0</v>
      </c>
      <c r="D196" s="849">
        <v>8247.76</v>
      </c>
      <c r="E196" s="837">
        <v>1</v>
      </c>
      <c r="F196" s="850">
        <v>8247.76</v>
      </c>
    </row>
    <row r="197" spans="1:6" ht="14.4" customHeight="1" x14ac:dyDescent="0.3">
      <c r="A197" s="857" t="s">
        <v>4555</v>
      </c>
      <c r="B197" s="849"/>
      <c r="C197" s="837">
        <v>0</v>
      </c>
      <c r="D197" s="849">
        <v>706.25</v>
      </c>
      <c r="E197" s="837">
        <v>1</v>
      </c>
      <c r="F197" s="850">
        <v>706.25</v>
      </c>
    </row>
    <row r="198" spans="1:6" ht="14.4" customHeight="1" x14ac:dyDescent="0.3">
      <c r="A198" s="857" t="s">
        <v>1586</v>
      </c>
      <c r="B198" s="849"/>
      <c r="C198" s="837">
        <v>0</v>
      </c>
      <c r="D198" s="849">
        <v>14703.310000000001</v>
      </c>
      <c r="E198" s="837">
        <v>1</v>
      </c>
      <c r="F198" s="850">
        <v>14703.310000000001</v>
      </c>
    </row>
    <row r="199" spans="1:6" ht="14.4" customHeight="1" x14ac:dyDescent="0.3">
      <c r="A199" s="857" t="s">
        <v>1623</v>
      </c>
      <c r="B199" s="849"/>
      <c r="C199" s="837">
        <v>0</v>
      </c>
      <c r="D199" s="849">
        <v>127.5</v>
      </c>
      <c r="E199" s="837">
        <v>1</v>
      </c>
      <c r="F199" s="850">
        <v>127.5</v>
      </c>
    </row>
    <row r="200" spans="1:6" ht="14.4" customHeight="1" x14ac:dyDescent="0.3">
      <c r="A200" s="857" t="s">
        <v>1638</v>
      </c>
      <c r="B200" s="849"/>
      <c r="C200" s="837">
        <v>0</v>
      </c>
      <c r="D200" s="849">
        <v>2571.6</v>
      </c>
      <c r="E200" s="837">
        <v>1</v>
      </c>
      <c r="F200" s="850">
        <v>2571.6</v>
      </c>
    </row>
    <row r="201" spans="1:6" ht="14.4" customHeight="1" x14ac:dyDescent="0.3">
      <c r="A201" s="857" t="s">
        <v>4556</v>
      </c>
      <c r="B201" s="849">
        <v>0</v>
      </c>
      <c r="C201" s="837"/>
      <c r="D201" s="849">
        <v>0</v>
      </c>
      <c r="E201" s="837"/>
      <c r="F201" s="850">
        <v>0</v>
      </c>
    </row>
    <row r="202" spans="1:6" ht="14.4" customHeight="1" x14ac:dyDescent="0.3">
      <c r="A202" s="857" t="s">
        <v>4557</v>
      </c>
      <c r="B202" s="849">
        <v>0</v>
      </c>
      <c r="C202" s="837">
        <v>0</v>
      </c>
      <c r="D202" s="849">
        <v>23.77</v>
      </c>
      <c r="E202" s="837">
        <v>1</v>
      </c>
      <c r="F202" s="850">
        <v>23.77</v>
      </c>
    </row>
    <row r="203" spans="1:6" ht="14.4" customHeight="1" x14ac:dyDescent="0.3">
      <c r="A203" s="857" t="s">
        <v>4558</v>
      </c>
      <c r="B203" s="849"/>
      <c r="C203" s="837">
        <v>0</v>
      </c>
      <c r="D203" s="849">
        <v>32.76</v>
      </c>
      <c r="E203" s="837">
        <v>1</v>
      </c>
      <c r="F203" s="850">
        <v>32.76</v>
      </c>
    </row>
    <row r="204" spans="1:6" ht="14.4" customHeight="1" x14ac:dyDescent="0.3">
      <c r="A204" s="857" t="s">
        <v>1553</v>
      </c>
      <c r="B204" s="849"/>
      <c r="C204" s="837">
        <v>0</v>
      </c>
      <c r="D204" s="849">
        <v>5837.23</v>
      </c>
      <c r="E204" s="837">
        <v>1</v>
      </c>
      <c r="F204" s="850">
        <v>5837.23</v>
      </c>
    </row>
    <row r="205" spans="1:6" ht="14.4" customHeight="1" x14ac:dyDescent="0.3">
      <c r="A205" s="857" t="s">
        <v>1564</v>
      </c>
      <c r="B205" s="849">
        <v>0</v>
      </c>
      <c r="C205" s="837"/>
      <c r="D205" s="849"/>
      <c r="E205" s="837"/>
      <c r="F205" s="850">
        <v>0</v>
      </c>
    </row>
    <row r="206" spans="1:6" ht="14.4" customHeight="1" x14ac:dyDescent="0.3">
      <c r="A206" s="857" t="s">
        <v>1556</v>
      </c>
      <c r="B206" s="849"/>
      <c r="C206" s="837">
        <v>0</v>
      </c>
      <c r="D206" s="849">
        <v>345570.19</v>
      </c>
      <c r="E206" s="837">
        <v>1</v>
      </c>
      <c r="F206" s="850">
        <v>345570.19</v>
      </c>
    </row>
    <row r="207" spans="1:6" ht="14.4" customHeight="1" thickBot="1" x14ac:dyDescent="0.35">
      <c r="A207" s="858" t="s">
        <v>4559</v>
      </c>
      <c r="B207" s="853"/>
      <c r="C207" s="854">
        <v>0</v>
      </c>
      <c r="D207" s="853">
        <v>224300.15999999997</v>
      </c>
      <c r="E207" s="854">
        <v>1</v>
      </c>
      <c r="F207" s="855">
        <v>224300.15999999997</v>
      </c>
    </row>
    <row r="208" spans="1:6" ht="14.4" customHeight="1" thickBot="1" x14ac:dyDescent="0.35">
      <c r="A208" s="771" t="s">
        <v>3</v>
      </c>
      <c r="B208" s="772">
        <v>192700.02999999997</v>
      </c>
      <c r="C208" s="773">
        <v>7.9060836996888303E-2</v>
      </c>
      <c r="D208" s="772">
        <v>2244663.87</v>
      </c>
      <c r="E208" s="773">
        <v>0.92093916300311174</v>
      </c>
      <c r="F208" s="774">
        <v>2437363.9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10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{1284F274-ECD1-4FE1-9F73-244EF512E6D1}</x14:id>
        </ext>
      </extLst>
    </cfRule>
  </conditionalFormatting>
  <conditionalFormatting sqref="F109:F20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{EBCA597C-3B79-44A5-AF1C-09F7AC543EAA}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84F274-ECD1-4FE1-9F73-244EF512E6D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F5:F106</xm:sqref>
        </x14:conditionalFormatting>
        <x14:conditionalFormatting xmlns:xm="http://schemas.microsoft.com/office/excel/2006/main">
          <x14:cfRule type="dataBar" id="{EBCA597C-3B79-44A5-AF1C-09F7AC543E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F109:F207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4599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896</v>
      </c>
      <c r="G3" s="47">
        <f>SUBTOTAL(9,G6:G1048576)</f>
        <v>192700.03000000006</v>
      </c>
      <c r="H3" s="48">
        <f>IF(M3=0,0,G3/M3)</f>
        <v>7.906083699688822E-2</v>
      </c>
      <c r="I3" s="47">
        <f>SUBTOTAL(9,I6:I1048576)</f>
        <v>11546</v>
      </c>
      <c r="J3" s="47">
        <f>SUBTOTAL(9,J6:J1048576)</f>
        <v>2244663.870000001</v>
      </c>
      <c r="K3" s="48">
        <f>IF(M3=0,0,J3/M3)</f>
        <v>0.92093916300311074</v>
      </c>
      <c r="L3" s="47">
        <f>SUBTOTAL(9,L6:L1048576)</f>
        <v>12442</v>
      </c>
      <c r="M3" s="49">
        <f>SUBTOTAL(9,M6:M1048576)</f>
        <v>2437363.9000000036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2186</v>
      </c>
      <c r="B6" s="825" t="s">
        <v>1644</v>
      </c>
      <c r="C6" s="825" t="s">
        <v>2710</v>
      </c>
      <c r="D6" s="825" t="s">
        <v>1648</v>
      </c>
      <c r="E6" s="825" t="s">
        <v>2711</v>
      </c>
      <c r="F6" s="225"/>
      <c r="G6" s="225"/>
      <c r="H6" s="830">
        <v>0</v>
      </c>
      <c r="I6" s="225">
        <v>2</v>
      </c>
      <c r="J6" s="225">
        <v>230.36</v>
      </c>
      <c r="K6" s="830">
        <v>1</v>
      </c>
      <c r="L6" s="225">
        <v>2</v>
      </c>
      <c r="M6" s="848">
        <v>230.36</v>
      </c>
    </row>
    <row r="7" spans="1:13" ht="14.4" customHeight="1" x14ac:dyDescent="0.3">
      <c r="A7" s="831" t="s">
        <v>2186</v>
      </c>
      <c r="B7" s="832" t="s">
        <v>1644</v>
      </c>
      <c r="C7" s="832" t="s">
        <v>2712</v>
      </c>
      <c r="D7" s="832" t="s">
        <v>1648</v>
      </c>
      <c r="E7" s="832" t="s">
        <v>2713</v>
      </c>
      <c r="F7" s="849"/>
      <c r="G7" s="849"/>
      <c r="H7" s="837">
        <v>0</v>
      </c>
      <c r="I7" s="849">
        <v>9</v>
      </c>
      <c r="J7" s="849">
        <v>145.08000000000001</v>
      </c>
      <c r="K7" s="837">
        <v>1</v>
      </c>
      <c r="L7" s="849">
        <v>9</v>
      </c>
      <c r="M7" s="850">
        <v>145.08000000000001</v>
      </c>
    </row>
    <row r="8" spans="1:13" ht="14.4" customHeight="1" x14ac:dyDescent="0.3">
      <c r="A8" s="831" t="s">
        <v>2186</v>
      </c>
      <c r="B8" s="832" t="s">
        <v>1644</v>
      </c>
      <c r="C8" s="832" t="s">
        <v>2714</v>
      </c>
      <c r="D8" s="832" t="s">
        <v>1648</v>
      </c>
      <c r="E8" s="832" t="s">
        <v>1649</v>
      </c>
      <c r="F8" s="849"/>
      <c r="G8" s="849"/>
      <c r="H8" s="837">
        <v>0</v>
      </c>
      <c r="I8" s="849">
        <v>54</v>
      </c>
      <c r="J8" s="849">
        <v>3110.3999999999992</v>
      </c>
      <c r="K8" s="837">
        <v>1</v>
      </c>
      <c r="L8" s="849">
        <v>54</v>
      </c>
      <c r="M8" s="850">
        <v>3110.3999999999992</v>
      </c>
    </row>
    <row r="9" spans="1:13" ht="14.4" customHeight="1" x14ac:dyDescent="0.3">
      <c r="A9" s="831" t="s">
        <v>2186</v>
      </c>
      <c r="B9" s="832" t="s">
        <v>1644</v>
      </c>
      <c r="C9" s="832" t="s">
        <v>2715</v>
      </c>
      <c r="D9" s="832" t="s">
        <v>1648</v>
      </c>
      <c r="E9" s="832" t="s">
        <v>2716</v>
      </c>
      <c r="F9" s="849">
        <v>1</v>
      </c>
      <c r="G9" s="849">
        <v>103.67</v>
      </c>
      <c r="H9" s="837">
        <v>1</v>
      </c>
      <c r="I9" s="849"/>
      <c r="J9" s="849"/>
      <c r="K9" s="837">
        <v>0</v>
      </c>
      <c r="L9" s="849">
        <v>1</v>
      </c>
      <c r="M9" s="850">
        <v>103.67</v>
      </c>
    </row>
    <row r="10" spans="1:13" ht="14.4" customHeight="1" x14ac:dyDescent="0.3">
      <c r="A10" s="831" t="s">
        <v>2186</v>
      </c>
      <c r="B10" s="832" t="s">
        <v>1644</v>
      </c>
      <c r="C10" s="832" t="s">
        <v>2717</v>
      </c>
      <c r="D10" s="832" t="s">
        <v>1648</v>
      </c>
      <c r="E10" s="832" t="s">
        <v>2713</v>
      </c>
      <c r="F10" s="849"/>
      <c r="G10" s="849"/>
      <c r="H10" s="837">
        <v>0</v>
      </c>
      <c r="I10" s="849">
        <v>1</v>
      </c>
      <c r="J10" s="849">
        <v>16.12</v>
      </c>
      <c r="K10" s="837">
        <v>1</v>
      </c>
      <c r="L10" s="849">
        <v>1</v>
      </c>
      <c r="M10" s="850">
        <v>16.12</v>
      </c>
    </row>
    <row r="11" spans="1:13" ht="14.4" customHeight="1" x14ac:dyDescent="0.3">
      <c r="A11" s="831" t="s">
        <v>2186</v>
      </c>
      <c r="B11" s="832" t="s">
        <v>2003</v>
      </c>
      <c r="C11" s="832" t="s">
        <v>2583</v>
      </c>
      <c r="D11" s="832" t="s">
        <v>1340</v>
      </c>
      <c r="E11" s="832" t="s">
        <v>2584</v>
      </c>
      <c r="F11" s="849"/>
      <c r="G11" s="849"/>
      <c r="H11" s="837">
        <v>0</v>
      </c>
      <c r="I11" s="849">
        <v>24</v>
      </c>
      <c r="J11" s="849">
        <v>774</v>
      </c>
      <c r="K11" s="837">
        <v>1</v>
      </c>
      <c r="L11" s="849">
        <v>24</v>
      </c>
      <c r="M11" s="850">
        <v>774</v>
      </c>
    </row>
    <row r="12" spans="1:13" ht="14.4" customHeight="1" x14ac:dyDescent="0.3">
      <c r="A12" s="831" t="s">
        <v>2186</v>
      </c>
      <c r="B12" s="832" t="s">
        <v>2003</v>
      </c>
      <c r="C12" s="832" t="s">
        <v>2004</v>
      </c>
      <c r="D12" s="832" t="s">
        <v>1340</v>
      </c>
      <c r="E12" s="832" t="s">
        <v>2005</v>
      </c>
      <c r="F12" s="849"/>
      <c r="G12" s="849"/>
      <c r="H12" s="837">
        <v>0</v>
      </c>
      <c r="I12" s="849">
        <v>1</v>
      </c>
      <c r="J12" s="849">
        <v>64.5</v>
      </c>
      <c r="K12" s="837">
        <v>1</v>
      </c>
      <c r="L12" s="849">
        <v>1</v>
      </c>
      <c r="M12" s="850">
        <v>64.5</v>
      </c>
    </row>
    <row r="13" spans="1:13" ht="14.4" customHeight="1" x14ac:dyDescent="0.3">
      <c r="A13" s="831" t="s">
        <v>2186</v>
      </c>
      <c r="B13" s="832" t="s">
        <v>4560</v>
      </c>
      <c r="C13" s="832" t="s">
        <v>2458</v>
      </c>
      <c r="D13" s="832" t="s">
        <v>2459</v>
      </c>
      <c r="E13" s="832" t="s">
        <v>2460</v>
      </c>
      <c r="F13" s="849">
        <v>3</v>
      </c>
      <c r="G13" s="849">
        <v>96.75</v>
      </c>
      <c r="H13" s="837">
        <v>1</v>
      </c>
      <c r="I13" s="849"/>
      <c r="J13" s="849"/>
      <c r="K13" s="837">
        <v>0</v>
      </c>
      <c r="L13" s="849">
        <v>3</v>
      </c>
      <c r="M13" s="850">
        <v>96.75</v>
      </c>
    </row>
    <row r="14" spans="1:13" ht="14.4" customHeight="1" x14ac:dyDescent="0.3">
      <c r="A14" s="831" t="s">
        <v>2186</v>
      </c>
      <c r="B14" s="832" t="s">
        <v>1654</v>
      </c>
      <c r="C14" s="832" t="s">
        <v>2915</v>
      </c>
      <c r="D14" s="832" t="s">
        <v>739</v>
      </c>
      <c r="E14" s="832" t="s">
        <v>2916</v>
      </c>
      <c r="F14" s="849"/>
      <c r="G14" s="849"/>
      <c r="H14" s="837"/>
      <c r="I14" s="849">
        <v>1</v>
      </c>
      <c r="J14" s="849">
        <v>0</v>
      </c>
      <c r="K14" s="837"/>
      <c r="L14" s="849">
        <v>1</v>
      </c>
      <c r="M14" s="850">
        <v>0</v>
      </c>
    </row>
    <row r="15" spans="1:13" ht="14.4" customHeight="1" x14ac:dyDescent="0.3">
      <c r="A15" s="831" t="s">
        <v>2186</v>
      </c>
      <c r="B15" s="832" t="s">
        <v>1669</v>
      </c>
      <c r="C15" s="832" t="s">
        <v>2632</v>
      </c>
      <c r="D15" s="832" t="s">
        <v>2633</v>
      </c>
      <c r="E15" s="832" t="s">
        <v>2634</v>
      </c>
      <c r="F15" s="849"/>
      <c r="G15" s="849"/>
      <c r="H15" s="837">
        <v>0</v>
      </c>
      <c r="I15" s="849">
        <v>2</v>
      </c>
      <c r="J15" s="849">
        <v>146.9</v>
      </c>
      <c r="K15" s="837">
        <v>1</v>
      </c>
      <c r="L15" s="849">
        <v>2</v>
      </c>
      <c r="M15" s="850">
        <v>146.9</v>
      </c>
    </row>
    <row r="16" spans="1:13" ht="14.4" customHeight="1" x14ac:dyDescent="0.3">
      <c r="A16" s="831" t="s">
        <v>2186</v>
      </c>
      <c r="B16" s="832" t="s">
        <v>4561</v>
      </c>
      <c r="C16" s="832" t="s">
        <v>2862</v>
      </c>
      <c r="D16" s="832" t="s">
        <v>2863</v>
      </c>
      <c r="E16" s="832" t="s">
        <v>2864</v>
      </c>
      <c r="F16" s="849"/>
      <c r="G16" s="849"/>
      <c r="H16" s="837">
        <v>0</v>
      </c>
      <c r="I16" s="849">
        <v>2</v>
      </c>
      <c r="J16" s="849">
        <v>241.22</v>
      </c>
      <c r="K16" s="837">
        <v>1</v>
      </c>
      <c r="L16" s="849">
        <v>2</v>
      </c>
      <c r="M16" s="850">
        <v>241.22</v>
      </c>
    </row>
    <row r="17" spans="1:13" ht="14.4" customHeight="1" x14ac:dyDescent="0.3">
      <c r="A17" s="831" t="s">
        <v>2186</v>
      </c>
      <c r="B17" s="832" t="s">
        <v>4561</v>
      </c>
      <c r="C17" s="832" t="s">
        <v>2865</v>
      </c>
      <c r="D17" s="832" t="s">
        <v>2863</v>
      </c>
      <c r="E17" s="832" t="s">
        <v>1780</v>
      </c>
      <c r="F17" s="849">
        <v>1</v>
      </c>
      <c r="G17" s="849">
        <v>184.74</v>
      </c>
      <c r="H17" s="837">
        <v>1</v>
      </c>
      <c r="I17" s="849"/>
      <c r="J17" s="849"/>
      <c r="K17" s="837">
        <v>0</v>
      </c>
      <c r="L17" s="849">
        <v>1</v>
      </c>
      <c r="M17" s="850">
        <v>184.74</v>
      </c>
    </row>
    <row r="18" spans="1:13" ht="14.4" customHeight="1" x14ac:dyDescent="0.3">
      <c r="A18" s="831" t="s">
        <v>2186</v>
      </c>
      <c r="B18" s="832" t="s">
        <v>1676</v>
      </c>
      <c r="C18" s="832" t="s">
        <v>2668</v>
      </c>
      <c r="D18" s="832" t="s">
        <v>787</v>
      </c>
      <c r="E18" s="832" t="s">
        <v>1688</v>
      </c>
      <c r="F18" s="849"/>
      <c r="G18" s="849"/>
      <c r="H18" s="837">
        <v>0</v>
      </c>
      <c r="I18" s="849">
        <v>8</v>
      </c>
      <c r="J18" s="849">
        <v>3927.12</v>
      </c>
      <c r="K18" s="837">
        <v>1</v>
      </c>
      <c r="L18" s="849">
        <v>8</v>
      </c>
      <c r="M18" s="850">
        <v>3927.12</v>
      </c>
    </row>
    <row r="19" spans="1:13" ht="14.4" customHeight="1" x14ac:dyDescent="0.3">
      <c r="A19" s="831" t="s">
        <v>2186</v>
      </c>
      <c r="B19" s="832" t="s">
        <v>1676</v>
      </c>
      <c r="C19" s="832" t="s">
        <v>2669</v>
      </c>
      <c r="D19" s="832" t="s">
        <v>787</v>
      </c>
      <c r="E19" s="832" t="s">
        <v>1684</v>
      </c>
      <c r="F19" s="849"/>
      <c r="G19" s="849"/>
      <c r="H19" s="837">
        <v>0</v>
      </c>
      <c r="I19" s="849">
        <v>4</v>
      </c>
      <c r="J19" s="849">
        <v>2945.32</v>
      </c>
      <c r="K19" s="837">
        <v>1</v>
      </c>
      <c r="L19" s="849">
        <v>4</v>
      </c>
      <c r="M19" s="850">
        <v>2945.32</v>
      </c>
    </row>
    <row r="20" spans="1:13" ht="14.4" customHeight="1" x14ac:dyDescent="0.3">
      <c r="A20" s="831" t="s">
        <v>2186</v>
      </c>
      <c r="B20" s="832" t="s">
        <v>1676</v>
      </c>
      <c r="C20" s="832" t="s">
        <v>2670</v>
      </c>
      <c r="D20" s="832" t="s">
        <v>787</v>
      </c>
      <c r="E20" s="832" t="s">
        <v>1686</v>
      </c>
      <c r="F20" s="849"/>
      <c r="G20" s="849"/>
      <c r="H20" s="837">
        <v>0</v>
      </c>
      <c r="I20" s="849">
        <v>2</v>
      </c>
      <c r="J20" s="849">
        <v>2309.36</v>
      </c>
      <c r="K20" s="837">
        <v>1</v>
      </c>
      <c r="L20" s="849">
        <v>2</v>
      </c>
      <c r="M20" s="850">
        <v>2309.36</v>
      </c>
    </row>
    <row r="21" spans="1:13" ht="14.4" customHeight="1" x14ac:dyDescent="0.3">
      <c r="A21" s="831" t="s">
        <v>2186</v>
      </c>
      <c r="B21" s="832" t="s">
        <v>1676</v>
      </c>
      <c r="C21" s="832" t="s">
        <v>2671</v>
      </c>
      <c r="D21" s="832" t="s">
        <v>793</v>
      </c>
      <c r="E21" s="832" t="s">
        <v>2672</v>
      </c>
      <c r="F21" s="849"/>
      <c r="G21" s="849"/>
      <c r="H21" s="837">
        <v>0</v>
      </c>
      <c r="I21" s="849">
        <v>5</v>
      </c>
      <c r="J21" s="849">
        <v>6928.0999999999995</v>
      </c>
      <c r="K21" s="837">
        <v>1</v>
      </c>
      <c r="L21" s="849">
        <v>5</v>
      </c>
      <c r="M21" s="850">
        <v>6928.0999999999995</v>
      </c>
    </row>
    <row r="22" spans="1:13" ht="14.4" customHeight="1" x14ac:dyDescent="0.3">
      <c r="A22" s="831" t="s">
        <v>2186</v>
      </c>
      <c r="B22" s="832" t="s">
        <v>1676</v>
      </c>
      <c r="C22" s="832" t="s">
        <v>2673</v>
      </c>
      <c r="D22" s="832" t="s">
        <v>793</v>
      </c>
      <c r="E22" s="832" t="s">
        <v>2015</v>
      </c>
      <c r="F22" s="849"/>
      <c r="G22" s="849"/>
      <c r="H22" s="837">
        <v>0</v>
      </c>
      <c r="I22" s="849">
        <v>2</v>
      </c>
      <c r="J22" s="849">
        <v>4618.72</v>
      </c>
      <c r="K22" s="837">
        <v>1</v>
      </c>
      <c r="L22" s="849">
        <v>2</v>
      </c>
      <c r="M22" s="850">
        <v>4618.72</v>
      </c>
    </row>
    <row r="23" spans="1:13" ht="14.4" customHeight="1" x14ac:dyDescent="0.3">
      <c r="A23" s="831" t="s">
        <v>2186</v>
      </c>
      <c r="B23" s="832" t="s">
        <v>1676</v>
      </c>
      <c r="C23" s="832" t="s">
        <v>1677</v>
      </c>
      <c r="D23" s="832" t="s">
        <v>793</v>
      </c>
      <c r="E23" s="832" t="s">
        <v>1678</v>
      </c>
      <c r="F23" s="849"/>
      <c r="G23" s="849"/>
      <c r="H23" s="837">
        <v>0</v>
      </c>
      <c r="I23" s="849">
        <v>1</v>
      </c>
      <c r="J23" s="849">
        <v>1847.49</v>
      </c>
      <c r="K23" s="837">
        <v>1</v>
      </c>
      <c r="L23" s="849">
        <v>1</v>
      </c>
      <c r="M23" s="850">
        <v>1847.49</v>
      </c>
    </row>
    <row r="24" spans="1:13" ht="14.4" customHeight="1" x14ac:dyDescent="0.3">
      <c r="A24" s="831" t="s">
        <v>2186</v>
      </c>
      <c r="B24" s="832" t="s">
        <v>1697</v>
      </c>
      <c r="C24" s="832" t="s">
        <v>1698</v>
      </c>
      <c r="D24" s="832" t="s">
        <v>702</v>
      </c>
      <c r="E24" s="832" t="s">
        <v>1699</v>
      </c>
      <c r="F24" s="849"/>
      <c r="G24" s="849"/>
      <c r="H24" s="837">
        <v>0</v>
      </c>
      <c r="I24" s="849">
        <v>1</v>
      </c>
      <c r="J24" s="849">
        <v>144.01</v>
      </c>
      <c r="K24" s="837">
        <v>1</v>
      </c>
      <c r="L24" s="849">
        <v>1</v>
      </c>
      <c r="M24" s="850">
        <v>144.01</v>
      </c>
    </row>
    <row r="25" spans="1:13" ht="14.4" customHeight="1" x14ac:dyDescent="0.3">
      <c r="A25" s="831" t="s">
        <v>2186</v>
      </c>
      <c r="B25" s="832" t="s">
        <v>1701</v>
      </c>
      <c r="C25" s="832" t="s">
        <v>1702</v>
      </c>
      <c r="D25" s="832" t="s">
        <v>1703</v>
      </c>
      <c r="E25" s="832" t="s">
        <v>1704</v>
      </c>
      <c r="F25" s="849"/>
      <c r="G25" s="849"/>
      <c r="H25" s="837">
        <v>0</v>
      </c>
      <c r="I25" s="849">
        <v>3</v>
      </c>
      <c r="J25" s="849">
        <v>393.96</v>
      </c>
      <c r="K25" s="837">
        <v>1</v>
      </c>
      <c r="L25" s="849">
        <v>3</v>
      </c>
      <c r="M25" s="850">
        <v>393.96</v>
      </c>
    </row>
    <row r="26" spans="1:13" ht="14.4" customHeight="1" x14ac:dyDescent="0.3">
      <c r="A26" s="831" t="s">
        <v>2186</v>
      </c>
      <c r="B26" s="832" t="s">
        <v>1701</v>
      </c>
      <c r="C26" s="832" t="s">
        <v>2844</v>
      </c>
      <c r="D26" s="832" t="s">
        <v>2845</v>
      </c>
      <c r="E26" s="832" t="s">
        <v>2846</v>
      </c>
      <c r="F26" s="849">
        <v>1</v>
      </c>
      <c r="G26" s="849">
        <v>262.64</v>
      </c>
      <c r="H26" s="837">
        <v>1</v>
      </c>
      <c r="I26" s="849"/>
      <c r="J26" s="849"/>
      <c r="K26" s="837">
        <v>0</v>
      </c>
      <c r="L26" s="849">
        <v>1</v>
      </c>
      <c r="M26" s="850">
        <v>262.64</v>
      </c>
    </row>
    <row r="27" spans="1:13" ht="14.4" customHeight="1" x14ac:dyDescent="0.3">
      <c r="A27" s="831" t="s">
        <v>2186</v>
      </c>
      <c r="B27" s="832" t="s">
        <v>1709</v>
      </c>
      <c r="C27" s="832" t="s">
        <v>2020</v>
      </c>
      <c r="D27" s="832" t="s">
        <v>1711</v>
      </c>
      <c r="E27" s="832" t="s">
        <v>2021</v>
      </c>
      <c r="F27" s="849"/>
      <c r="G27" s="849"/>
      <c r="H27" s="837">
        <v>0</v>
      </c>
      <c r="I27" s="849">
        <v>1</v>
      </c>
      <c r="J27" s="849">
        <v>105.46</v>
      </c>
      <c r="K27" s="837">
        <v>1</v>
      </c>
      <c r="L27" s="849">
        <v>1</v>
      </c>
      <c r="M27" s="850">
        <v>105.46</v>
      </c>
    </row>
    <row r="28" spans="1:13" ht="14.4" customHeight="1" x14ac:dyDescent="0.3">
      <c r="A28" s="831" t="s">
        <v>2186</v>
      </c>
      <c r="B28" s="832" t="s">
        <v>1713</v>
      </c>
      <c r="C28" s="832" t="s">
        <v>2476</v>
      </c>
      <c r="D28" s="832" t="s">
        <v>800</v>
      </c>
      <c r="E28" s="832" t="s">
        <v>1722</v>
      </c>
      <c r="F28" s="849"/>
      <c r="G28" s="849"/>
      <c r="H28" s="837">
        <v>0</v>
      </c>
      <c r="I28" s="849">
        <v>4</v>
      </c>
      <c r="J28" s="849">
        <v>170.04</v>
      </c>
      <c r="K28" s="837">
        <v>1</v>
      </c>
      <c r="L28" s="849">
        <v>4</v>
      </c>
      <c r="M28" s="850">
        <v>170.04</v>
      </c>
    </row>
    <row r="29" spans="1:13" ht="14.4" customHeight="1" x14ac:dyDescent="0.3">
      <c r="A29" s="831" t="s">
        <v>2186</v>
      </c>
      <c r="B29" s="832" t="s">
        <v>1713</v>
      </c>
      <c r="C29" s="832" t="s">
        <v>1715</v>
      </c>
      <c r="D29" s="832" t="s">
        <v>800</v>
      </c>
      <c r="E29" s="832" t="s">
        <v>1716</v>
      </c>
      <c r="F29" s="849"/>
      <c r="G29" s="849"/>
      <c r="H29" s="837">
        <v>0</v>
      </c>
      <c r="I29" s="849">
        <v>6</v>
      </c>
      <c r="J29" s="849">
        <v>510.12</v>
      </c>
      <c r="K29" s="837">
        <v>1</v>
      </c>
      <c r="L29" s="849">
        <v>6</v>
      </c>
      <c r="M29" s="850">
        <v>510.12</v>
      </c>
    </row>
    <row r="30" spans="1:13" ht="14.4" customHeight="1" x14ac:dyDescent="0.3">
      <c r="A30" s="831" t="s">
        <v>2186</v>
      </c>
      <c r="B30" s="832" t="s">
        <v>1713</v>
      </c>
      <c r="C30" s="832" t="s">
        <v>2022</v>
      </c>
      <c r="D30" s="832" t="s">
        <v>1296</v>
      </c>
      <c r="E30" s="832" t="s">
        <v>2023</v>
      </c>
      <c r="F30" s="849"/>
      <c r="G30" s="849"/>
      <c r="H30" s="837">
        <v>0</v>
      </c>
      <c r="I30" s="849">
        <v>2</v>
      </c>
      <c r="J30" s="849">
        <v>117.94</v>
      </c>
      <c r="K30" s="837">
        <v>1</v>
      </c>
      <c r="L30" s="849">
        <v>2</v>
      </c>
      <c r="M30" s="850">
        <v>117.94</v>
      </c>
    </row>
    <row r="31" spans="1:13" ht="14.4" customHeight="1" x14ac:dyDescent="0.3">
      <c r="A31" s="831" t="s">
        <v>2186</v>
      </c>
      <c r="B31" s="832" t="s">
        <v>1713</v>
      </c>
      <c r="C31" s="832" t="s">
        <v>2024</v>
      </c>
      <c r="D31" s="832" t="s">
        <v>1296</v>
      </c>
      <c r="E31" s="832" t="s">
        <v>2025</v>
      </c>
      <c r="F31" s="849"/>
      <c r="G31" s="849"/>
      <c r="H31" s="837">
        <v>0</v>
      </c>
      <c r="I31" s="849">
        <v>3</v>
      </c>
      <c r="J31" s="849">
        <v>294.87</v>
      </c>
      <c r="K31" s="837">
        <v>1</v>
      </c>
      <c r="L31" s="849">
        <v>3</v>
      </c>
      <c r="M31" s="850">
        <v>294.87</v>
      </c>
    </row>
    <row r="32" spans="1:13" ht="14.4" customHeight="1" x14ac:dyDescent="0.3">
      <c r="A32" s="831" t="s">
        <v>2186</v>
      </c>
      <c r="B32" s="832" t="s">
        <v>1713</v>
      </c>
      <c r="C32" s="832" t="s">
        <v>2477</v>
      </c>
      <c r="D32" s="832" t="s">
        <v>1296</v>
      </c>
      <c r="E32" s="832" t="s">
        <v>2478</v>
      </c>
      <c r="F32" s="849"/>
      <c r="G32" s="849"/>
      <c r="H32" s="837">
        <v>0</v>
      </c>
      <c r="I32" s="849">
        <v>2</v>
      </c>
      <c r="J32" s="849">
        <v>393.12</v>
      </c>
      <c r="K32" s="837">
        <v>1</v>
      </c>
      <c r="L32" s="849">
        <v>2</v>
      </c>
      <c r="M32" s="850">
        <v>393.12</v>
      </c>
    </row>
    <row r="33" spans="1:13" ht="14.4" customHeight="1" x14ac:dyDescent="0.3">
      <c r="A33" s="831" t="s">
        <v>2186</v>
      </c>
      <c r="B33" s="832" t="s">
        <v>1713</v>
      </c>
      <c r="C33" s="832" t="s">
        <v>1721</v>
      </c>
      <c r="D33" s="832" t="s">
        <v>795</v>
      </c>
      <c r="E33" s="832" t="s">
        <v>1722</v>
      </c>
      <c r="F33" s="849">
        <v>7</v>
      </c>
      <c r="G33" s="849">
        <v>297.57</v>
      </c>
      <c r="H33" s="837">
        <v>1</v>
      </c>
      <c r="I33" s="849"/>
      <c r="J33" s="849"/>
      <c r="K33" s="837">
        <v>0</v>
      </c>
      <c r="L33" s="849">
        <v>7</v>
      </c>
      <c r="M33" s="850">
        <v>297.57</v>
      </c>
    </row>
    <row r="34" spans="1:13" ht="14.4" customHeight="1" x14ac:dyDescent="0.3">
      <c r="A34" s="831" t="s">
        <v>2186</v>
      </c>
      <c r="B34" s="832" t="s">
        <v>1728</v>
      </c>
      <c r="C34" s="832" t="s">
        <v>2649</v>
      </c>
      <c r="D34" s="832" t="s">
        <v>1420</v>
      </c>
      <c r="E34" s="832" t="s">
        <v>2031</v>
      </c>
      <c r="F34" s="849"/>
      <c r="G34" s="849"/>
      <c r="H34" s="837">
        <v>0</v>
      </c>
      <c r="I34" s="849">
        <v>2</v>
      </c>
      <c r="J34" s="849">
        <v>55</v>
      </c>
      <c r="K34" s="837">
        <v>1</v>
      </c>
      <c r="L34" s="849">
        <v>2</v>
      </c>
      <c r="M34" s="850">
        <v>55</v>
      </c>
    </row>
    <row r="35" spans="1:13" ht="14.4" customHeight="1" x14ac:dyDescent="0.3">
      <c r="A35" s="831" t="s">
        <v>2186</v>
      </c>
      <c r="B35" s="832" t="s">
        <v>1728</v>
      </c>
      <c r="C35" s="832" t="s">
        <v>2650</v>
      </c>
      <c r="D35" s="832" t="s">
        <v>2651</v>
      </c>
      <c r="E35" s="832" t="s">
        <v>2652</v>
      </c>
      <c r="F35" s="849"/>
      <c r="G35" s="849"/>
      <c r="H35" s="837">
        <v>0</v>
      </c>
      <c r="I35" s="849">
        <v>1</v>
      </c>
      <c r="J35" s="849">
        <v>234.07</v>
      </c>
      <c r="K35" s="837">
        <v>1</v>
      </c>
      <c r="L35" s="849">
        <v>1</v>
      </c>
      <c r="M35" s="850">
        <v>234.07</v>
      </c>
    </row>
    <row r="36" spans="1:13" ht="14.4" customHeight="1" x14ac:dyDescent="0.3">
      <c r="A36" s="831" t="s">
        <v>2186</v>
      </c>
      <c r="B36" s="832" t="s">
        <v>1728</v>
      </c>
      <c r="C36" s="832" t="s">
        <v>1734</v>
      </c>
      <c r="D36" s="832" t="s">
        <v>1730</v>
      </c>
      <c r="E36" s="832" t="s">
        <v>1735</v>
      </c>
      <c r="F36" s="849"/>
      <c r="G36" s="849"/>
      <c r="H36" s="837">
        <v>0</v>
      </c>
      <c r="I36" s="849">
        <v>1</v>
      </c>
      <c r="J36" s="849">
        <v>117.03</v>
      </c>
      <c r="K36" s="837">
        <v>1</v>
      </c>
      <c r="L36" s="849">
        <v>1</v>
      </c>
      <c r="M36" s="850">
        <v>117.03</v>
      </c>
    </row>
    <row r="37" spans="1:13" ht="14.4" customHeight="1" x14ac:dyDescent="0.3">
      <c r="A37" s="831" t="s">
        <v>2186</v>
      </c>
      <c r="B37" s="832" t="s">
        <v>1728</v>
      </c>
      <c r="C37" s="832" t="s">
        <v>2653</v>
      </c>
      <c r="D37" s="832" t="s">
        <v>1730</v>
      </c>
      <c r="E37" s="832" t="s">
        <v>2652</v>
      </c>
      <c r="F37" s="849"/>
      <c r="G37" s="849"/>
      <c r="H37" s="837">
        <v>0</v>
      </c>
      <c r="I37" s="849">
        <v>1</v>
      </c>
      <c r="J37" s="849">
        <v>234.07</v>
      </c>
      <c r="K37" s="837">
        <v>1</v>
      </c>
      <c r="L37" s="849">
        <v>1</v>
      </c>
      <c r="M37" s="850">
        <v>234.07</v>
      </c>
    </row>
    <row r="38" spans="1:13" ht="14.4" customHeight="1" x14ac:dyDescent="0.3">
      <c r="A38" s="831" t="s">
        <v>2186</v>
      </c>
      <c r="B38" s="832" t="s">
        <v>1728</v>
      </c>
      <c r="C38" s="832" t="s">
        <v>2030</v>
      </c>
      <c r="D38" s="832" t="s">
        <v>1420</v>
      </c>
      <c r="E38" s="832" t="s">
        <v>2031</v>
      </c>
      <c r="F38" s="849"/>
      <c r="G38" s="849"/>
      <c r="H38" s="837">
        <v>0</v>
      </c>
      <c r="I38" s="849">
        <v>11</v>
      </c>
      <c r="J38" s="849">
        <v>302.5</v>
      </c>
      <c r="K38" s="837">
        <v>1</v>
      </c>
      <c r="L38" s="849">
        <v>11</v>
      </c>
      <c r="M38" s="850">
        <v>302.5</v>
      </c>
    </row>
    <row r="39" spans="1:13" ht="14.4" customHeight="1" x14ac:dyDescent="0.3">
      <c r="A39" s="831" t="s">
        <v>2186</v>
      </c>
      <c r="B39" s="832" t="s">
        <v>1728</v>
      </c>
      <c r="C39" s="832" t="s">
        <v>2654</v>
      </c>
      <c r="D39" s="832" t="s">
        <v>2655</v>
      </c>
      <c r="E39" s="832" t="s">
        <v>2652</v>
      </c>
      <c r="F39" s="849"/>
      <c r="G39" s="849"/>
      <c r="H39" s="837">
        <v>0</v>
      </c>
      <c r="I39" s="849">
        <v>1</v>
      </c>
      <c r="J39" s="849">
        <v>234.07</v>
      </c>
      <c r="K39" s="837">
        <v>1</v>
      </c>
      <c r="L39" s="849">
        <v>1</v>
      </c>
      <c r="M39" s="850">
        <v>234.07</v>
      </c>
    </row>
    <row r="40" spans="1:13" ht="14.4" customHeight="1" x14ac:dyDescent="0.3">
      <c r="A40" s="831" t="s">
        <v>2186</v>
      </c>
      <c r="B40" s="832" t="s">
        <v>1738</v>
      </c>
      <c r="C40" s="832" t="s">
        <v>1742</v>
      </c>
      <c r="D40" s="832" t="s">
        <v>1740</v>
      </c>
      <c r="E40" s="832" t="s">
        <v>1743</v>
      </c>
      <c r="F40" s="849"/>
      <c r="G40" s="849"/>
      <c r="H40" s="837">
        <v>0</v>
      </c>
      <c r="I40" s="849">
        <v>1</v>
      </c>
      <c r="J40" s="849">
        <v>229.38</v>
      </c>
      <c r="K40" s="837">
        <v>1</v>
      </c>
      <c r="L40" s="849">
        <v>1</v>
      </c>
      <c r="M40" s="850">
        <v>229.38</v>
      </c>
    </row>
    <row r="41" spans="1:13" ht="14.4" customHeight="1" x14ac:dyDescent="0.3">
      <c r="A41" s="831" t="s">
        <v>2186</v>
      </c>
      <c r="B41" s="832" t="s">
        <v>1744</v>
      </c>
      <c r="C41" s="832" t="s">
        <v>1745</v>
      </c>
      <c r="D41" s="832" t="s">
        <v>1746</v>
      </c>
      <c r="E41" s="832" t="s">
        <v>1747</v>
      </c>
      <c r="F41" s="849"/>
      <c r="G41" s="849"/>
      <c r="H41" s="837">
        <v>0</v>
      </c>
      <c r="I41" s="849">
        <v>1</v>
      </c>
      <c r="J41" s="849">
        <v>35.11</v>
      </c>
      <c r="K41" s="837">
        <v>1</v>
      </c>
      <c r="L41" s="849">
        <v>1</v>
      </c>
      <c r="M41" s="850">
        <v>35.11</v>
      </c>
    </row>
    <row r="42" spans="1:13" ht="14.4" customHeight="1" x14ac:dyDescent="0.3">
      <c r="A42" s="831" t="s">
        <v>2186</v>
      </c>
      <c r="B42" s="832" t="s">
        <v>1744</v>
      </c>
      <c r="C42" s="832" t="s">
        <v>2412</v>
      </c>
      <c r="D42" s="832" t="s">
        <v>2413</v>
      </c>
      <c r="E42" s="832" t="s">
        <v>2114</v>
      </c>
      <c r="F42" s="849">
        <v>1</v>
      </c>
      <c r="G42" s="849">
        <v>210.66</v>
      </c>
      <c r="H42" s="837">
        <v>1</v>
      </c>
      <c r="I42" s="849"/>
      <c r="J42" s="849"/>
      <c r="K42" s="837">
        <v>0</v>
      </c>
      <c r="L42" s="849">
        <v>1</v>
      </c>
      <c r="M42" s="850">
        <v>210.66</v>
      </c>
    </row>
    <row r="43" spans="1:13" ht="14.4" customHeight="1" x14ac:dyDescent="0.3">
      <c r="A43" s="831" t="s">
        <v>2186</v>
      </c>
      <c r="B43" s="832" t="s">
        <v>1744</v>
      </c>
      <c r="C43" s="832" t="s">
        <v>2036</v>
      </c>
      <c r="D43" s="832" t="s">
        <v>1746</v>
      </c>
      <c r="E43" s="832" t="s">
        <v>1894</v>
      </c>
      <c r="F43" s="849"/>
      <c r="G43" s="849"/>
      <c r="H43" s="837">
        <v>0</v>
      </c>
      <c r="I43" s="849">
        <v>4</v>
      </c>
      <c r="J43" s="849">
        <v>70.239999999999995</v>
      </c>
      <c r="K43" s="837">
        <v>1</v>
      </c>
      <c r="L43" s="849">
        <v>4</v>
      </c>
      <c r="M43" s="850">
        <v>70.239999999999995</v>
      </c>
    </row>
    <row r="44" spans="1:13" ht="14.4" customHeight="1" x14ac:dyDescent="0.3">
      <c r="A44" s="831" t="s">
        <v>2186</v>
      </c>
      <c r="B44" s="832" t="s">
        <v>1744</v>
      </c>
      <c r="C44" s="832" t="s">
        <v>1748</v>
      </c>
      <c r="D44" s="832" t="s">
        <v>1746</v>
      </c>
      <c r="E44" s="832" t="s">
        <v>1749</v>
      </c>
      <c r="F44" s="849"/>
      <c r="G44" s="849"/>
      <c r="H44" s="837">
        <v>0</v>
      </c>
      <c r="I44" s="849">
        <v>1</v>
      </c>
      <c r="J44" s="849">
        <v>117.03</v>
      </c>
      <c r="K44" s="837">
        <v>1</v>
      </c>
      <c r="L44" s="849">
        <v>1</v>
      </c>
      <c r="M44" s="850">
        <v>117.03</v>
      </c>
    </row>
    <row r="45" spans="1:13" ht="14.4" customHeight="1" x14ac:dyDescent="0.3">
      <c r="A45" s="831" t="s">
        <v>2186</v>
      </c>
      <c r="B45" s="832" t="s">
        <v>1744</v>
      </c>
      <c r="C45" s="832" t="s">
        <v>2414</v>
      </c>
      <c r="D45" s="832" t="s">
        <v>2415</v>
      </c>
      <c r="E45" s="832" t="s">
        <v>1749</v>
      </c>
      <c r="F45" s="849">
        <v>1</v>
      </c>
      <c r="G45" s="849">
        <v>117.03</v>
      </c>
      <c r="H45" s="837">
        <v>1</v>
      </c>
      <c r="I45" s="849"/>
      <c r="J45" s="849"/>
      <c r="K45" s="837">
        <v>0</v>
      </c>
      <c r="L45" s="849">
        <v>1</v>
      </c>
      <c r="M45" s="850">
        <v>117.03</v>
      </c>
    </row>
    <row r="46" spans="1:13" ht="14.4" customHeight="1" x14ac:dyDescent="0.3">
      <c r="A46" s="831" t="s">
        <v>2186</v>
      </c>
      <c r="B46" s="832" t="s">
        <v>1752</v>
      </c>
      <c r="C46" s="832" t="s">
        <v>1753</v>
      </c>
      <c r="D46" s="832" t="s">
        <v>681</v>
      </c>
      <c r="E46" s="832" t="s">
        <v>1754</v>
      </c>
      <c r="F46" s="849"/>
      <c r="G46" s="849"/>
      <c r="H46" s="837">
        <v>0</v>
      </c>
      <c r="I46" s="849">
        <v>8</v>
      </c>
      <c r="J46" s="849">
        <v>70.319999999999993</v>
      </c>
      <c r="K46" s="837">
        <v>1</v>
      </c>
      <c r="L46" s="849">
        <v>8</v>
      </c>
      <c r="M46" s="850">
        <v>70.319999999999993</v>
      </c>
    </row>
    <row r="47" spans="1:13" ht="14.4" customHeight="1" x14ac:dyDescent="0.3">
      <c r="A47" s="831" t="s">
        <v>2186</v>
      </c>
      <c r="B47" s="832" t="s">
        <v>1752</v>
      </c>
      <c r="C47" s="832" t="s">
        <v>1755</v>
      </c>
      <c r="D47" s="832" t="s">
        <v>681</v>
      </c>
      <c r="E47" s="832" t="s">
        <v>1756</v>
      </c>
      <c r="F47" s="849"/>
      <c r="G47" s="849"/>
      <c r="H47" s="837">
        <v>0</v>
      </c>
      <c r="I47" s="849">
        <v>20</v>
      </c>
      <c r="J47" s="849">
        <v>585.40000000000009</v>
      </c>
      <c r="K47" s="837">
        <v>1</v>
      </c>
      <c r="L47" s="849">
        <v>20</v>
      </c>
      <c r="M47" s="850">
        <v>585.40000000000009</v>
      </c>
    </row>
    <row r="48" spans="1:13" ht="14.4" customHeight="1" x14ac:dyDescent="0.3">
      <c r="A48" s="831" t="s">
        <v>2186</v>
      </c>
      <c r="B48" s="832" t="s">
        <v>1759</v>
      </c>
      <c r="C48" s="832" t="s">
        <v>2379</v>
      </c>
      <c r="D48" s="832" t="s">
        <v>2380</v>
      </c>
      <c r="E48" s="832" t="s">
        <v>2073</v>
      </c>
      <c r="F48" s="849">
        <v>1</v>
      </c>
      <c r="G48" s="849">
        <v>207.27</v>
      </c>
      <c r="H48" s="837">
        <v>1</v>
      </c>
      <c r="I48" s="849"/>
      <c r="J48" s="849"/>
      <c r="K48" s="837">
        <v>0</v>
      </c>
      <c r="L48" s="849">
        <v>1</v>
      </c>
      <c r="M48" s="850">
        <v>207.27</v>
      </c>
    </row>
    <row r="49" spans="1:13" ht="14.4" customHeight="1" x14ac:dyDescent="0.3">
      <c r="A49" s="831" t="s">
        <v>2186</v>
      </c>
      <c r="B49" s="832" t="s">
        <v>1759</v>
      </c>
      <c r="C49" s="832" t="s">
        <v>1760</v>
      </c>
      <c r="D49" s="832" t="s">
        <v>1761</v>
      </c>
      <c r="E49" s="832" t="s">
        <v>1762</v>
      </c>
      <c r="F49" s="849"/>
      <c r="G49" s="849"/>
      <c r="H49" s="837">
        <v>0</v>
      </c>
      <c r="I49" s="849">
        <v>4</v>
      </c>
      <c r="J49" s="849">
        <v>373.08</v>
      </c>
      <c r="K49" s="837">
        <v>1</v>
      </c>
      <c r="L49" s="849">
        <v>4</v>
      </c>
      <c r="M49" s="850">
        <v>373.08</v>
      </c>
    </row>
    <row r="50" spans="1:13" ht="14.4" customHeight="1" x14ac:dyDescent="0.3">
      <c r="A50" s="831" t="s">
        <v>2186</v>
      </c>
      <c r="B50" s="832" t="s">
        <v>1759</v>
      </c>
      <c r="C50" s="832" t="s">
        <v>2039</v>
      </c>
      <c r="D50" s="832" t="s">
        <v>1761</v>
      </c>
      <c r="E50" s="832" t="s">
        <v>1967</v>
      </c>
      <c r="F50" s="849"/>
      <c r="G50" s="849"/>
      <c r="H50" s="837">
        <v>0</v>
      </c>
      <c r="I50" s="849">
        <v>2</v>
      </c>
      <c r="J50" s="849">
        <v>373.1</v>
      </c>
      <c r="K50" s="837">
        <v>1</v>
      </c>
      <c r="L50" s="849">
        <v>2</v>
      </c>
      <c r="M50" s="850">
        <v>373.1</v>
      </c>
    </row>
    <row r="51" spans="1:13" ht="14.4" customHeight="1" x14ac:dyDescent="0.3">
      <c r="A51" s="831" t="s">
        <v>2186</v>
      </c>
      <c r="B51" s="832" t="s">
        <v>1759</v>
      </c>
      <c r="C51" s="832" t="s">
        <v>1763</v>
      </c>
      <c r="D51" s="832" t="s">
        <v>1761</v>
      </c>
      <c r="E51" s="832" t="s">
        <v>1764</v>
      </c>
      <c r="F51" s="849"/>
      <c r="G51" s="849"/>
      <c r="H51" s="837">
        <v>0</v>
      </c>
      <c r="I51" s="849">
        <v>1</v>
      </c>
      <c r="J51" s="849">
        <v>31.09</v>
      </c>
      <c r="K51" s="837">
        <v>1</v>
      </c>
      <c r="L51" s="849">
        <v>1</v>
      </c>
      <c r="M51" s="850">
        <v>31.09</v>
      </c>
    </row>
    <row r="52" spans="1:13" ht="14.4" customHeight="1" x14ac:dyDescent="0.3">
      <c r="A52" s="831" t="s">
        <v>2186</v>
      </c>
      <c r="B52" s="832" t="s">
        <v>1765</v>
      </c>
      <c r="C52" s="832" t="s">
        <v>2858</v>
      </c>
      <c r="D52" s="832" t="s">
        <v>2859</v>
      </c>
      <c r="E52" s="832" t="s">
        <v>2860</v>
      </c>
      <c r="F52" s="849">
        <v>1</v>
      </c>
      <c r="G52" s="849">
        <v>729.09</v>
      </c>
      <c r="H52" s="837">
        <v>1</v>
      </c>
      <c r="I52" s="849"/>
      <c r="J52" s="849"/>
      <c r="K52" s="837">
        <v>0</v>
      </c>
      <c r="L52" s="849">
        <v>1</v>
      </c>
      <c r="M52" s="850">
        <v>729.09</v>
      </c>
    </row>
    <row r="53" spans="1:13" ht="14.4" customHeight="1" x14ac:dyDescent="0.3">
      <c r="A53" s="831" t="s">
        <v>2186</v>
      </c>
      <c r="B53" s="832" t="s">
        <v>1769</v>
      </c>
      <c r="C53" s="832" t="s">
        <v>1770</v>
      </c>
      <c r="D53" s="832" t="s">
        <v>987</v>
      </c>
      <c r="E53" s="832" t="s">
        <v>1771</v>
      </c>
      <c r="F53" s="849"/>
      <c r="G53" s="849"/>
      <c r="H53" s="837">
        <v>0</v>
      </c>
      <c r="I53" s="849">
        <v>4</v>
      </c>
      <c r="J53" s="849">
        <v>572.36</v>
      </c>
      <c r="K53" s="837">
        <v>1</v>
      </c>
      <c r="L53" s="849">
        <v>4</v>
      </c>
      <c r="M53" s="850">
        <v>572.36</v>
      </c>
    </row>
    <row r="54" spans="1:13" ht="14.4" customHeight="1" x14ac:dyDescent="0.3">
      <c r="A54" s="831" t="s">
        <v>2186</v>
      </c>
      <c r="B54" s="832" t="s">
        <v>1769</v>
      </c>
      <c r="C54" s="832" t="s">
        <v>1772</v>
      </c>
      <c r="D54" s="832" t="s">
        <v>989</v>
      </c>
      <c r="E54" s="832" t="s">
        <v>1773</v>
      </c>
      <c r="F54" s="849"/>
      <c r="G54" s="849"/>
      <c r="H54" s="837">
        <v>0</v>
      </c>
      <c r="I54" s="849">
        <v>2</v>
      </c>
      <c r="J54" s="849">
        <v>572.36</v>
      </c>
      <c r="K54" s="837">
        <v>1</v>
      </c>
      <c r="L54" s="849">
        <v>2</v>
      </c>
      <c r="M54" s="850">
        <v>572.36</v>
      </c>
    </row>
    <row r="55" spans="1:13" ht="14.4" customHeight="1" x14ac:dyDescent="0.3">
      <c r="A55" s="831" t="s">
        <v>2186</v>
      </c>
      <c r="B55" s="832" t="s">
        <v>1769</v>
      </c>
      <c r="C55" s="832" t="s">
        <v>2736</v>
      </c>
      <c r="D55" s="832" t="s">
        <v>2045</v>
      </c>
      <c r="E55" s="832" t="s">
        <v>2737</v>
      </c>
      <c r="F55" s="849"/>
      <c r="G55" s="849"/>
      <c r="H55" s="837">
        <v>0</v>
      </c>
      <c r="I55" s="849">
        <v>2</v>
      </c>
      <c r="J55" s="849">
        <v>286.18</v>
      </c>
      <c r="K55" s="837">
        <v>1</v>
      </c>
      <c r="L55" s="849">
        <v>2</v>
      </c>
      <c r="M55" s="850">
        <v>286.18</v>
      </c>
    </row>
    <row r="56" spans="1:13" ht="14.4" customHeight="1" x14ac:dyDescent="0.3">
      <c r="A56" s="831" t="s">
        <v>2186</v>
      </c>
      <c r="B56" s="832" t="s">
        <v>1774</v>
      </c>
      <c r="C56" s="832" t="s">
        <v>1775</v>
      </c>
      <c r="D56" s="832" t="s">
        <v>1776</v>
      </c>
      <c r="E56" s="832" t="s">
        <v>1777</v>
      </c>
      <c r="F56" s="849"/>
      <c r="G56" s="849"/>
      <c r="H56" s="837">
        <v>0</v>
      </c>
      <c r="I56" s="849">
        <v>10</v>
      </c>
      <c r="J56" s="849">
        <v>159</v>
      </c>
      <c r="K56" s="837">
        <v>1</v>
      </c>
      <c r="L56" s="849">
        <v>10</v>
      </c>
      <c r="M56" s="850">
        <v>159</v>
      </c>
    </row>
    <row r="57" spans="1:13" ht="14.4" customHeight="1" x14ac:dyDescent="0.3">
      <c r="A57" s="831" t="s">
        <v>2186</v>
      </c>
      <c r="B57" s="832" t="s">
        <v>1774</v>
      </c>
      <c r="C57" s="832" t="s">
        <v>1779</v>
      </c>
      <c r="D57" s="832" t="s">
        <v>1776</v>
      </c>
      <c r="E57" s="832" t="s">
        <v>1780</v>
      </c>
      <c r="F57" s="849"/>
      <c r="G57" s="849"/>
      <c r="H57" s="837">
        <v>0</v>
      </c>
      <c r="I57" s="849">
        <v>1</v>
      </c>
      <c r="J57" s="849">
        <v>158.99</v>
      </c>
      <c r="K57" s="837">
        <v>1</v>
      </c>
      <c r="L57" s="849">
        <v>1</v>
      </c>
      <c r="M57" s="850">
        <v>158.99</v>
      </c>
    </row>
    <row r="58" spans="1:13" ht="14.4" customHeight="1" x14ac:dyDescent="0.3">
      <c r="A58" s="831" t="s">
        <v>2186</v>
      </c>
      <c r="B58" s="832" t="s">
        <v>1783</v>
      </c>
      <c r="C58" s="832" t="s">
        <v>1787</v>
      </c>
      <c r="D58" s="832" t="s">
        <v>1785</v>
      </c>
      <c r="E58" s="832" t="s">
        <v>1788</v>
      </c>
      <c r="F58" s="849"/>
      <c r="G58" s="849"/>
      <c r="H58" s="837">
        <v>0</v>
      </c>
      <c r="I58" s="849">
        <v>4</v>
      </c>
      <c r="J58" s="849">
        <v>874.48</v>
      </c>
      <c r="K58" s="837">
        <v>1</v>
      </c>
      <c r="L58" s="849">
        <v>4</v>
      </c>
      <c r="M58" s="850">
        <v>874.48</v>
      </c>
    </row>
    <row r="59" spans="1:13" ht="14.4" customHeight="1" x14ac:dyDescent="0.3">
      <c r="A59" s="831" t="s">
        <v>2186</v>
      </c>
      <c r="B59" s="832" t="s">
        <v>1783</v>
      </c>
      <c r="C59" s="832" t="s">
        <v>2740</v>
      </c>
      <c r="D59" s="832" t="s">
        <v>1785</v>
      </c>
      <c r="E59" s="832" t="s">
        <v>2741</v>
      </c>
      <c r="F59" s="849"/>
      <c r="G59" s="849"/>
      <c r="H59" s="837">
        <v>0</v>
      </c>
      <c r="I59" s="849">
        <v>1</v>
      </c>
      <c r="J59" s="849">
        <v>437.23</v>
      </c>
      <c r="K59" s="837">
        <v>1</v>
      </c>
      <c r="L59" s="849">
        <v>1</v>
      </c>
      <c r="M59" s="850">
        <v>437.23</v>
      </c>
    </row>
    <row r="60" spans="1:13" ht="14.4" customHeight="1" x14ac:dyDescent="0.3">
      <c r="A60" s="831" t="s">
        <v>2186</v>
      </c>
      <c r="B60" s="832" t="s">
        <v>1789</v>
      </c>
      <c r="C60" s="832" t="s">
        <v>1790</v>
      </c>
      <c r="D60" s="832" t="s">
        <v>1791</v>
      </c>
      <c r="E60" s="832" t="s">
        <v>1792</v>
      </c>
      <c r="F60" s="849"/>
      <c r="G60" s="849"/>
      <c r="H60" s="837">
        <v>0</v>
      </c>
      <c r="I60" s="849">
        <v>1</v>
      </c>
      <c r="J60" s="849">
        <v>352.37</v>
      </c>
      <c r="K60" s="837">
        <v>1</v>
      </c>
      <c r="L60" s="849">
        <v>1</v>
      </c>
      <c r="M60" s="850">
        <v>352.37</v>
      </c>
    </row>
    <row r="61" spans="1:13" ht="14.4" customHeight="1" x14ac:dyDescent="0.3">
      <c r="A61" s="831" t="s">
        <v>2186</v>
      </c>
      <c r="B61" s="832" t="s">
        <v>1797</v>
      </c>
      <c r="C61" s="832" t="s">
        <v>1798</v>
      </c>
      <c r="D61" s="832" t="s">
        <v>917</v>
      </c>
      <c r="E61" s="832" t="s">
        <v>1799</v>
      </c>
      <c r="F61" s="849"/>
      <c r="G61" s="849"/>
      <c r="H61" s="837">
        <v>0</v>
      </c>
      <c r="I61" s="849">
        <v>7</v>
      </c>
      <c r="J61" s="849">
        <v>830.55</v>
      </c>
      <c r="K61" s="837">
        <v>1</v>
      </c>
      <c r="L61" s="849">
        <v>7</v>
      </c>
      <c r="M61" s="850">
        <v>830.55</v>
      </c>
    </row>
    <row r="62" spans="1:13" ht="14.4" customHeight="1" x14ac:dyDescent="0.3">
      <c r="A62" s="831" t="s">
        <v>2186</v>
      </c>
      <c r="B62" s="832" t="s">
        <v>1797</v>
      </c>
      <c r="C62" s="832" t="s">
        <v>2593</v>
      </c>
      <c r="D62" s="832" t="s">
        <v>2594</v>
      </c>
      <c r="E62" s="832" t="s">
        <v>2595</v>
      </c>
      <c r="F62" s="849">
        <v>1</v>
      </c>
      <c r="G62" s="849">
        <v>110.74</v>
      </c>
      <c r="H62" s="837">
        <v>1</v>
      </c>
      <c r="I62" s="849"/>
      <c r="J62" s="849"/>
      <c r="K62" s="837">
        <v>0</v>
      </c>
      <c r="L62" s="849">
        <v>1</v>
      </c>
      <c r="M62" s="850">
        <v>110.74</v>
      </c>
    </row>
    <row r="63" spans="1:13" ht="14.4" customHeight="1" x14ac:dyDescent="0.3">
      <c r="A63" s="831" t="s">
        <v>2186</v>
      </c>
      <c r="B63" s="832" t="s">
        <v>1797</v>
      </c>
      <c r="C63" s="832" t="s">
        <v>2596</v>
      </c>
      <c r="D63" s="832" t="s">
        <v>2597</v>
      </c>
      <c r="E63" s="832" t="s">
        <v>2598</v>
      </c>
      <c r="F63" s="849">
        <v>3</v>
      </c>
      <c r="G63" s="849">
        <v>55.38</v>
      </c>
      <c r="H63" s="837">
        <v>1</v>
      </c>
      <c r="I63" s="849"/>
      <c r="J63" s="849"/>
      <c r="K63" s="837">
        <v>0</v>
      </c>
      <c r="L63" s="849">
        <v>3</v>
      </c>
      <c r="M63" s="850">
        <v>55.38</v>
      </c>
    </row>
    <row r="64" spans="1:13" ht="14.4" customHeight="1" x14ac:dyDescent="0.3">
      <c r="A64" s="831" t="s">
        <v>2186</v>
      </c>
      <c r="B64" s="832" t="s">
        <v>1800</v>
      </c>
      <c r="C64" s="832" t="s">
        <v>2848</v>
      </c>
      <c r="D64" s="832" t="s">
        <v>1802</v>
      </c>
      <c r="E64" s="832" t="s">
        <v>2849</v>
      </c>
      <c r="F64" s="849"/>
      <c r="G64" s="849"/>
      <c r="H64" s="837">
        <v>0</v>
      </c>
      <c r="I64" s="849">
        <v>2</v>
      </c>
      <c r="J64" s="849">
        <v>442.96</v>
      </c>
      <c r="K64" s="837">
        <v>1</v>
      </c>
      <c r="L64" s="849">
        <v>2</v>
      </c>
      <c r="M64" s="850">
        <v>442.96</v>
      </c>
    </row>
    <row r="65" spans="1:13" ht="14.4" customHeight="1" x14ac:dyDescent="0.3">
      <c r="A65" s="831" t="s">
        <v>2186</v>
      </c>
      <c r="B65" s="832" t="s">
        <v>1804</v>
      </c>
      <c r="C65" s="832" t="s">
        <v>2836</v>
      </c>
      <c r="D65" s="832" t="s">
        <v>2837</v>
      </c>
      <c r="E65" s="832" t="s">
        <v>2838</v>
      </c>
      <c r="F65" s="849">
        <v>2</v>
      </c>
      <c r="G65" s="849">
        <v>516.82000000000005</v>
      </c>
      <c r="H65" s="837">
        <v>1</v>
      </c>
      <c r="I65" s="849"/>
      <c r="J65" s="849"/>
      <c r="K65" s="837">
        <v>0</v>
      </c>
      <c r="L65" s="849">
        <v>2</v>
      </c>
      <c r="M65" s="850">
        <v>516.82000000000005</v>
      </c>
    </row>
    <row r="66" spans="1:13" ht="14.4" customHeight="1" x14ac:dyDescent="0.3">
      <c r="A66" s="831" t="s">
        <v>2186</v>
      </c>
      <c r="B66" s="832" t="s">
        <v>1810</v>
      </c>
      <c r="C66" s="832" t="s">
        <v>1811</v>
      </c>
      <c r="D66" s="832" t="s">
        <v>919</v>
      </c>
      <c r="E66" s="832" t="s">
        <v>1812</v>
      </c>
      <c r="F66" s="849"/>
      <c r="G66" s="849"/>
      <c r="H66" s="837">
        <v>0</v>
      </c>
      <c r="I66" s="849">
        <v>6</v>
      </c>
      <c r="J66" s="849">
        <v>466.74000000000007</v>
      </c>
      <c r="K66" s="837">
        <v>1</v>
      </c>
      <c r="L66" s="849">
        <v>6</v>
      </c>
      <c r="M66" s="850">
        <v>466.74000000000007</v>
      </c>
    </row>
    <row r="67" spans="1:13" ht="14.4" customHeight="1" x14ac:dyDescent="0.3">
      <c r="A67" s="831" t="s">
        <v>2186</v>
      </c>
      <c r="B67" s="832" t="s">
        <v>1813</v>
      </c>
      <c r="C67" s="832" t="s">
        <v>2389</v>
      </c>
      <c r="D67" s="832" t="s">
        <v>1815</v>
      </c>
      <c r="E67" s="832" t="s">
        <v>2114</v>
      </c>
      <c r="F67" s="849"/>
      <c r="G67" s="849"/>
      <c r="H67" s="837">
        <v>0</v>
      </c>
      <c r="I67" s="849">
        <v>14</v>
      </c>
      <c r="J67" s="849">
        <v>1956.7800000000002</v>
      </c>
      <c r="K67" s="837">
        <v>1</v>
      </c>
      <c r="L67" s="849">
        <v>14</v>
      </c>
      <c r="M67" s="850">
        <v>1956.7800000000002</v>
      </c>
    </row>
    <row r="68" spans="1:13" ht="14.4" customHeight="1" x14ac:dyDescent="0.3">
      <c r="A68" s="831" t="s">
        <v>2186</v>
      </c>
      <c r="B68" s="832" t="s">
        <v>1813</v>
      </c>
      <c r="C68" s="832" t="s">
        <v>1817</v>
      </c>
      <c r="D68" s="832" t="s">
        <v>1815</v>
      </c>
      <c r="E68" s="832" t="s">
        <v>1818</v>
      </c>
      <c r="F68" s="849"/>
      <c r="G68" s="849"/>
      <c r="H68" s="837">
        <v>0</v>
      </c>
      <c r="I68" s="849">
        <v>7</v>
      </c>
      <c r="J68" s="849">
        <v>1956.7099999999998</v>
      </c>
      <c r="K68" s="837">
        <v>1</v>
      </c>
      <c r="L68" s="849">
        <v>7</v>
      </c>
      <c r="M68" s="850">
        <v>1956.7099999999998</v>
      </c>
    </row>
    <row r="69" spans="1:13" ht="14.4" customHeight="1" x14ac:dyDescent="0.3">
      <c r="A69" s="831" t="s">
        <v>2186</v>
      </c>
      <c r="B69" s="832" t="s">
        <v>1813</v>
      </c>
      <c r="C69" s="832" t="s">
        <v>2390</v>
      </c>
      <c r="D69" s="832" t="s">
        <v>2391</v>
      </c>
      <c r="E69" s="832" t="s">
        <v>1751</v>
      </c>
      <c r="F69" s="849">
        <v>1</v>
      </c>
      <c r="G69" s="849">
        <v>196.2</v>
      </c>
      <c r="H69" s="837">
        <v>1</v>
      </c>
      <c r="I69" s="849"/>
      <c r="J69" s="849"/>
      <c r="K69" s="837">
        <v>0</v>
      </c>
      <c r="L69" s="849">
        <v>1</v>
      </c>
      <c r="M69" s="850">
        <v>196.2</v>
      </c>
    </row>
    <row r="70" spans="1:13" ht="14.4" customHeight="1" x14ac:dyDescent="0.3">
      <c r="A70" s="831" t="s">
        <v>2186</v>
      </c>
      <c r="B70" s="832" t="s">
        <v>1813</v>
      </c>
      <c r="C70" s="832" t="s">
        <v>2392</v>
      </c>
      <c r="D70" s="832" t="s">
        <v>2391</v>
      </c>
      <c r="E70" s="832" t="s">
        <v>2393</v>
      </c>
      <c r="F70" s="849">
        <v>1</v>
      </c>
      <c r="G70" s="849">
        <v>392.41</v>
      </c>
      <c r="H70" s="837">
        <v>1</v>
      </c>
      <c r="I70" s="849"/>
      <c r="J70" s="849"/>
      <c r="K70" s="837">
        <v>0</v>
      </c>
      <c r="L70" s="849">
        <v>1</v>
      </c>
      <c r="M70" s="850">
        <v>392.41</v>
      </c>
    </row>
    <row r="71" spans="1:13" ht="14.4" customHeight="1" x14ac:dyDescent="0.3">
      <c r="A71" s="831" t="s">
        <v>2186</v>
      </c>
      <c r="B71" s="832" t="s">
        <v>4562</v>
      </c>
      <c r="C71" s="832" t="s">
        <v>2782</v>
      </c>
      <c r="D71" s="832" t="s">
        <v>2783</v>
      </c>
      <c r="E71" s="832" t="s">
        <v>2393</v>
      </c>
      <c r="F71" s="849"/>
      <c r="G71" s="849"/>
      <c r="H71" s="837">
        <v>0</v>
      </c>
      <c r="I71" s="849">
        <v>1</v>
      </c>
      <c r="J71" s="849">
        <v>477.84</v>
      </c>
      <c r="K71" s="837">
        <v>1</v>
      </c>
      <c r="L71" s="849">
        <v>1</v>
      </c>
      <c r="M71" s="850">
        <v>477.84</v>
      </c>
    </row>
    <row r="72" spans="1:13" ht="14.4" customHeight="1" x14ac:dyDescent="0.3">
      <c r="A72" s="831" t="s">
        <v>2186</v>
      </c>
      <c r="B72" s="832" t="s">
        <v>4562</v>
      </c>
      <c r="C72" s="832" t="s">
        <v>2784</v>
      </c>
      <c r="D72" s="832" t="s">
        <v>2783</v>
      </c>
      <c r="E72" s="832" t="s">
        <v>1751</v>
      </c>
      <c r="F72" s="849"/>
      <c r="G72" s="849"/>
      <c r="H72" s="837">
        <v>0</v>
      </c>
      <c r="I72" s="849">
        <v>3</v>
      </c>
      <c r="J72" s="849">
        <v>931.77</v>
      </c>
      <c r="K72" s="837">
        <v>1</v>
      </c>
      <c r="L72" s="849">
        <v>3</v>
      </c>
      <c r="M72" s="850">
        <v>931.77</v>
      </c>
    </row>
    <row r="73" spans="1:13" ht="14.4" customHeight="1" x14ac:dyDescent="0.3">
      <c r="A73" s="831" t="s">
        <v>2186</v>
      </c>
      <c r="B73" s="832" t="s">
        <v>1819</v>
      </c>
      <c r="C73" s="832" t="s">
        <v>2469</v>
      </c>
      <c r="D73" s="832" t="s">
        <v>908</v>
      </c>
      <c r="E73" s="832" t="s">
        <v>2470</v>
      </c>
      <c r="F73" s="849"/>
      <c r="G73" s="849"/>
      <c r="H73" s="837">
        <v>0</v>
      </c>
      <c r="I73" s="849">
        <v>8</v>
      </c>
      <c r="J73" s="849">
        <v>4448.32</v>
      </c>
      <c r="K73" s="837">
        <v>1</v>
      </c>
      <c r="L73" s="849">
        <v>8</v>
      </c>
      <c r="M73" s="850">
        <v>4448.32</v>
      </c>
    </row>
    <row r="74" spans="1:13" ht="14.4" customHeight="1" x14ac:dyDescent="0.3">
      <c r="A74" s="831" t="s">
        <v>2186</v>
      </c>
      <c r="B74" s="832" t="s">
        <v>1819</v>
      </c>
      <c r="C74" s="832" t="s">
        <v>2471</v>
      </c>
      <c r="D74" s="832" t="s">
        <v>2472</v>
      </c>
      <c r="E74" s="832" t="s">
        <v>2473</v>
      </c>
      <c r="F74" s="849"/>
      <c r="G74" s="849"/>
      <c r="H74" s="837">
        <v>0</v>
      </c>
      <c r="I74" s="849">
        <v>1</v>
      </c>
      <c r="J74" s="849">
        <v>416.52</v>
      </c>
      <c r="K74" s="837">
        <v>1</v>
      </c>
      <c r="L74" s="849">
        <v>1</v>
      </c>
      <c r="M74" s="850">
        <v>416.52</v>
      </c>
    </row>
    <row r="75" spans="1:13" ht="14.4" customHeight="1" x14ac:dyDescent="0.3">
      <c r="A75" s="831" t="s">
        <v>2186</v>
      </c>
      <c r="B75" s="832" t="s">
        <v>2055</v>
      </c>
      <c r="C75" s="832" t="s">
        <v>2462</v>
      </c>
      <c r="D75" s="832" t="s">
        <v>2057</v>
      </c>
      <c r="E75" s="832" t="s">
        <v>2463</v>
      </c>
      <c r="F75" s="849">
        <v>3</v>
      </c>
      <c r="G75" s="849">
        <v>10441.950000000001</v>
      </c>
      <c r="H75" s="837">
        <v>1</v>
      </c>
      <c r="I75" s="849"/>
      <c r="J75" s="849"/>
      <c r="K75" s="837">
        <v>0</v>
      </c>
      <c r="L75" s="849">
        <v>3</v>
      </c>
      <c r="M75" s="850">
        <v>10441.950000000001</v>
      </c>
    </row>
    <row r="76" spans="1:13" ht="14.4" customHeight="1" x14ac:dyDescent="0.3">
      <c r="A76" s="831" t="s">
        <v>2186</v>
      </c>
      <c r="B76" s="832" t="s">
        <v>1827</v>
      </c>
      <c r="C76" s="832" t="s">
        <v>2640</v>
      </c>
      <c r="D76" s="832" t="s">
        <v>2641</v>
      </c>
      <c r="E76" s="832" t="s">
        <v>2642</v>
      </c>
      <c r="F76" s="849"/>
      <c r="G76" s="849"/>
      <c r="H76" s="837">
        <v>0</v>
      </c>
      <c r="I76" s="849">
        <v>32</v>
      </c>
      <c r="J76" s="849">
        <v>1051.8399999999999</v>
      </c>
      <c r="K76" s="837">
        <v>1</v>
      </c>
      <c r="L76" s="849">
        <v>32</v>
      </c>
      <c r="M76" s="850">
        <v>1051.8399999999999</v>
      </c>
    </row>
    <row r="77" spans="1:13" ht="14.4" customHeight="1" x14ac:dyDescent="0.3">
      <c r="A77" s="831" t="s">
        <v>2186</v>
      </c>
      <c r="B77" s="832" t="s">
        <v>1827</v>
      </c>
      <c r="C77" s="832" t="s">
        <v>2643</v>
      </c>
      <c r="D77" s="832" t="s">
        <v>2641</v>
      </c>
      <c r="E77" s="832" t="s">
        <v>2644</v>
      </c>
      <c r="F77" s="849"/>
      <c r="G77" s="849"/>
      <c r="H77" s="837">
        <v>0</v>
      </c>
      <c r="I77" s="849">
        <v>3</v>
      </c>
      <c r="J77" s="849">
        <v>657.54</v>
      </c>
      <c r="K77" s="837">
        <v>1</v>
      </c>
      <c r="L77" s="849">
        <v>3</v>
      </c>
      <c r="M77" s="850">
        <v>657.54</v>
      </c>
    </row>
    <row r="78" spans="1:13" ht="14.4" customHeight="1" x14ac:dyDescent="0.3">
      <c r="A78" s="831" t="s">
        <v>2186</v>
      </c>
      <c r="B78" s="832" t="s">
        <v>1830</v>
      </c>
      <c r="C78" s="832" t="s">
        <v>2918</v>
      </c>
      <c r="D78" s="832" t="s">
        <v>2919</v>
      </c>
      <c r="E78" s="832" t="s">
        <v>2920</v>
      </c>
      <c r="F78" s="849"/>
      <c r="G78" s="849"/>
      <c r="H78" s="837">
        <v>0</v>
      </c>
      <c r="I78" s="849">
        <v>1</v>
      </c>
      <c r="J78" s="849">
        <v>74.08</v>
      </c>
      <c r="K78" s="837">
        <v>1</v>
      </c>
      <c r="L78" s="849">
        <v>1</v>
      </c>
      <c r="M78" s="850">
        <v>74.08</v>
      </c>
    </row>
    <row r="79" spans="1:13" ht="14.4" customHeight="1" x14ac:dyDescent="0.3">
      <c r="A79" s="831" t="s">
        <v>2186</v>
      </c>
      <c r="B79" s="832" t="s">
        <v>1830</v>
      </c>
      <c r="C79" s="832" t="s">
        <v>2921</v>
      </c>
      <c r="D79" s="832" t="s">
        <v>2919</v>
      </c>
      <c r="E79" s="832" t="s">
        <v>1835</v>
      </c>
      <c r="F79" s="849"/>
      <c r="G79" s="849"/>
      <c r="H79" s="837">
        <v>0</v>
      </c>
      <c r="I79" s="849">
        <v>3</v>
      </c>
      <c r="J79" s="849">
        <v>147.24</v>
      </c>
      <c r="K79" s="837">
        <v>1</v>
      </c>
      <c r="L79" s="849">
        <v>3</v>
      </c>
      <c r="M79" s="850">
        <v>147.24</v>
      </c>
    </row>
    <row r="80" spans="1:13" ht="14.4" customHeight="1" x14ac:dyDescent="0.3">
      <c r="A80" s="831" t="s">
        <v>2186</v>
      </c>
      <c r="B80" s="832" t="s">
        <v>1830</v>
      </c>
      <c r="C80" s="832" t="s">
        <v>2922</v>
      </c>
      <c r="D80" s="832" t="s">
        <v>2919</v>
      </c>
      <c r="E80" s="832" t="s">
        <v>2066</v>
      </c>
      <c r="F80" s="849"/>
      <c r="G80" s="849"/>
      <c r="H80" s="837">
        <v>0</v>
      </c>
      <c r="I80" s="849">
        <v>1</v>
      </c>
      <c r="J80" s="849">
        <v>126.27</v>
      </c>
      <c r="K80" s="837">
        <v>1</v>
      </c>
      <c r="L80" s="849">
        <v>1</v>
      </c>
      <c r="M80" s="850">
        <v>126.27</v>
      </c>
    </row>
    <row r="81" spans="1:13" ht="14.4" customHeight="1" x14ac:dyDescent="0.3">
      <c r="A81" s="831" t="s">
        <v>2186</v>
      </c>
      <c r="B81" s="832" t="s">
        <v>1830</v>
      </c>
      <c r="C81" s="832" t="s">
        <v>2923</v>
      </c>
      <c r="D81" s="832" t="s">
        <v>2919</v>
      </c>
      <c r="E81" s="832" t="s">
        <v>2529</v>
      </c>
      <c r="F81" s="849">
        <v>1</v>
      </c>
      <c r="G81" s="849">
        <v>84.18</v>
      </c>
      <c r="H81" s="837">
        <v>1</v>
      </c>
      <c r="I81" s="849"/>
      <c r="J81" s="849"/>
      <c r="K81" s="837">
        <v>0</v>
      </c>
      <c r="L81" s="849">
        <v>1</v>
      </c>
      <c r="M81" s="850">
        <v>84.18</v>
      </c>
    </row>
    <row r="82" spans="1:13" ht="14.4" customHeight="1" x14ac:dyDescent="0.3">
      <c r="A82" s="831" t="s">
        <v>2186</v>
      </c>
      <c r="B82" s="832" t="s">
        <v>1830</v>
      </c>
      <c r="C82" s="832" t="s">
        <v>1831</v>
      </c>
      <c r="D82" s="832" t="s">
        <v>1832</v>
      </c>
      <c r="E82" s="832" t="s">
        <v>1833</v>
      </c>
      <c r="F82" s="849"/>
      <c r="G82" s="849"/>
      <c r="H82" s="837">
        <v>0</v>
      </c>
      <c r="I82" s="849">
        <v>1</v>
      </c>
      <c r="J82" s="849">
        <v>63.14</v>
      </c>
      <c r="K82" s="837">
        <v>1</v>
      </c>
      <c r="L82" s="849">
        <v>1</v>
      </c>
      <c r="M82" s="850">
        <v>63.14</v>
      </c>
    </row>
    <row r="83" spans="1:13" ht="14.4" customHeight="1" x14ac:dyDescent="0.3">
      <c r="A83" s="831" t="s">
        <v>2186</v>
      </c>
      <c r="B83" s="832" t="s">
        <v>1830</v>
      </c>
      <c r="C83" s="832" t="s">
        <v>1834</v>
      </c>
      <c r="D83" s="832" t="s">
        <v>1832</v>
      </c>
      <c r="E83" s="832" t="s">
        <v>1835</v>
      </c>
      <c r="F83" s="849"/>
      <c r="G83" s="849"/>
      <c r="H83" s="837">
        <v>0</v>
      </c>
      <c r="I83" s="849">
        <v>1</v>
      </c>
      <c r="J83" s="849">
        <v>49.08</v>
      </c>
      <c r="K83" s="837">
        <v>1</v>
      </c>
      <c r="L83" s="849">
        <v>1</v>
      </c>
      <c r="M83" s="850">
        <v>49.08</v>
      </c>
    </row>
    <row r="84" spans="1:13" ht="14.4" customHeight="1" x14ac:dyDescent="0.3">
      <c r="A84" s="831" t="s">
        <v>2186</v>
      </c>
      <c r="B84" s="832" t="s">
        <v>1842</v>
      </c>
      <c r="C84" s="832" t="s">
        <v>1845</v>
      </c>
      <c r="D84" s="832" t="s">
        <v>1115</v>
      </c>
      <c r="E84" s="832" t="s">
        <v>1846</v>
      </c>
      <c r="F84" s="849"/>
      <c r="G84" s="849"/>
      <c r="H84" s="837">
        <v>0</v>
      </c>
      <c r="I84" s="849">
        <v>6</v>
      </c>
      <c r="J84" s="849">
        <v>926.16000000000008</v>
      </c>
      <c r="K84" s="837">
        <v>1</v>
      </c>
      <c r="L84" s="849">
        <v>6</v>
      </c>
      <c r="M84" s="850">
        <v>926.16000000000008</v>
      </c>
    </row>
    <row r="85" spans="1:13" ht="14.4" customHeight="1" x14ac:dyDescent="0.3">
      <c r="A85" s="831" t="s">
        <v>2186</v>
      </c>
      <c r="B85" s="832" t="s">
        <v>4563</v>
      </c>
      <c r="C85" s="832" t="s">
        <v>2541</v>
      </c>
      <c r="D85" s="832" t="s">
        <v>1151</v>
      </c>
      <c r="E85" s="832" t="s">
        <v>2542</v>
      </c>
      <c r="F85" s="849">
        <v>1</v>
      </c>
      <c r="G85" s="849">
        <v>98.75</v>
      </c>
      <c r="H85" s="837">
        <v>1</v>
      </c>
      <c r="I85" s="849"/>
      <c r="J85" s="849"/>
      <c r="K85" s="837">
        <v>0</v>
      </c>
      <c r="L85" s="849">
        <v>1</v>
      </c>
      <c r="M85" s="850">
        <v>98.75</v>
      </c>
    </row>
    <row r="86" spans="1:13" ht="14.4" customHeight="1" x14ac:dyDescent="0.3">
      <c r="A86" s="831" t="s">
        <v>2186</v>
      </c>
      <c r="B86" s="832" t="s">
        <v>4563</v>
      </c>
      <c r="C86" s="832" t="s">
        <v>2543</v>
      </c>
      <c r="D86" s="832" t="s">
        <v>1151</v>
      </c>
      <c r="E86" s="832" t="s">
        <v>2542</v>
      </c>
      <c r="F86" s="849">
        <v>2</v>
      </c>
      <c r="G86" s="849">
        <v>197.5</v>
      </c>
      <c r="H86" s="837">
        <v>1</v>
      </c>
      <c r="I86" s="849"/>
      <c r="J86" s="849"/>
      <c r="K86" s="837">
        <v>0</v>
      </c>
      <c r="L86" s="849">
        <v>2</v>
      </c>
      <c r="M86" s="850">
        <v>197.5</v>
      </c>
    </row>
    <row r="87" spans="1:13" ht="14.4" customHeight="1" x14ac:dyDescent="0.3">
      <c r="A87" s="831" t="s">
        <v>2186</v>
      </c>
      <c r="B87" s="832" t="s">
        <v>1878</v>
      </c>
      <c r="C87" s="832" t="s">
        <v>1882</v>
      </c>
      <c r="D87" s="832" t="s">
        <v>1883</v>
      </c>
      <c r="E87" s="832" t="s">
        <v>1884</v>
      </c>
      <c r="F87" s="849"/>
      <c r="G87" s="849"/>
      <c r="H87" s="837">
        <v>0</v>
      </c>
      <c r="I87" s="849">
        <v>1</v>
      </c>
      <c r="J87" s="849">
        <v>3231.81</v>
      </c>
      <c r="K87" s="837">
        <v>1</v>
      </c>
      <c r="L87" s="849">
        <v>1</v>
      </c>
      <c r="M87" s="850">
        <v>3231.81</v>
      </c>
    </row>
    <row r="88" spans="1:13" ht="14.4" customHeight="1" x14ac:dyDescent="0.3">
      <c r="A88" s="831" t="s">
        <v>2186</v>
      </c>
      <c r="B88" s="832" t="s">
        <v>4564</v>
      </c>
      <c r="C88" s="832" t="s">
        <v>2929</v>
      </c>
      <c r="D88" s="832" t="s">
        <v>2930</v>
      </c>
      <c r="E88" s="832" t="s">
        <v>2931</v>
      </c>
      <c r="F88" s="849"/>
      <c r="G88" s="849"/>
      <c r="H88" s="837">
        <v>0</v>
      </c>
      <c r="I88" s="849">
        <v>6</v>
      </c>
      <c r="J88" s="849">
        <v>32723.340000000004</v>
      </c>
      <c r="K88" s="837">
        <v>1</v>
      </c>
      <c r="L88" s="849">
        <v>6</v>
      </c>
      <c r="M88" s="850">
        <v>32723.340000000004</v>
      </c>
    </row>
    <row r="89" spans="1:13" ht="14.4" customHeight="1" x14ac:dyDescent="0.3">
      <c r="A89" s="831" t="s">
        <v>2186</v>
      </c>
      <c r="B89" s="832" t="s">
        <v>4565</v>
      </c>
      <c r="C89" s="832" t="s">
        <v>2452</v>
      </c>
      <c r="D89" s="832" t="s">
        <v>2453</v>
      </c>
      <c r="E89" s="832" t="s">
        <v>2454</v>
      </c>
      <c r="F89" s="849"/>
      <c r="G89" s="849"/>
      <c r="H89" s="837">
        <v>0</v>
      </c>
      <c r="I89" s="849">
        <v>17</v>
      </c>
      <c r="J89" s="849">
        <v>211839.03999999998</v>
      </c>
      <c r="K89" s="837">
        <v>1</v>
      </c>
      <c r="L89" s="849">
        <v>17</v>
      </c>
      <c r="M89" s="850">
        <v>211839.03999999998</v>
      </c>
    </row>
    <row r="90" spans="1:13" ht="14.4" customHeight="1" x14ac:dyDescent="0.3">
      <c r="A90" s="831" t="s">
        <v>2186</v>
      </c>
      <c r="B90" s="832" t="s">
        <v>4566</v>
      </c>
      <c r="C90" s="832" t="s">
        <v>2397</v>
      </c>
      <c r="D90" s="832" t="s">
        <v>2398</v>
      </c>
      <c r="E90" s="832" t="s">
        <v>1653</v>
      </c>
      <c r="F90" s="849"/>
      <c r="G90" s="849"/>
      <c r="H90" s="837">
        <v>0</v>
      </c>
      <c r="I90" s="849">
        <v>4</v>
      </c>
      <c r="J90" s="849">
        <v>1272.6400000000001</v>
      </c>
      <c r="K90" s="837">
        <v>1</v>
      </c>
      <c r="L90" s="849">
        <v>4</v>
      </c>
      <c r="M90" s="850">
        <v>1272.6400000000001</v>
      </c>
    </row>
    <row r="91" spans="1:13" ht="14.4" customHeight="1" x14ac:dyDescent="0.3">
      <c r="A91" s="831" t="s">
        <v>2186</v>
      </c>
      <c r="B91" s="832" t="s">
        <v>4566</v>
      </c>
      <c r="C91" s="832" t="s">
        <v>2399</v>
      </c>
      <c r="D91" s="832" t="s">
        <v>2398</v>
      </c>
      <c r="E91" s="832" t="s">
        <v>2400</v>
      </c>
      <c r="F91" s="849"/>
      <c r="G91" s="849"/>
      <c r="H91" s="837">
        <v>0</v>
      </c>
      <c r="I91" s="849">
        <v>6</v>
      </c>
      <c r="J91" s="849">
        <v>954.48</v>
      </c>
      <c r="K91" s="837">
        <v>1</v>
      </c>
      <c r="L91" s="849">
        <v>6</v>
      </c>
      <c r="M91" s="850">
        <v>954.48</v>
      </c>
    </row>
    <row r="92" spans="1:13" ht="14.4" customHeight="1" x14ac:dyDescent="0.3">
      <c r="A92" s="831" t="s">
        <v>2186</v>
      </c>
      <c r="B92" s="832" t="s">
        <v>1899</v>
      </c>
      <c r="C92" s="832" t="s">
        <v>1902</v>
      </c>
      <c r="D92" s="832" t="s">
        <v>644</v>
      </c>
      <c r="E92" s="832" t="s">
        <v>621</v>
      </c>
      <c r="F92" s="849"/>
      <c r="G92" s="849"/>
      <c r="H92" s="837">
        <v>0</v>
      </c>
      <c r="I92" s="849">
        <v>4</v>
      </c>
      <c r="J92" s="849">
        <v>193.68</v>
      </c>
      <c r="K92" s="837">
        <v>1</v>
      </c>
      <c r="L92" s="849">
        <v>4</v>
      </c>
      <c r="M92" s="850">
        <v>193.68</v>
      </c>
    </row>
    <row r="93" spans="1:13" ht="14.4" customHeight="1" x14ac:dyDescent="0.3">
      <c r="A93" s="831" t="s">
        <v>2186</v>
      </c>
      <c r="B93" s="832" t="s">
        <v>1899</v>
      </c>
      <c r="C93" s="832" t="s">
        <v>2679</v>
      </c>
      <c r="D93" s="832" t="s">
        <v>2680</v>
      </c>
      <c r="E93" s="832" t="s">
        <v>2681</v>
      </c>
      <c r="F93" s="849">
        <v>1</v>
      </c>
      <c r="G93" s="849">
        <v>48.42</v>
      </c>
      <c r="H93" s="837">
        <v>1</v>
      </c>
      <c r="I93" s="849"/>
      <c r="J93" s="849"/>
      <c r="K93" s="837">
        <v>0</v>
      </c>
      <c r="L93" s="849">
        <v>1</v>
      </c>
      <c r="M93" s="850">
        <v>48.42</v>
      </c>
    </row>
    <row r="94" spans="1:13" ht="14.4" customHeight="1" x14ac:dyDescent="0.3">
      <c r="A94" s="831" t="s">
        <v>2186</v>
      </c>
      <c r="B94" s="832" t="s">
        <v>1903</v>
      </c>
      <c r="C94" s="832" t="s">
        <v>2371</v>
      </c>
      <c r="D94" s="832" t="s">
        <v>2372</v>
      </c>
      <c r="E94" s="832" t="s">
        <v>2029</v>
      </c>
      <c r="F94" s="849">
        <v>2</v>
      </c>
      <c r="G94" s="849">
        <v>72.540000000000006</v>
      </c>
      <c r="H94" s="837">
        <v>1</v>
      </c>
      <c r="I94" s="849"/>
      <c r="J94" s="849"/>
      <c r="K94" s="837">
        <v>0</v>
      </c>
      <c r="L94" s="849">
        <v>2</v>
      </c>
      <c r="M94" s="850">
        <v>72.540000000000006</v>
      </c>
    </row>
    <row r="95" spans="1:13" ht="14.4" customHeight="1" x14ac:dyDescent="0.3">
      <c r="A95" s="831" t="s">
        <v>2186</v>
      </c>
      <c r="B95" s="832" t="s">
        <v>1903</v>
      </c>
      <c r="C95" s="832" t="s">
        <v>2369</v>
      </c>
      <c r="D95" s="832" t="s">
        <v>2370</v>
      </c>
      <c r="E95" s="832" t="s">
        <v>622</v>
      </c>
      <c r="F95" s="849">
        <v>2</v>
      </c>
      <c r="G95" s="849">
        <v>145.1</v>
      </c>
      <c r="H95" s="837">
        <v>1</v>
      </c>
      <c r="I95" s="849"/>
      <c r="J95" s="849"/>
      <c r="K95" s="837">
        <v>0</v>
      </c>
      <c r="L95" s="849">
        <v>2</v>
      </c>
      <c r="M95" s="850">
        <v>145.1</v>
      </c>
    </row>
    <row r="96" spans="1:13" ht="14.4" customHeight="1" x14ac:dyDescent="0.3">
      <c r="A96" s="831" t="s">
        <v>2186</v>
      </c>
      <c r="B96" s="832" t="s">
        <v>1903</v>
      </c>
      <c r="C96" s="832" t="s">
        <v>1905</v>
      </c>
      <c r="D96" s="832" t="s">
        <v>620</v>
      </c>
      <c r="E96" s="832" t="s">
        <v>622</v>
      </c>
      <c r="F96" s="849"/>
      <c r="G96" s="849"/>
      <c r="H96" s="837">
        <v>0</v>
      </c>
      <c r="I96" s="849">
        <v>21</v>
      </c>
      <c r="J96" s="849">
        <v>1523.5499999999997</v>
      </c>
      <c r="K96" s="837">
        <v>1</v>
      </c>
      <c r="L96" s="849">
        <v>21</v>
      </c>
      <c r="M96" s="850">
        <v>1523.5499999999997</v>
      </c>
    </row>
    <row r="97" spans="1:13" ht="14.4" customHeight="1" x14ac:dyDescent="0.3">
      <c r="A97" s="831" t="s">
        <v>2186</v>
      </c>
      <c r="B97" s="832" t="s">
        <v>1903</v>
      </c>
      <c r="C97" s="832" t="s">
        <v>1906</v>
      </c>
      <c r="D97" s="832" t="s">
        <v>620</v>
      </c>
      <c r="E97" s="832" t="s">
        <v>623</v>
      </c>
      <c r="F97" s="849"/>
      <c r="G97" s="849"/>
      <c r="H97" s="837">
        <v>0</v>
      </c>
      <c r="I97" s="849">
        <v>3</v>
      </c>
      <c r="J97" s="849">
        <v>195.84</v>
      </c>
      <c r="K97" s="837">
        <v>1</v>
      </c>
      <c r="L97" s="849">
        <v>3</v>
      </c>
      <c r="M97" s="850">
        <v>195.84</v>
      </c>
    </row>
    <row r="98" spans="1:13" ht="14.4" customHeight="1" x14ac:dyDescent="0.3">
      <c r="A98" s="831" t="s">
        <v>2186</v>
      </c>
      <c r="B98" s="832" t="s">
        <v>1913</v>
      </c>
      <c r="C98" s="832" t="s">
        <v>1914</v>
      </c>
      <c r="D98" s="832" t="s">
        <v>1915</v>
      </c>
      <c r="E98" s="832" t="s">
        <v>1916</v>
      </c>
      <c r="F98" s="849"/>
      <c r="G98" s="849"/>
      <c r="H98" s="837"/>
      <c r="I98" s="849">
        <v>9</v>
      </c>
      <c r="J98" s="849">
        <v>0</v>
      </c>
      <c r="K98" s="837"/>
      <c r="L98" s="849">
        <v>9</v>
      </c>
      <c r="M98" s="850">
        <v>0</v>
      </c>
    </row>
    <row r="99" spans="1:13" ht="14.4" customHeight="1" x14ac:dyDescent="0.3">
      <c r="A99" s="831" t="s">
        <v>2186</v>
      </c>
      <c r="B99" s="832" t="s">
        <v>1937</v>
      </c>
      <c r="C99" s="832" t="s">
        <v>2374</v>
      </c>
      <c r="D99" s="832" t="s">
        <v>2375</v>
      </c>
      <c r="E99" s="832" t="s">
        <v>2376</v>
      </c>
      <c r="F99" s="849"/>
      <c r="G99" s="849"/>
      <c r="H99" s="837">
        <v>0</v>
      </c>
      <c r="I99" s="849">
        <v>3</v>
      </c>
      <c r="J99" s="849">
        <v>56.429999999999993</v>
      </c>
      <c r="K99" s="837">
        <v>1</v>
      </c>
      <c r="L99" s="849">
        <v>3</v>
      </c>
      <c r="M99" s="850">
        <v>56.429999999999993</v>
      </c>
    </row>
    <row r="100" spans="1:13" ht="14.4" customHeight="1" x14ac:dyDescent="0.3">
      <c r="A100" s="831" t="s">
        <v>2186</v>
      </c>
      <c r="B100" s="832" t="s">
        <v>1937</v>
      </c>
      <c r="C100" s="832" t="s">
        <v>1941</v>
      </c>
      <c r="D100" s="832" t="s">
        <v>1942</v>
      </c>
      <c r="E100" s="832" t="s">
        <v>1943</v>
      </c>
      <c r="F100" s="849"/>
      <c r="G100" s="849"/>
      <c r="H100" s="837">
        <v>0</v>
      </c>
      <c r="I100" s="849">
        <v>3</v>
      </c>
      <c r="J100" s="849">
        <v>14.100000000000001</v>
      </c>
      <c r="K100" s="837">
        <v>1</v>
      </c>
      <c r="L100" s="849">
        <v>3</v>
      </c>
      <c r="M100" s="850">
        <v>14.100000000000001</v>
      </c>
    </row>
    <row r="101" spans="1:13" ht="14.4" customHeight="1" x14ac:dyDescent="0.3">
      <c r="A101" s="831" t="s">
        <v>2186</v>
      </c>
      <c r="B101" s="832" t="s">
        <v>1944</v>
      </c>
      <c r="C101" s="832" t="s">
        <v>2659</v>
      </c>
      <c r="D101" s="832" t="s">
        <v>2660</v>
      </c>
      <c r="E101" s="832" t="s">
        <v>2661</v>
      </c>
      <c r="F101" s="849"/>
      <c r="G101" s="849"/>
      <c r="H101" s="837"/>
      <c r="I101" s="849">
        <v>2</v>
      </c>
      <c r="J101" s="849">
        <v>0</v>
      </c>
      <c r="K101" s="837"/>
      <c r="L101" s="849">
        <v>2</v>
      </c>
      <c r="M101" s="850">
        <v>0</v>
      </c>
    </row>
    <row r="102" spans="1:13" ht="14.4" customHeight="1" x14ac:dyDescent="0.3">
      <c r="A102" s="831" t="s">
        <v>2186</v>
      </c>
      <c r="B102" s="832" t="s">
        <v>1948</v>
      </c>
      <c r="C102" s="832" t="s">
        <v>1949</v>
      </c>
      <c r="D102" s="832" t="s">
        <v>1099</v>
      </c>
      <c r="E102" s="832" t="s">
        <v>1950</v>
      </c>
      <c r="F102" s="849"/>
      <c r="G102" s="849"/>
      <c r="H102" s="837"/>
      <c r="I102" s="849">
        <v>4</v>
      </c>
      <c r="J102" s="849">
        <v>0</v>
      </c>
      <c r="K102" s="837"/>
      <c r="L102" s="849">
        <v>4</v>
      </c>
      <c r="M102" s="850">
        <v>0</v>
      </c>
    </row>
    <row r="103" spans="1:13" ht="14.4" customHeight="1" x14ac:dyDescent="0.3">
      <c r="A103" s="831" t="s">
        <v>2186</v>
      </c>
      <c r="B103" s="832" t="s">
        <v>1948</v>
      </c>
      <c r="C103" s="832" t="s">
        <v>2867</v>
      </c>
      <c r="D103" s="832" t="s">
        <v>2868</v>
      </c>
      <c r="E103" s="832" t="s">
        <v>1950</v>
      </c>
      <c r="F103" s="849">
        <v>2</v>
      </c>
      <c r="G103" s="849">
        <v>0</v>
      </c>
      <c r="H103" s="837"/>
      <c r="I103" s="849"/>
      <c r="J103" s="849"/>
      <c r="K103" s="837"/>
      <c r="L103" s="849">
        <v>2</v>
      </c>
      <c r="M103" s="850">
        <v>0</v>
      </c>
    </row>
    <row r="104" spans="1:13" ht="14.4" customHeight="1" x14ac:dyDescent="0.3">
      <c r="A104" s="831" t="s">
        <v>2186</v>
      </c>
      <c r="B104" s="832" t="s">
        <v>1948</v>
      </c>
      <c r="C104" s="832" t="s">
        <v>2869</v>
      </c>
      <c r="D104" s="832" t="s">
        <v>2870</v>
      </c>
      <c r="E104" s="832" t="s">
        <v>1952</v>
      </c>
      <c r="F104" s="849">
        <v>1</v>
      </c>
      <c r="G104" s="849">
        <v>0</v>
      </c>
      <c r="H104" s="837"/>
      <c r="I104" s="849"/>
      <c r="J104" s="849"/>
      <c r="K104" s="837"/>
      <c r="L104" s="849">
        <v>1</v>
      </c>
      <c r="M104" s="850">
        <v>0</v>
      </c>
    </row>
    <row r="105" spans="1:13" ht="14.4" customHeight="1" x14ac:dyDescent="0.3">
      <c r="A105" s="831" t="s">
        <v>2186</v>
      </c>
      <c r="B105" s="832" t="s">
        <v>1948</v>
      </c>
      <c r="C105" s="832" t="s">
        <v>1951</v>
      </c>
      <c r="D105" s="832" t="s">
        <v>1099</v>
      </c>
      <c r="E105" s="832" t="s">
        <v>1952</v>
      </c>
      <c r="F105" s="849"/>
      <c r="G105" s="849"/>
      <c r="H105" s="837"/>
      <c r="I105" s="849">
        <v>2</v>
      </c>
      <c r="J105" s="849">
        <v>0</v>
      </c>
      <c r="K105" s="837"/>
      <c r="L105" s="849">
        <v>2</v>
      </c>
      <c r="M105" s="850">
        <v>0</v>
      </c>
    </row>
    <row r="106" spans="1:13" ht="14.4" customHeight="1" x14ac:dyDescent="0.3">
      <c r="A106" s="831" t="s">
        <v>2186</v>
      </c>
      <c r="B106" s="832" t="s">
        <v>1948</v>
      </c>
      <c r="C106" s="832" t="s">
        <v>2871</v>
      </c>
      <c r="D106" s="832" t="s">
        <v>2872</v>
      </c>
      <c r="E106" s="832" t="s">
        <v>1950</v>
      </c>
      <c r="F106" s="849">
        <v>3</v>
      </c>
      <c r="G106" s="849">
        <v>0</v>
      </c>
      <c r="H106" s="837"/>
      <c r="I106" s="849"/>
      <c r="J106" s="849"/>
      <c r="K106" s="837"/>
      <c r="L106" s="849">
        <v>3</v>
      </c>
      <c r="M106" s="850">
        <v>0</v>
      </c>
    </row>
    <row r="107" spans="1:13" ht="14.4" customHeight="1" x14ac:dyDescent="0.3">
      <c r="A107" s="831" t="s">
        <v>2186</v>
      </c>
      <c r="B107" s="832" t="s">
        <v>1948</v>
      </c>
      <c r="C107" s="832" t="s">
        <v>2873</v>
      </c>
      <c r="D107" s="832" t="s">
        <v>2874</v>
      </c>
      <c r="E107" s="832" t="s">
        <v>1950</v>
      </c>
      <c r="F107" s="849">
        <v>1</v>
      </c>
      <c r="G107" s="849">
        <v>0</v>
      </c>
      <c r="H107" s="837"/>
      <c r="I107" s="849"/>
      <c r="J107" s="849"/>
      <c r="K107" s="837"/>
      <c r="L107" s="849">
        <v>1</v>
      </c>
      <c r="M107" s="850">
        <v>0</v>
      </c>
    </row>
    <row r="108" spans="1:13" ht="14.4" customHeight="1" x14ac:dyDescent="0.3">
      <c r="A108" s="831" t="s">
        <v>2186</v>
      </c>
      <c r="B108" s="832" t="s">
        <v>1953</v>
      </c>
      <c r="C108" s="832" t="s">
        <v>2428</v>
      </c>
      <c r="D108" s="832" t="s">
        <v>692</v>
      </c>
      <c r="E108" s="832" t="s">
        <v>1816</v>
      </c>
      <c r="F108" s="849"/>
      <c r="G108" s="849"/>
      <c r="H108" s="837">
        <v>0</v>
      </c>
      <c r="I108" s="849">
        <v>3</v>
      </c>
      <c r="J108" s="849">
        <v>396</v>
      </c>
      <c r="K108" s="837">
        <v>1</v>
      </c>
      <c r="L108" s="849">
        <v>3</v>
      </c>
      <c r="M108" s="850">
        <v>396</v>
      </c>
    </row>
    <row r="109" spans="1:13" ht="14.4" customHeight="1" x14ac:dyDescent="0.3">
      <c r="A109" s="831" t="s">
        <v>2186</v>
      </c>
      <c r="B109" s="832" t="s">
        <v>1953</v>
      </c>
      <c r="C109" s="832" t="s">
        <v>1956</v>
      </c>
      <c r="D109" s="832" t="s">
        <v>692</v>
      </c>
      <c r="E109" s="832" t="s">
        <v>1816</v>
      </c>
      <c r="F109" s="849"/>
      <c r="G109" s="849"/>
      <c r="H109" s="837">
        <v>0</v>
      </c>
      <c r="I109" s="849">
        <v>3</v>
      </c>
      <c r="J109" s="849">
        <v>396</v>
      </c>
      <c r="K109" s="837">
        <v>1</v>
      </c>
      <c r="L109" s="849">
        <v>3</v>
      </c>
      <c r="M109" s="850">
        <v>396</v>
      </c>
    </row>
    <row r="110" spans="1:13" ht="14.4" customHeight="1" x14ac:dyDescent="0.3">
      <c r="A110" s="831" t="s">
        <v>2186</v>
      </c>
      <c r="B110" s="832" t="s">
        <v>1957</v>
      </c>
      <c r="C110" s="832" t="s">
        <v>2456</v>
      </c>
      <c r="D110" s="832" t="s">
        <v>1959</v>
      </c>
      <c r="E110" s="832" t="s">
        <v>2098</v>
      </c>
      <c r="F110" s="849"/>
      <c r="G110" s="849"/>
      <c r="H110" s="837">
        <v>0</v>
      </c>
      <c r="I110" s="849">
        <v>2</v>
      </c>
      <c r="J110" s="849">
        <v>246.4</v>
      </c>
      <c r="K110" s="837">
        <v>1</v>
      </c>
      <c r="L110" s="849">
        <v>2</v>
      </c>
      <c r="M110" s="850">
        <v>246.4</v>
      </c>
    </row>
    <row r="111" spans="1:13" ht="14.4" customHeight="1" x14ac:dyDescent="0.3">
      <c r="A111" s="831" t="s">
        <v>2186</v>
      </c>
      <c r="B111" s="832" t="s">
        <v>1972</v>
      </c>
      <c r="C111" s="832" t="s">
        <v>1973</v>
      </c>
      <c r="D111" s="832" t="s">
        <v>1974</v>
      </c>
      <c r="E111" s="832" t="s">
        <v>1975</v>
      </c>
      <c r="F111" s="849"/>
      <c r="G111" s="849"/>
      <c r="H111" s="837">
        <v>0</v>
      </c>
      <c r="I111" s="849">
        <v>3</v>
      </c>
      <c r="J111" s="849">
        <v>311.39999999999998</v>
      </c>
      <c r="K111" s="837">
        <v>1</v>
      </c>
      <c r="L111" s="849">
        <v>3</v>
      </c>
      <c r="M111" s="850">
        <v>311.39999999999998</v>
      </c>
    </row>
    <row r="112" spans="1:13" ht="14.4" customHeight="1" x14ac:dyDescent="0.3">
      <c r="A112" s="831" t="s">
        <v>2186</v>
      </c>
      <c r="B112" s="832" t="s">
        <v>1980</v>
      </c>
      <c r="C112" s="832" t="s">
        <v>2421</v>
      </c>
      <c r="D112" s="832" t="s">
        <v>2422</v>
      </c>
      <c r="E112" s="832" t="s">
        <v>2114</v>
      </c>
      <c r="F112" s="849">
        <v>1</v>
      </c>
      <c r="G112" s="849">
        <v>176.32</v>
      </c>
      <c r="H112" s="837">
        <v>1</v>
      </c>
      <c r="I112" s="849"/>
      <c r="J112" s="849"/>
      <c r="K112" s="837">
        <v>0</v>
      </c>
      <c r="L112" s="849">
        <v>1</v>
      </c>
      <c r="M112" s="850">
        <v>176.32</v>
      </c>
    </row>
    <row r="113" spans="1:13" ht="14.4" customHeight="1" x14ac:dyDescent="0.3">
      <c r="A113" s="831" t="s">
        <v>2186</v>
      </c>
      <c r="B113" s="832" t="s">
        <v>1980</v>
      </c>
      <c r="C113" s="832" t="s">
        <v>1981</v>
      </c>
      <c r="D113" s="832" t="s">
        <v>1097</v>
      </c>
      <c r="E113" s="832" t="s">
        <v>1955</v>
      </c>
      <c r="F113" s="849"/>
      <c r="G113" s="849"/>
      <c r="H113" s="837">
        <v>0</v>
      </c>
      <c r="I113" s="849">
        <v>1</v>
      </c>
      <c r="J113" s="849">
        <v>58.77</v>
      </c>
      <c r="K113" s="837">
        <v>1</v>
      </c>
      <c r="L113" s="849">
        <v>1</v>
      </c>
      <c r="M113" s="850">
        <v>58.77</v>
      </c>
    </row>
    <row r="114" spans="1:13" ht="14.4" customHeight="1" x14ac:dyDescent="0.3">
      <c r="A114" s="831" t="s">
        <v>2186</v>
      </c>
      <c r="B114" s="832" t="s">
        <v>1982</v>
      </c>
      <c r="C114" s="832" t="s">
        <v>1986</v>
      </c>
      <c r="D114" s="832" t="s">
        <v>1984</v>
      </c>
      <c r="E114" s="832" t="s">
        <v>1987</v>
      </c>
      <c r="F114" s="849"/>
      <c r="G114" s="849"/>
      <c r="H114" s="837">
        <v>0</v>
      </c>
      <c r="I114" s="849">
        <v>1</v>
      </c>
      <c r="J114" s="849">
        <v>176.32</v>
      </c>
      <c r="K114" s="837">
        <v>1</v>
      </c>
      <c r="L114" s="849">
        <v>1</v>
      </c>
      <c r="M114" s="850">
        <v>176.32</v>
      </c>
    </row>
    <row r="115" spans="1:13" ht="14.4" customHeight="1" x14ac:dyDescent="0.3">
      <c r="A115" s="831" t="s">
        <v>2186</v>
      </c>
      <c r="B115" s="832" t="s">
        <v>1793</v>
      </c>
      <c r="C115" s="832" t="s">
        <v>2886</v>
      </c>
      <c r="D115" s="832" t="s">
        <v>1795</v>
      </c>
      <c r="E115" s="832" t="s">
        <v>2887</v>
      </c>
      <c r="F115" s="849"/>
      <c r="G115" s="849"/>
      <c r="H115" s="837">
        <v>0</v>
      </c>
      <c r="I115" s="849">
        <v>2</v>
      </c>
      <c r="J115" s="849">
        <v>654.98</v>
      </c>
      <c r="K115" s="837">
        <v>1</v>
      </c>
      <c r="L115" s="849">
        <v>2</v>
      </c>
      <c r="M115" s="850">
        <v>654.98</v>
      </c>
    </row>
    <row r="116" spans="1:13" ht="14.4" customHeight="1" x14ac:dyDescent="0.3">
      <c r="A116" s="831" t="s">
        <v>2186</v>
      </c>
      <c r="B116" s="832" t="s">
        <v>1650</v>
      </c>
      <c r="C116" s="832" t="s">
        <v>1651</v>
      </c>
      <c r="D116" s="832" t="s">
        <v>1652</v>
      </c>
      <c r="E116" s="832" t="s">
        <v>1653</v>
      </c>
      <c r="F116" s="849"/>
      <c r="G116" s="849"/>
      <c r="H116" s="837">
        <v>0</v>
      </c>
      <c r="I116" s="849">
        <v>34</v>
      </c>
      <c r="J116" s="849">
        <v>14078.380000000001</v>
      </c>
      <c r="K116" s="837">
        <v>1</v>
      </c>
      <c r="L116" s="849">
        <v>34</v>
      </c>
      <c r="M116" s="850">
        <v>14078.380000000001</v>
      </c>
    </row>
    <row r="117" spans="1:13" ht="14.4" customHeight="1" x14ac:dyDescent="0.3">
      <c r="A117" s="831" t="s">
        <v>2186</v>
      </c>
      <c r="B117" s="832" t="s">
        <v>1650</v>
      </c>
      <c r="C117" s="832" t="s">
        <v>2889</v>
      </c>
      <c r="D117" s="832" t="s">
        <v>2890</v>
      </c>
      <c r="E117" s="832" t="s">
        <v>2891</v>
      </c>
      <c r="F117" s="849">
        <v>10</v>
      </c>
      <c r="G117" s="849">
        <v>4140.7</v>
      </c>
      <c r="H117" s="837">
        <v>1</v>
      </c>
      <c r="I117" s="849"/>
      <c r="J117" s="849"/>
      <c r="K117" s="837">
        <v>0</v>
      </c>
      <c r="L117" s="849">
        <v>10</v>
      </c>
      <c r="M117" s="850">
        <v>4140.7</v>
      </c>
    </row>
    <row r="118" spans="1:13" ht="14.4" customHeight="1" x14ac:dyDescent="0.3">
      <c r="A118" s="831" t="s">
        <v>2186</v>
      </c>
      <c r="B118" s="832" t="s">
        <v>4567</v>
      </c>
      <c r="C118" s="832" t="s">
        <v>2766</v>
      </c>
      <c r="D118" s="832" t="s">
        <v>2767</v>
      </c>
      <c r="E118" s="832" t="s">
        <v>2768</v>
      </c>
      <c r="F118" s="849"/>
      <c r="G118" s="849"/>
      <c r="H118" s="837">
        <v>0</v>
      </c>
      <c r="I118" s="849">
        <v>2</v>
      </c>
      <c r="J118" s="849">
        <v>11139.22</v>
      </c>
      <c r="K118" s="837">
        <v>1</v>
      </c>
      <c r="L118" s="849">
        <v>2</v>
      </c>
      <c r="M118" s="850">
        <v>11139.22</v>
      </c>
    </row>
    <row r="119" spans="1:13" ht="14.4" customHeight="1" x14ac:dyDescent="0.3">
      <c r="A119" s="831" t="s">
        <v>2187</v>
      </c>
      <c r="B119" s="832" t="s">
        <v>1644</v>
      </c>
      <c r="C119" s="832" t="s">
        <v>2712</v>
      </c>
      <c r="D119" s="832" t="s">
        <v>1648</v>
      </c>
      <c r="E119" s="832" t="s">
        <v>2713</v>
      </c>
      <c r="F119" s="849"/>
      <c r="G119" s="849"/>
      <c r="H119" s="837">
        <v>0</v>
      </c>
      <c r="I119" s="849">
        <v>11</v>
      </c>
      <c r="J119" s="849">
        <v>177.32000000000002</v>
      </c>
      <c r="K119" s="837">
        <v>1</v>
      </c>
      <c r="L119" s="849">
        <v>11</v>
      </c>
      <c r="M119" s="850">
        <v>177.32000000000002</v>
      </c>
    </row>
    <row r="120" spans="1:13" ht="14.4" customHeight="1" x14ac:dyDescent="0.3">
      <c r="A120" s="831" t="s">
        <v>2187</v>
      </c>
      <c r="B120" s="832" t="s">
        <v>1644</v>
      </c>
      <c r="C120" s="832" t="s">
        <v>2714</v>
      </c>
      <c r="D120" s="832" t="s">
        <v>1648</v>
      </c>
      <c r="E120" s="832" t="s">
        <v>1649</v>
      </c>
      <c r="F120" s="849"/>
      <c r="G120" s="849"/>
      <c r="H120" s="837">
        <v>0</v>
      </c>
      <c r="I120" s="849">
        <v>51</v>
      </c>
      <c r="J120" s="849">
        <v>2937.6000000000004</v>
      </c>
      <c r="K120" s="837">
        <v>1</v>
      </c>
      <c r="L120" s="849">
        <v>51</v>
      </c>
      <c r="M120" s="850">
        <v>2937.6000000000004</v>
      </c>
    </row>
    <row r="121" spans="1:13" ht="14.4" customHeight="1" x14ac:dyDescent="0.3">
      <c r="A121" s="831" t="s">
        <v>2187</v>
      </c>
      <c r="B121" s="832" t="s">
        <v>1644</v>
      </c>
      <c r="C121" s="832" t="s">
        <v>3040</v>
      </c>
      <c r="D121" s="832" t="s">
        <v>1648</v>
      </c>
      <c r="E121" s="832" t="s">
        <v>3041</v>
      </c>
      <c r="F121" s="849"/>
      <c r="G121" s="849"/>
      <c r="H121" s="837">
        <v>0</v>
      </c>
      <c r="I121" s="849">
        <v>2</v>
      </c>
      <c r="J121" s="849">
        <v>64.5</v>
      </c>
      <c r="K121" s="837">
        <v>1</v>
      </c>
      <c r="L121" s="849">
        <v>2</v>
      </c>
      <c r="M121" s="850">
        <v>64.5</v>
      </c>
    </row>
    <row r="122" spans="1:13" ht="14.4" customHeight="1" x14ac:dyDescent="0.3">
      <c r="A122" s="831" t="s">
        <v>2187</v>
      </c>
      <c r="B122" s="832" t="s">
        <v>2003</v>
      </c>
      <c r="C122" s="832" t="s">
        <v>4255</v>
      </c>
      <c r="D122" s="832" t="s">
        <v>1340</v>
      </c>
      <c r="E122" s="832" t="s">
        <v>4256</v>
      </c>
      <c r="F122" s="849"/>
      <c r="G122" s="849"/>
      <c r="H122" s="837">
        <v>0</v>
      </c>
      <c r="I122" s="849">
        <v>4</v>
      </c>
      <c r="J122" s="849">
        <v>64.48</v>
      </c>
      <c r="K122" s="837">
        <v>1</v>
      </c>
      <c r="L122" s="849">
        <v>4</v>
      </c>
      <c r="M122" s="850">
        <v>64.48</v>
      </c>
    </row>
    <row r="123" spans="1:13" ht="14.4" customHeight="1" x14ac:dyDescent="0.3">
      <c r="A123" s="831" t="s">
        <v>2187</v>
      </c>
      <c r="B123" s="832" t="s">
        <v>2003</v>
      </c>
      <c r="C123" s="832" t="s">
        <v>2004</v>
      </c>
      <c r="D123" s="832" t="s">
        <v>1340</v>
      </c>
      <c r="E123" s="832" t="s">
        <v>2005</v>
      </c>
      <c r="F123" s="849"/>
      <c r="G123" s="849"/>
      <c r="H123" s="837">
        <v>0</v>
      </c>
      <c r="I123" s="849">
        <v>10</v>
      </c>
      <c r="J123" s="849">
        <v>645</v>
      </c>
      <c r="K123" s="837">
        <v>1</v>
      </c>
      <c r="L123" s="849">
        <v>10</v>
      </c>
      <c r="M123" s="850">
        <v>645</v>
      </c>
    </row>
    <row r="124" spans="1:13" ht="14.4" customHeight="1" x14ac:dyDescent="0.3">
      <c r="A124" s="831" t="s">
        <v>2187</v>
      </c>
      <c r="B124" s="832" t="s">
        <v>4560</v>
      </c>
      <c r="C124" s="832" t="s">
        <v>4230</v>
      </c>
      <c r="D124" s="832" t="s">
        <v>4231</v>
      </c>
      <c r="E124" s="832" t="s">
        <v>4232</v>
      </c>
      <c r="F124" s="849">
        <v>1</v>
      </c>
      <c r="G124" s="849">
        <v>103.67</v>
      </c>
      <c r="H124" s="837">
        <v>1</v>
      </c>
      <c r="I124" s="849"/>
      <c r="J124" s="849"/>
      <c r="K124" s="837">
        <v>0</v>
      </c>
      <c r="L124" s="849">
        <v>1</v>
      </c>
      <c r="M124" s="850">
        <v>103.67</v>
      </c>
    </row>
    <row r="125" spans="1:13" ht="14.4" customHeight="1" x14ac:dyDescent="0.3">
      <c r="A125" s="831" t="s">
        <v>2187</v>
      </c>
      <c r="B125" s="832" t="s">
        <v>1654</v>
      </c>
      <c r="C125" s="832" t="s">
        <v>2915</v>
      </c>
      <c r="D125" s="832" t="s">
        <v>739</v>
      </c>
      <c r="E125" s="832" t="s">
        <v>2916</v>
      </c>
      <c r="F125" s="849"/>
      <c r="G125" s="849"/>
      <c r="H125" s="837"/>
      <c r="I125" s="849">
        <v>1</v>
      </c>
      <c r="J125" s="849">
        <v>0</v>
      </c>
      <c r="K125" s="837"/>
      <c r="L125" s="849">
        <v>1</v>
      </c>
      <c r="M125" s="850">
        <v>0</v>
      </c>
    </row>
    <row r="126" spans="1:13" ht="14.4" customHeight="1" x14ac:dyDescent="0.3">
      <c r="A126" s="831" t="s">
        <v>2187</v>
      </c>
      <c r="B126" s="832" t="s">
        <v>1669</v>
      </c>
      <c r="C126" s="832" t="s">
        <v>4262</v>
      </c>
      <c r="D126" s="832" t="s">
        <v>4263</v>
      </c>
      <c r="E126" s="832" t="s">
        <v>4264</v>
      </c>
      <c r="F126" s="849">
        <v>1</v>
      </c>
      <c r="G126" s="849">
        <v>36.020000000000003</v>
      </c>
      <c r="H126" s="837">
        <v>1</v>
      </c>
      <c r="I126" s="849"/>
      <c r="J126" s="849"/>
      <c r="K126" s="837">
        <v>0</v>
      </c>
      <c r="L126" s="849">
        <v>1</v>
      </c>
      <c r="M126" s="850">
        <v>36.020000000000003</v>
      </c>
    </row>
    <row r="127" spans="1:13" ht="14.4" customHeight="1" x14ac:dyDescent="0.3">
      <c r="A127" s="831" t="s">
        <v>2187</v>
      </c>
      <c r="B127" s="832" t="s">
        <v>4561</v>
      </c>
      <c r="C127" s="832" t="s">
        <v>2862</v>
      </c>
      <c r="D127" s="832" t="s">
        <v>2863</v>
      </c>
      <c r="E127" s="832" t="s">
        <v>2864</v>
      </c>
      <c r="F127" s="849"/>
      <c r="G127" s="849"/>
      <c r="H127" s="837">
        <v>0</v>
      </c>
      <c r="I127" s="849">
        <v>1</v>
      </c>
      <c r="J127" s="849">
        <v>120.61</v>
      </c>
      <c r="K127" s="837">
        <v>1</v>
      </c>
      <c r="L127" s="849">
        <v>1</v>
      </c>
      <c r="M127" s="850">
        <v>120.61</v>
      </c>
    </row>
    <row r="128" spans="1:13" ht="14.4" customHeight="1" x14ac:dyDescent="0.3">
      <c r="A128" s="831" t="s">
        <v>2187</v>
      </c>
      <c r="B128" s="832" t="s">
        <v>1676</v>
      </c>
      <c r="C128" s="832" t="s">
        <v>3024</v>
      </c>
      <c r="D128" s="832" t="s">
        <v>787</v>
      </c>
      <c r="E128" s="832" t="s">
        <v>1682</v>
      </c>
      <c r="F128" s="849"/>
      <c r="G128" s="849"/>
      <c r="H128" s="837">
        <v>0</v>
      </c>
      <c r="I128" s="849">
        <v>12</v>
      </c>
      <c r="J128" s="849">
        <v>4417.92</v>
      </c>
      <c r="K128" s="837">
        <v>1</v>
      </c>
      <c r="L128" s="849">
        <v>12</v>
      </c>
      <c r="M128" s="850">
        <v>4417.92</v>
      </c>
    </row>
    <row r="129" spans="1:13" ht="14.4" customHeight="1" x14ac:dyDescent="0.3">
      <c r="A129" s="831" t="s">
        <v>2187</v>
      </c>
      <c r="B129" s="832" t="s">
        <v>1676</v>
      </c>
      <c r="C129" s="832" t="s">
        <v>2668</v>
      </c>
      <c r="D129" s="832" t="s">
        <v>787</v>
      </c>
      <c r="E129" s="832" t="s">
        <v>1688</v>
      </c>
      <c r="F129" s="849"/>
      <c r="G129" s="849"/>
      <c r="H129" s="837">
        <v>0</v>
      </c>
      <c r="I129" s="849">
        <v>11</v>
      </c>
      <c r="J129" s="849">
        <v>5399.79</v>
      </c>
      <c r="K129" s="837">
        <v>1</v>
      </c>
      <c r="L129" s="849">
        <v>11</v>
      </c>
      <c r="M129" s="850">
        <v>5399.79</v>
      </c>
    </row>
    <row r="130" spans="1:13" ht="14.4" customHeight="1" x14ac:dyDescent="0.3">
      <c r="A130" s="831" t="s">
        <v>2187</v>
      </c>
      <c r="B130" s="832" t="s">
        <v>1676</v>
      </c>
      <c r="C130" s="832" t="s">
        <v>4270</v>
      </c>
      <c r="D130" s="832" t="s">
        <v>787</v>
      </c>
      <c r="E130" s="832" t="s">
        <v>4271</v>
      </c>
      <c r="F130" s="849"/>
      <c r="G130" s="849"/>
      <c r="H130" s="837">
        <v>0</v>
      </c>
      <c r="I130" s="849">
        <v>3</v>
      </c>
      <c r="J130" s="849">
        <v>441.78</v>
      </c>
      <c r="K130" s="837">
        <v>1</v>
      </c>
      <c r="L130" s="849">
        <v>3</v>
      </c>
      <c r="M130" s="850">
        <v>441.78</v>
      </c>
    </row>
    <row r="131" spans="1:13" ht="14.4" customHeight="1" x14ac:dyDescent="0.3">
      <c r="A131" s="831" t="s">
        <v>2187</v>
      </c>
      <c r="B131" s="832" t="s">
        <v>1676</v>
      </c>
      <c r="C131" s="832" t="s">
        <v>2669</v>
      </c>
      <c r="D131" s="832" t="s">
        <v>787</v>
      </c>
      <c r="E131" s="832" t="s">
        <v>1684</v>
      </c>
      <c r="F131" s="849"/>
      <c r="G131" s="849"/>
      <c r="H131" s="837">
        <v>0</v>
      </c>
      <c r="I131" s="849">
        <v>3</v>
      </c>
      <c r="J131" s="849">
        <v>2208.9900000000002</v>
      </c>
      <c r="K131" s="837">
        <v>1</v>
      </c>
      <c r="L131" s="849">
        <v>3</v>
      </c>
      <c r="M131" s="850">
        <v>2208.9900000000002</v>
      </c>
    </row>
    <row r="132" spans="1:13" ht="14.4" customHeight="1" x14ac:dyDescent="0.3">
      <c r="A132" s="831" t="s">
        <v>2187</v>
      </c>
      <c r="B132" s="832" t="s">
        <v>1676</v>
      </c>
      <c r="C132" s="832" t="s">
        <v>3025</v>
      </c>
      <c r="D132" s="832" t="s">
        <v>793</v>
      </c>
      <c r="E132" s="832" t="s">
        <v>3026</v>
      </c>
      <c r="F132" s="849"/>
      <c r="G132" s="849"/>
      <c r="H132" s="837">
        <v>0</v>
      </c>
      <c r="I132" s="849">
        <v>1</v>
      </c>
      <c r="J132" s="849">
        <v>277.12</v>
      </c>
      <c r="K132" s="837">
        <v>1</v>
      </c>
      <c r="L132" s="849">
        <v>1</v>
      </c>
      <c r="M132" s="850">
        <v>277.12</v>
      </c>
    </row>
    <row r="133" spans="1:13" ht="14.4" customHeight="1" x14ac:dyDescent="0.3">
      <c r="A133" s="831" t="s">
        <v>2187</v>
      </c>
      <c r="B133" s="832" t="s">
        <v>1676</v>
      </c>
      <c r="C133" s="832" t="s">
        <v>2671</v>
      </c>
      <c r="D133" s="832" t="s">
        <v>793</v>
      </c>
      <c r="E133" s="832" t="s">
        <v>2672</v>
      </c>
      <c r="F133" s="849"/>
      <c r="G133" s="849"/>
      <c r="H133" s="837">
        <v>0</v>
      </c>
      <c r="I133" s="849">
        <v>17</v>
      </c>
      <c r="J133" s="849">
        <v>23555.54</v>
      </c>
      <c r="K133" s="837">
        <v>1</v>
      </c>
      <c r="L133" s="849">
        <v>17</v>
      </c>
      <c r="M133" s="850">
        <v>23555.54</v>
      </c>
    </row>
    <row r="134" spans="1:13" ht="14.4" customHeight="1" x14ac:dyDescent="0.3">
      <c r="A134" s="831" t="s">
        <v>2187</v>
      </c>
      <c r="B134" s="832" t="s">
        <v>1676</v>
      </c>
      <c r="C134" s="832" t="s">
        <v>3027</v>
      </c>
      <c r="D134" s="832" t="s">
        <v>793</v>
      </c>
      <c r="E134" s="832" t="s">
        <v>1678</v>
      </c>
      <c r="F134" s="849"/>
      <c r="G134" s="849"/>
      <c r="H134" s="837">
        <v>0</v>
      </c>
      <c r="I134" s="849">
        <v>2</v>
      </c>
      <c r="J134" s="849">
        <v>3694.98</v>
      </c>
      <c r="K134" s="837">
        <v>1</v>
      </c>
      <c r="L134" s="849">
        <v>2</v>
      </c>
      <c r="M134" s="850">
        <v>3694.98</v>
      </c>
    </row>
    <row r="135" spans="1:13" ht="14.4" customHeight="1" x14ac:dyDescent="0.3">
      <c r="A135" s="831" t="s">
        <v>2187</v>
      </c>
      <c r="B135" s="832" t="s">
        <v>1676</v>
      </c>
      <c r="C135" s="832" t="s">
        <v>2673</v>
      </c>
      <c r="D135" s="832" t="s">
        <v>793</v>
      </c>
      <c r="E135" s="832" t="s">
        <v>2015</v>
      </c>
      <c r="F135" s="849"/>
      <c r="G135" s="849"/>
      <c r="H135" s="837">
        <v>0</v>
      </c>
      <c r="I135" s="849">
        <v>1</v>
      </c>
      <c r="J135" s="849">
        <v>2309.36</v>
      </c>
      <c r="K135" s="837">
        <v>1</v>
      </c>
      <c r="L135" s="849">
        <v>1</v>
      </c>
      <c r="M135" s="850">
        <v>2309.36</v>
      </c>
    </row>
    <row r="136" spans="1:13" ht="14.4" customHeight="1" x14ac:dyDescent="0.3">
      <c r="A136" s="831" t="s">
        <v>2187</v>
      </c>
      <c r="B136" s="832" t="s">
        <v>1701</v>
      </c>
      <c r="C136" s="832" t="s">
        <v>1702</v>
      </c>
      <c r="D136" s="832" t="s">
        <v>1703</v>
      </c>
      <c r="E136" s="832" t="s">
        <v>1704</v>
      </c>
      <c r="F136" s="849"/>
      <c r="G136" s="849"/>
      <c r="H136" s="837">
        <v>0</v>
      </c>
      <c r="I136" s="849">
        <v>2</v>
      </c>
      <c r="J136" s="849">
        <v>262.64</v>
      </c>
      <c r="K136" s="837">
        <v>1</v>
      </c>
      <c r="L136" s="849">
        <v>2</v>
      </c>
      <c r="M136" s="850">
        <v>262.64</v>
      </c>
    </row>
    <row r="137" spans="1:13" ht="14.4" customHeight="1" x14ac:dyDescent="0.3">
      <c r="A137" s="831" t="s">
        <v>2187</v>
      </c>
      <c r="B137" s="832" t="s">
        <v>1713</v>
      </c>
      <c r="C137" s="832" t="s">
        <v>2476</v>
      </c>
      <c r="D137" s="832" t="s">
        <v>800</v>
      </c>
      <c r="E137" s="832" t="s">
        <v>1722</v>
      </c>
      <c r="F137" s="849"/>
      <c r="G137" s="849"/>
      <c r="H137" s="837">
        <v>0</v>
      </c>
      <c r="I137" s="849">
        <v>6</v>
      </c>
      <c r="J137" s="849">
        <v>255.06</v>
      </c>
      <c r="K137" s="837">
        <v>1</v>
      </c>
      <c r="L137" s="849">
        <v>6</v>
      </c>
      <c r="M137" s="850">
        <v>255.06</v>
      </c>
    </row>
    <row r="138" spans="1:13" ht="14.4" customHeight="1" x14ac:dyDescent="0.3">
      <c r="A138" s="831" t="s">
        <v>2187</v>
      </c>
      <c r="B138" s="832" t="s">
        <v>1713</v>
      </c>
      <c r="C138" s="832" t="s">
        <v>1715</v>
      </c>
      <c r="D138" s="832" t="s">
        <v>800</v>
      </c>
      <c r="E138" s="832" t="s">
        <v>1716</v>
      </c>
      <c r="F138" s="849"/>
      <c r="G138" s="849"/>
      <c r="H138" s="837">
        <v>0</v>
      </c>
      <c r="I138" s="849">
        <v>9</v>
      </c>
      <c r="J138" s="849">
        <v>765.18</v>
      </c>
      <c r="K138" s="837">
        <v>1</v>
      </c>
      <c r="L138" s="849">
        <v>9</v>
      </c>
      <c r="M138" s="850">
        <v>765.18</v>
      </c>
    </row>
    <row r="139" spans="1:13" ht="14.4" customHeight="1" x14ac:dyDescent="0.3">
      <c r="A139" s="831" t="s">
        <v>2187</v>
      </c>
      <c r="B139" s="832" t="s">
        <v>1713</v>
      </c>
      <c r="C139" s="832" t="s">
        <v>2024</v>
      </c>
      <c r="D139" s="832" t="s">
        <v>1296</v>
      </c>
      <c r="E139" s="832" t="s">
        <v>2025</v>
      </c>
      <c r="F139" s="849"/>
      <c r="G139" s="849"/>
      <c r="H139" s="837">
        <v>0</v>
      </c>
      <c r="I139" s="849">
        <v>1</v>
      </c>
      <c r="J139" s="849">
        <v>98.29</v>
      </c>
      <c r="K139" s="837">
        <v>1</v>
      </c>
      <c r="L139" s="849">
        <v>1</v>
      </c>
      <c r="M139" s="850">
        <v>98.29</v>
      </c>
    </row>
    <row r="140" spans="1:13" ht="14.4" customHeight="1" x14ac:dyDescent="0.3">
      <c r="A140" s="831" t="s">
        <v>2187</v>
      </c>
      <c r="B140" s="832" t="s">
        <v>1713</v>
      </c>
      <c r="C140" s="832" t="s">
        <v>2477</v>
      </c>
      <c r="D140" s="832" t="s">
        <v>1296</v>
      </c>
      <c r="E140" s="832" t="s">
        <v>2478</v>
      </c>
      <c r="F140" s="849"/>
      <c r="G140" s="849"/>
      <c r="H140" s="837">
        <v>0</v>
      </c>
      <c r="I140" s="849">
        <v>1</v>
      </c>
      <c r="J140" s="849">
        <v>196.56</v>
      </c>
      <c r="K140" s="837">
        <v>1</v>
      </c>
      <c r="L140" s="849">
        <v>1</v>
      </c>
      <c r="M140" s="850">
        <v>196.56</v>
      </c>
    </row>
    <row r="141" spans="1:13" ht="14.4" customHeight="1" x14ac:dyDescent="0.3">
      <c r="A141" s="831" t="s">
        <v>2187</v>
      </c>
      <c r="B141" s="832" t="s">
        <v>1713</v>
      </c>
      <c r="C141" s="832" t="s">
        <v>1717</v>
      </c>
      <c r="D141" s="832" t="s">
        <v>797</v>
      </c>
      <c r="E141" s="832" t="s">
        <v>1718</v>
      </c>
      <c r="F141" s="849"/>
      <c r="G141" s="849"/>
      <c r="H141" s="837">
        <v>0</v>
      </c>
      <c r="I141" s="849">
        <v>1</v>
      </c>
      <c r="J141" s="849">
        <v>196.56</v>
      </c>
      <c r="K141" s="837">
        <v>1</v>
      </c>
      <c r="L141" s="849">
        <v>1</v>
      </c>
      <c r="M141" s="850">
        <v>196.56</v>
      </c>
    </row>
    <row r="142" spans="1:13" ht="14.4" customHeight="1" x14ac:dyDescent="0.3">
      <c r="A142" s="831" t="s">
        <v>2187</v>
      </c>
      <c r="B142" s="832" t="s">
        <v>1713</v>
      </c>
      <c r="C142" s="832" t="s">
        <v>1721</v>
      </c>
      <c r="D142" s="832" t="s">
        <v>795</v>
      </c>
      <c r="E142" s="832" t="s">
        <v>1722</v>
      </c>
      <c r="F142" s="849">
        <v>3</v>
      </c>
      <c r="G142" s="849">
        <v>127.53</v>
      </c>
      <c r="H142" s="837">
        <v>1</v>
      </c>
      <c r="I142" s="849"/>
      <c r="J142" s="849"/>
      <c r="K142" s="837">
        <v>0</v>
      </c>
      <c r="L142" s="849">
        <v>3</v>
      </c>
      <c r="M142" s="850">
        <v>127.53</v>
      </c>
    </row>
    <row r="143" spans="1:13" ht="14.4" customHeight="1" x14ac:dyDescent="0.3">
      <c r="A143" s="831" t="s">
        <v>2187</v>
      </c>
      <c r="B143" s="832" t="s">
        <v>1728</v>
      </c>
      <c r="C143" s="832" t="s">
        <v>4265</v>
      </c>
      <c r="D143" s="832" t="s">
        <v>1420</v>
      </c>
      <c r="E143" s="832" t="s">
        <v>2031</v>
      </c>
      <c r="F143" s="849">
        <v>2</v>
      </c>
      <c r="G143" s="849">
        <v>55</v>
      </c>
      <c r="H143" s="837">
        <v>1</v>
      </c>
      <c r="I143" s="849"/>
      <c r="J143" s="849"/>
      <c r="K143" s="837">
        <v>0</v>
      </c>
      <c r="L143" s="849">
        <v>2</v>
      </c>
      <c r="M143" s="850">
        <v>55</v>
      </c>
    </row>
    <row r="144" spans="1:13" ht="14.4" customHeight="1" x14ac:dyDescent="0.3">
      <c r="A144" s="831" t="s">
        <v>2187</v>
      </c>
      <c r="B144" s="832" t="s">
        <v>1728</v>
      </c>
      <c r="C144" s="832" t="s">
        <v>1729</v>
      </c>
      <c r="D144" s="832" t="s">
        <v>1730</v>
      </c>
      <c r="E144" s="832" t="s">
        <v>1731</v>
      </c>
      <c r="F144" s="849"/>
      <c r="G144" s="849"/>
      <c r="H144" s="837">
        <v>0</v>
      </c>
      <c r="I144" s="849">
        <v>1</v>
      </c>
      <c r="J144" s="849">
        <v>38.04</v>
      </c>
      <c r="K144" s="837">
        <v>1</v>
      </c>
      <c r="L144" s="849">
        <v>1</v>
      </c>
      <c r="M144" s="850">
        <v>38.04</v>
      </c>
    </row>
    <row r="145" spans="1:13" ht="14.4" customHeight="1" x14ac:dyDescent="0.3">
      <c r="A145" s="831" t="s">
        <v>2187</v>
      </c>
      <c r="B145" s="832" t="s">
        <v>1728</v>
      </c>
      <c r="C145" s="832" t="s">
        <v>3022</v>
      </c>
      <c r="D145" s="832" t="s">
        <v>1730</v>
      </c>
      <c r="E145" s="832" t="s">
        <v>3023</v>
      </c>
      <c r="F145" s="849"/>
      <c r="G145" s="849"/>
      <c r="H145" s="837">
        <v>0</v>
      </c>
      <c r="I145" s="849">
        <v>1</v>
      </c>
      <c r="J145" s="849">
        <v>10.65</v>
      </c>
      <c r="K145" s="837">
        <v>1</v>
      </c>
      <c r="L145" s="849">
        <v>1</v>
      </c>
      <c r="M145" s="850">
        <v>10.65</v>
      </c>
    </row>
    <row r="146" spans="1:13" ht="14.4" customHeight="1" x14ac:dyDescent="0.3">
      <c r="A146" s="831" t="s">
        <v>2187</v>
      </c>
      <c r="B146" s="832" t="s">
        <v>1728</v>
      </c>
      <c r="C146" s="832" t="s">
        <v>4266</v>
      </c>
      <c r="D146" s="832" t="s">
        <v>2651</v>
      </c>
      <c r="E146" s="832" t="s">
        <v>2842</v>
      </c>
      <c r="F146" s="849"/>
      <c r="G146" s="849"/>
      <c r="H146" s="837">
        <v>0</v>
      </c>
      <c r="I146" s="849">
        <v>2</v>
      </c>
      <c r="J146" s="849">
        <v>140.46</v>
      </c>
      <c r="K146" s="837">
        <v>1</v>
      </c>
      <c r="L146" s="849">
        <v>2</v>
      </c>
      <c r="M146" s="850">
        <v>140.46</v>
      </c>
    </row>
    <row r="147" spans="1:13" ht="14.4" customHeight="1" x14ac:dyDescent="0.3">
      <c r="A147" s="831" t="s">
        <v>2187</v>
      </c>
      <c r="B147" s="832" t="s">
        <v>1728</v>
      </c>
      <c r="C147" s="832" t="s">
        <v>4267</v>
      </c>
      <c r="D147" s="832" t="s">
        <v>4268</v>
      </c>
      <c r="E147" s="832" t="s">
        <v>4269</v>
      </c>
      <c r="F147" s="849">
        <v>2</v>
      </c>
      <c r="G147" s="849">
        <v>33</v>
      </c>
      <c r="H147" s="837">
        <v>1</v>
      </c>
      <c r="I147" s="849"/>
      <c r="J147" s="849"/>
      <c r="K147" s="837">
        <v>0</v>
      </c>
      <c r="L147" s="849">
        <v>2</v>
      </c>
      <c r="M147" s="850">
        <v>33</v>
      </c>
    </row>
    <row r="148" spans="1:13" ht="14.4" customHeight="1" x14ac:dyDescent="0.3">
      <c r="A148" s="831" t="s">
        <v>2187</v>
      </c>
      <c r="B148" s="832" t="s">
        <v>1738</v>
      </c>
      <c r="C148" s="832" t="s">
        <v>1742</v>
      </c>
      <c r="D148" s="832" t="s">
        <v>1740</v>
      </c>
      <c r="E148" s="832" t="s">
        <v>1743</v>
      </c>
      <c r="F148" s="849"/>
      <c r="G148" s="849"/>
      <c r="H148" s="837">
        <v>0</v>
      </c>
      <c r="I148" s="849">
        <v>2</v>
      </c>
      <c r="J148" s="849">
        <v>458.76</v>
      </c>
      <c r="K148" s="837">
        <v>1</v>
      </c>
      <c r="L148" s="849">
        <v>2</v>
      </c>
      <c r="M148" s="850">
        <v>458.76</v>
      </c>
    </row>
    <row r="149" spans="1:13" ht="14.4" customHeight="1" x14ac:dyDescent="0.3">
      <c r="A149" s="831" t="s">
        <v>2187</v>
      </c>
      <c r="B149" s="832" t="s">
        <v>1744</v>
      </c>
      <c r="C149" s="832" t="s">
        <v>1745</v>
      </c>
      <c r="D149" s="832" t="s">
        <v>1746</v>
      </c>
      <c r="E149" s="832" t="s">
        <v>1747</v>
      </c>
      <c r="F149" s="849"/>
      <c r="G149" s="849"/>
      <c r="H149" s="837">
        <v>0</v>
      </c>
      <c r="I149" s="849">
        <v>1</v>
      </c>
      <c r="J149" s="849">
        <v>35.11</v>
      </c>
      <c r="K149" s="837">
        <v>1</v>
      </c>
      <c r="L149" s="849">
        <v>1</v>
      </c>
      <c r="M149" s="850">
        <v>35.11</v>
      </c>
    </row>
    <row r="150" spans="1:13" ht="14.4" customHeight="1" x14ac:dyDescent="0.3">
      <c r="A150" s="831" t="s">
        <v>2187</v>
      </c>
      <c r="B150" s="832" t="s">
        <v>1744</v>
      </c>
      <c r="C150" s="832" t="s">
        <v>2960</v>
      </c>
      <c r="D150" s="832" t="s">
        <v>2961</v>
      </c>
      <c r="E150" s="832" t="s">
        <v>2962</v>
      </c>
      <c r="F150" s="849">
        <v>1</v>
      </c>
      <c r="G150" s="849">
        <v>105.32</v>
      </c>
      <c r="H150" s="837">
        <v>1</v>
      </c>
      <c r="I150" s="849"/>
      <c r="J150" s="849"/>
      <c r="K150" s="837">
        <v>0</v>
      </c>
      <c r="L150" s="849">
        <v>1</v>
      </c>
      <c r="M150" s="850">
        <v>105.32</v>
      </c>
    </row>
    <row r="151" spans="1:13" ht="14.4" customHeight="1" x14ac:dyDescent="0.3">
      <c r="A151" s="831" t="s">
        <v>2187</v>
      </c>
      <c r="B151" s="832" t="s">
        <v>1744</v>
      </c>
      <c r="C151" s="832" t="s">
        <v>2036</v>
      </c>
      <c r="D151" s="832" t="s">
        <v>1746</v>
      </c>
      <c r="E151" s="832" t="s">
        <v>1894</v>
      </c>
      <c r="F151" s="849"/>
      <c r="G151" s="849"/>
      <c r="H151" s="837">
        <v>0</v>
      </c>
      <c r="I151" s="849">
        <v>2</v>
      </c>
      <c r="J151" s="849">
        <v>35.119999999999997</v>
      </c>
      <c r="K151" s="837">
        <v>1</v>
      </c>
      <c r="L151" s="849">
        <v>2</v>
      </c>
      <c r="M151" s="850">
        <v>35.119999999999997</v>
      </c>
    </row>
    <row r="152" spans="1:13" ht="14.4" customHeight="1" x14ac:dyDescent="0.3">
      <c r="A152" s="831" t="s">
        <v>2187</v>
      </c>
      <c r="B152" s="832" t="s">
        <v>1744</v>
      </c>
      <c r="C152" s="832" t="s">
        <v>3112</v>
      </c>
      <c r="D152" s="832" t="s">
        <v>2415</v>
      </c>
      <c r="E152" s="832" t="s">
        <v>3113</v>
      </c>
      <c r="F152" s="849">
        <v>2</v>
      </c>
      <c r="G152" s="849">
        <v>117.04</v>
      </c>
      <c r="H152" s="837">
        <v>1</v>
      </c>
      <c r="I152" s="849"/>
      <c r="J152" s="849"/>
      <c r="K152" s="837">
        <v>0</v>
      </c>
      <c r="L152" s="849">
        <v>2</v>
      </c>
      <c r="M152" s="850">
        <v>117.04</v>
      </c>
    </row>
    <row r="153" spans="1:13" ht="14.4" customHeight="1" x14ac:dyDescent="0.3">
      <c r="A153" s="831" t="s">
        <v>2187</v>
      </c>
      <c r="B153" s="832" t="s">
        <v>1752</v>
      </c>
      <c r="C153" s="832" t="s">
        <v>1753</v>
      </c>
      <c r="D153" s="832" t="s">
        <v>681</v>
      </c>
      <c r="E153" s="832" t="s">
        <v>1754</v>
      </c>
      <c r="F153" s="849"/>
      <c r="G153" s="849"/>
      <c r="H153" s="837">
        <v>0</v>
      </c>
      <c r="I153" s="849">
        <v>2</v>
      </c>
      <c r="J153" s="849">
        <v>17.579999999999998</v>
      </c>
      <c r="K153" s="837">
        <v>1</v>
      </c>
      <c r="L153" s="849">
        <v>2</v>
      </c>
      <c r="M153" s="850">
        <v>17.579999999999998</v>
      </c>
    </row>
    <row r="154" spans="1:13" ht="14.4" customHeight="1" x14ac:dyDescent="0.3">
      <c r="A154" s="831" t="s">
        <v>2187</v>
      </c>
      <c r="B154" s="832" t="s">
        <v>1752</v>
      </c>
      <c r="C154" s="832" t="s">
        <v>1755</v>
      </c>
      <c r="D154" s="832" t="s">
        <v>681</v>
      </c>
      <c r="E154" s="832" t="s">
        <v>1756</v>
      </c>
      <c r="F154" s="849"/>
      <c r="G154" s="849"/>
      <c r="H154" s="837">
        <v>0</v>
      </c>
      <c r="I154" s="849">
        <v>22</v>
      </c>
      <c r="J154" s="849">
        <v>643.94000000000005</v>
      </c>
      <c r="K154" s="837">
        <v>1</v>
      </c>
      <c r="L154" s="849">
        <v>22</v>
      </c>
      <c r="M154" s="850">
        <v>643.94000000000005</v>
      </c>
    </row>
    <row r="155" spans="1:13" ht="14.4" customHeight="1" x14ac:dyDescent="0.3">
      <c r="A155" s="831" t="s">
        <v>2187</v>
      </c>
      <c r="B155" s="832" t="s">
        <v>1752</v>
      </c>
      <c r="C155" s="832" t="s">
        <v>1757</v>
      </c>
      <c r="D155" s="832" t="s">
        <v>679</v>
      </c>
      <c r="E155" s="832" t="s">
        <v>1758</v>
      </c>
      <c r="F155" s="849"/>
      <c r="G155" s="849"/>
      <c r="H155" s="837">
        <v>0</v>
      </c>
      <c r="I155" s="849">
        <v>1</v>
      </c>
      <c r="J155" s="849">
        <v>117.03</v>
      </c>
      <c r="K155" s="837">
        <v>1</v>
      </c>
      <c r="L155" s="849">
        <v>1</v>
      </c>
      <c r="M155" s="850">
        <v>117.03</v>
      </c>
    </row>
    <row r="156" spans="1:13" ht="14.4" customHeight="1" x14ac:dyDescent="0.3">
      <c r="A156" s="831" t="s">
        <v>2187</v>
      </c>
      <c r="B156" s="832" t="s">
        <v>1759</v>
      </c>
      <c r="C156" s="832" t="s">
        <v>2945</v>
      </c>
      <c r="D156" s="832" t="s">
        <v>2380</v>
      </c>
      <c r="E156" s="832" t="s">
        <v>1764</v>
      </c>
      <c r="F156" s="849">
        <v>2</v>
      </c>
      <c r="G156" s="849">
        <v>62.18</v>
      </c>
      <c r="H156" s="837">
        <v>1</v>
      </c>
      <c r="I156" s="849"/>
      <c r="J156" s="849"/>
      <c r="K156" s="837">
        <v>0</v>
      </c>
      <c r="L156" s="849">
        <v>2</v>
      </c>
      <c r="M156" s="850">
        <v>62.18</v>
      </c>
    </row>
    <row r="157" spans="1:13" ht="14.4" customHeight="1" x14ac:dyDescent="0.3">
      <c r="A157" s="831" t="s">
        <v>2187</v>
      </c>
      <c r="B157" s="832" t="s">
        <v>1759</v>
      </c>
      <c r="C157" s="832" t="s">
        <v>2946</v>
      </c>
      <c r="D157" s="832" t="s">
        <v>2380</v>
      </c>
      <c r="E157" s="832" t="s">
        <v>1780</v>
      </c>
      <c r="F157" s="849">
        <v>5</v>
      </c>
      <c r="G157" s="849">
        <v>518.20000000000005</v>
      </c>
      <c r="H157" s="837">
        <v>1</v>
      </c>
      <c r="I157" s="849"/>
      <c r="J157" s="849"/>
      <c r="K157" s="837">
        <v>0</v>
      </c>
      <c r="L157" s="849">
        <v>5</v>
      </c>
      <c r="M157" s="850">
        <v>518.20000000000005</v>
      </c>
    </row>
    <row r="158" spans="1:13" ht="14.4" customHeight="1" x14ac:dyDescent="0.3">
      <c r="A158" s="831" t="s">
        <v>2187</v>
      </c>
      <c r="B158" s="832" t="s">
        <v>1769</v>
      </c>
      <c r="C158" s="832" t="s">
        <v>2043</v>
      </c>
      <c r="D158" s="832" t="s">
        <v>987</v>
      </c>
      <c r="E158" s="832" t="s">
        <v>1747</v>
      </c>
      <c r="F158" s="849"/>
      <c r="G158" s="849"/>
      <c r="H158" s="837">
        <v>0</v>
      </c>
      <c r="I158" s="849">
        <v>1</v>
      </c>
      <c r="J158" s="849">
        <v>47.7</v>
      </c>
      <c r="K158" s="837">
        <v>1</v>
      </c>
      <c r="L158" s="849">
        <v>1</v>
      </c>
      <c r="M158" s="850">
        <v>47.7</v>
      </c>
    </row>
    <row r="159" spans="1:13" ht="14.4" customHeight="1" x14ac:dyDescent="0.3">
      <c r="A159" s="831" t="s">
        <v>2187</v>
      </c>
      <c r="B159" s="832" t="s">
        <v>1769</v>
      </c>
      <c r="C159" s="832" t="s">
        <v>1770</v>
      </c>
      <c r="D159" s="832" t="s">
        <v>987</v>
      </c>
      <c r="E159" s="832" t="s">
        <v>1771</v>
      </c>
      <c r="F159" s="849"/>
      <c r="G159" s="849"/>
      <c r="H159" s="837">
        <v>0</v>
      </c>
      <c r="I159" s="849">
        <v>3</v>
      </c>
      <c r="J159" s="849">
        <v>429.27</v>
      </c>
      <c r="K159" s="837">
        <v>1</v>
      </c>
      <c r="L159" s="849">
        <v>3</v>
      </c>
      <c r="M159" s="850">
        <v>429.27</v>
      </c>
    </row>
    <row r="160" spans="1:13" ht="14.4" customHeight="1" x14ac:dyDescent="0.3">
      <c r="A160" s="831" t="s">
        <v>2187</v>
      </c>
      <c r="B160" s="832" t="s">
        <v>1769</v>
      </c>
      <c r="C160" s="832" t="s">
        <v>4272</v>
      </c>
      <c r="D160" s="832" t="s">
        <v>989</v>
      </c>
      <c r="E160" s="832" t="s">
        <v>1955</v>
      </c>
      <c r="F160" s="849"/>
      <c r="G160" s="849"/>
      <c r="H160" s="837">
        <v>0</v>
      </c>
      <c r="I160" s="849">
        <v>1</v>
      </c>
      <c r="J160" s="849">
        <v>95.39</v>
      </c>
      <c r="K160" s="837">
        <v>1</v>
      </c>
      <c r="L160" s="849">
        <v>1</v>
      </c>
      <c r="M160" s="850">
        <v>95.39</v>
      </c>
    </row>
    <row r="161" spans="1:13" ht="14.4" customHeight="1" x14ac:dyDescent="0.3">
      <c r="A161" s="831" t="s">
        <v>2187</v>
      </c>
      <c r="B161" s="832" t="s">
        <v>1769</v>
      </c>
      <c r="C161" s="832" t="s">
        <v>3732</v>
      </c>
      <c r="D161" s="832" t="s">
        <v>3733</v>
      </c>
      <c r="E161" s="832" t="s">
        <v>2737</v>
      </c>
      <c r="F161" s="849">
        <v>2</v>
      </c>
      <c r="G161" s="849">
        <v>286.18</v>
      </c>
      <c r="H161" s="837">
        <v>1</v>
      </c>
      <c r="I161" s="849"/>
      <c r="J161" s="849"/>
      <c r="K161" s="837">
        <v>0</v>
      </c>
      <c r="L161" s="849">
        <v>2</v>
      </c>
      <c r="M161" s="850">
        <v>286.18</v>
      </c>
    </row>
    <row r="162" spans="1:13" ht="14.4" customHeight="1" x14ac:dyDescent="0.3">
      <c r="A162" s="831" t="s">
        <v>2187</v>
      </c>
      <c r="B162" s="832" t="s">
        <v>1769</v>
      </c>
      <c r="C162" s="832" t="s">
        <v>4273</v>
      </c>
      <c r="D162" s="832" t="s">
        <v>4274</v>
      </c>
      <c r="E162" s="832" t="s">
        <v>4275</v>
      </c>
      <c r="F162" s="849">
        <v>1</v>
      </c>
      <c r="G162" s="849">
        <v>286.18</v>
      </c>
      <c r="H162" s="837">
        <v>1</v>
      </c>
      <c r="I162" s="849"/>
      <c r="J162" s="849"/>
      <c r="K162" s="837">
        <v>0</v>
      </c>
      <c r="L162" s="849">
        <v>1</v>
      </c>
      <c r="M162" s="850">
        <v>286.18</v>
      </c>
    </row>
    <row r="163" spans="1:13" ht="14.4" customHeight="1" x14ac:dyDescent="0.3">
      <c r="A163" s="831" t="s">
        <v>2187</v>
      </c>
      <c r="B163" s="832" t="s">
        <v>1774</v>
      </c>
      <c r="C163" s="832" t="s">
        <v>4276</v>
      </c>
      <c r="D163" s="832" t="s">
        <v>4277</v>
      </c>
      <c r="E163" s="832" t="s">
        <v>1764</v>
      </c>
      <c r="F163" s="849">
        <v>1</v>
      </c>
      <c r="G163" s="849">
        <v>47.7</v>
      </c>
      <c r="H163" s="837">
        <v>1</v>
      </c>
      <c r="I163" s="849"/>
      <c r="J163" s="849"/>
      <c r="K163" s="837">
        <v>0</v>
      </c>
      <c r="L163" s="849">
        <v>1</v>
      </c>
      <c r="M163" s="850">
        <v>47.7</v>
      </c>
    </row>
    <row r="164" spans="1:13" ht="14.4" customHeight="1" x14ac:dyDescent="0.3">
      <c r="A164" s="831" t="s">
        <v>2187</v>
      </c>
      <c r="B164" s="832" t="s">
        <v>1783</v>
      </c>
      <c r="C164" s="832" t="s">
        <v>1784</v>
      </c>
      <c r="D164" s="832" t="s">
        <v>1785</v>
      </c>
      <c r="E164" s="832" t="s">
        <v>1786</v>
      </c>
      <c r="F164" s="849"/>
      <c r="G164" s="849"/>
      <c r="H164" s="837">
        <v>0</v>
      </c>
      <c r="I164" s="849">
        <v>1</v>
      </c>
      <c r="J164" s="849">
        <v>72.88</v>
      </c>
      <c r="K164" s="837">
        <v>1</v>
      </c>
      <c r="L164" s="849">
        <v>1</v>
      </c>
      <c r="M164" s="850">
        <v>72.88</v>
      </c>
    </row>
    <row r="165" spans="1:13" ht="14.4" customHeight="1" x14ac:dyDescent="0.3">
      <c r="A165" s="831" t="s">
        <v>2187</v>
      </c>
      <c r="B165" s="832" t="s">
        <v>1783</v>
      </c>
      <c r="C165" s="832" t="s">
        <v>1787</v>
      </c>
      <c r="D165" s="832" t="s">
        <v>1785</v>
      </c>
      <c r="E165" s="832" t="s">
        <v>1788</v>
      </c>
      <c r="F165" s="849"/>
      <c r="G165" s="849"/>
      <c r="H165" s="837">
        <v>0</v>
      </c>
      <c r="I165" s="849">
        <v>1</v>
      </c>
      <c r="J165" s="849">
        <v>218.62</v>
      </c>
      <c r="K165" s="837">
        <v>1</v>
      </c>
      <c r="L165" s="849">
        <v>1</v>
      </c>
      <c r="M165" s="850">
        <v>218.62</v>
      </c>
    </row>
    <row r="166" spans="1:13" ht="14.4" customHeight="1" x14ac:dyDescent="0.3">
      <c r="A166" s="831" t="s">
        <v>2187</v>
      </c>
      <c r="B166" s="832" t="s">
        <v>1797</v>
      </c>
      <c r="C166" s="832" t="s">
        <v>1798</v>
      </c>
      <c r="D166" s="832" t="s">
        <v>917</v>
      </c>
      <c r="E166" s="832" t="s">
        <v>1799</v>
      </c>
      <c r="F166" s="849"/>
      <c r="G166" s="849"/>
      <c r="H166" s="837">
        <v>0</v>
      </c>
      <c r="I166" s="849">
        <v>1</v>
      </c>
      <c r="J166" s="849">
        <v>118.65</v>
      </c>
      <c r="K166" s="837">
        <v>1</v>
      </c>
      <c r="L166" s="849">
        <v>1</v>
      </c>
      <c r="M166" s="850">
        <v>118.65</v>
      </c>
    </row>
    <row r="167" spans="1:13" ht="14.4" customHeight="1" x14ac:dyDescent="0.3">
      <c r="A167" s="831" t="s">
        <v>2187</v>
      </c>
      <c r="B167" s="832" t="s">
        <v>1797</v>
      </c>
      <c r="C167" s="832" t="s">
        <v>2593</v>
      </c>
      <c r="D167" s="832" t="s">
        <v>2594</v>
      </c>
      <c r="E167" s="832" t="s">
        <v>2595</v>
      </c>
      <c r="F167" s="849">
        <v>1</v>
      </c>
      <c r="G167" s="849">
        <v>110.74</v>
      </c>
      <c r="H167" s="837">
        <v>1</v>
      </c>
      <c r="I167" s="849"/>
      <c r="J167" s="849"/>
      <c r="K167" s="837">
        <v>0</v>
      </c>
      <c r="L167" s="849">
        <v>1</v>
      </c>
      <c r="M167" s="850">
        <v>110.74</v>
      </c>
    </row>
    <row r="168" spans="1:13" ht="14.4" customHeight="1" x14ac:dyDescent="0.3">
      <c r="A168" s="831" t="s">
        <v>2187</v>
      </c>
      <c r="B168" s="832" t="s">
        <v>1804</v>
      </c>
      <c r="C168" s="832" t="s">
        <v>1808</v>
      </c>
      <c r="D168" s="832" t="s">
        <v>1806</v>
      </c>
      <c r="E168" s="832" t="s">
        <v>1809</v>
      </c>
      <c r="F168" s="849"/>
      <c r="G168" s="849"/>
      <c r="H168" s="837">
        <v>0</v>
      </c>
      <c r="I168" s="849">
        <v>1</v>
      </c>
      <c r="J168" s="849">
        <v>263.68</v>
      </c>
      <c r="K168" s="837">
        <v>1</v>
      </c>
      <c r="L168" s="849">
        <v>1</v>
      </c>
      <c r="M168" s="850">
        <v>263.68</v>
      </c>
    </row>
    <row r="169" spans="1:13" ht="14.4" customHeight="1" x14ac:dyDescent="0.3">
      <c r="A169" s="831" t="s">
        <v>2187</v>
      </c>
      <c r="B169" s="832" t="s">
        <v>2051</v>
      </c>
      <c r="C169" s="832" t="s">
        <v>4283</v>
      </c>
      <c r="D169" s="832" t="s">
        <v>4284</v>
      </c>
      <c r="E169" s="832" t="s">
        <v>4285</v>
      </c>
      <c r="F169" s="849">
        <v>3</v>
      </c>
      <c r="G169" s="849">
        <v>179.64000000000001</v>
      </c>
      <c r="H169" s="837">
        <v>1</v>
      </c>
      <c r="I169" s="849"/>
      <c r="J169" s="849"/>
      <c r="K169" s="837">
        <v>0</v>
      </c>
      <c r="L169" s="849">
        <v>3</v>
      </c>
      <c r="M169" s="850">
        <v>179.64000000000001</v>
      </c>
    </row>
    <row r="170" spans="1:13" ht="14.4" customHeight="1" x14ac:dyDescent="0.3">
      <c r="A170" s="831" t="s">
        <v>2187</v>
      </c>
      <c r="B170" s="832" t="s">
        <v>1813</v>
      </c>
      <c r="C170" s="832" t="s">
        <v>3917</v>
      </c>
      <c r="D170" s="832" t="s">
        <v>3918</v>
      </c>
      <c r="E170" s="832" t="s">
        <v>2114</v>
      </c>
      <c r="F170" s="849">
        <v>1</v>
      </c>
      <c r="G170" s="849">
        <v>0</v>
      </c>
      <c r="H170" s="837"/>
      <c r="I170" s="849"/>
      <c r="J170" s="849"/>
      <c r="K170" s="837"/>
      <c r="L170" s="849">
        <v>1</v>
      </c>
      <c r="M170" s="850">
        <v>0</v>
      </c>
    </row>
    <row r="171" spans="1:13" ht="14.4" customHeight="1" x14ac:dyDescent="0.3">
      <c r="A171" s="831" t="s">
        <v>2187</v>
      </c>
      <c r="B171" s="832" t="s">
        <v>1813</v>
      </c>
      <c r="C171" s="832" t="s">
        <v>2389</v>
      </c>
      <c r="D171" s="832" t="s">
        <v>1815</v>
      </c>
      <c r="E171" s="832" t="s">
        <v>2114</v>
      </c>
      <c r="F171" s="849"/>
      <c r="G171" s="849"/>
      <c r="H171" s="837">
        <v>0</v>
      </c>
      <c r="I171" s="849">
        <v>1</v>
      </c>
      <c r="J171" s="849">
        <v>139.77000000000001</v>
      </c>
      <c r="K171" s="837">
        <v>1</v>
      </c>
      <c r="L171" s="849">
        <v>1</v>
      </c>
      <c r="M171" s="850">
        <v>139.77000000000001</v>
      </c>
    </row>
    <row r="172" spans="1:13" ht="14.4" customHeight="1" x14ac:dyDescent="0.3">
      <c r="A172" s="831" t="s">
        <v>2187</v>
      </c>
      <c r="B172" s="832" t="s">
        <v>1813</v>
      </c>
      <c r="C172" s="832" t="s">
        <v>1817</v>
      </c>
      <c r="D172" s="832" t="s">
        <v>1815</v>
      </c>
      <c r="E172" s="832" t="s">
        <v>1818</v>
      </c>
      <c r="F172" s="849"/>
      <c r="G172" s="849"/>
      <c r="H172" s="837">
        <v>0</v>
      </c>
      <c r="I172" s="849">
        <v>1</v>
      </c>
      <c r="J172" s="849">
        <v>279.52999999999997</v>
      </c>
      <c r="K172" s="837">
        <v>1</v>
      </c>
      <c r="L172" s="849">
        <v>1</v>
      </c>
      <c r="M172" s="850">
        <v>279.52999999999997</v>
      </c>
    </row>
    <row r="173" spans="1:13" ht="14.4" customHeight="1" x14ac:dyDescent="0.3">
      <c r="A173" s="831" t="s">
        <v>2187</v>
      </c>
      <c r="B173" s="832" t="s">
        <v>1813</v>
      </c>
      <c r="C173" s="832" t="s">
        <v>2390</v>
      </c>
      <c r="D173" s="832" t="s">
        <v>2391</v>
      </c>
      <c r="E173" s="832" t="s">
        <v>1751</v>
      </c>
      <c r="F173" s="849">
        <v>4</v>
      </c>
      <c r="G173" s="849">
        <v>784.8</v>
      </c>
      <c r="H173" s="837">
        <v>1</v>
      </c>
      <c r="I173" s="849"/>
      <c r="J173" s="849"/>
      <c r="K173" s="837">
        <v>0</v>
      </c>
      <c r="L173" s="849">
        <v>4</v>
      </c>
      <c r="M173" s="850">
        <v>784.8</v>
      </c>
    </row>
    <row r="174" spans="1:13" ht="14.4" customHeight="1" x14ac:dyDescent="0.3">
      <c r="A174" s="831" t="s">
        <v>2187</v>
      </c>
      <c r="B174" s="832" t="s">
        <v>4562</v>
      </c>
      <c r="C174" s="832" t="s">
        <v>3613</v>
      </c>
      <c r="D174" s="832" t="s">
        <v>3614</v>
      </c>
      <c r="E174" s="832" t="s">
        <v>2114</v>
      </c>
      <c r="F174" s="849">
        <v>2</v>
      </c>
      <c r="G174" s="849">
        <v>559.05999999999995</v>
      </c>
      <c r="H174" s="837">
        <v>1</v>
      </c>
      <c r="I174" s="849"/>
      <c r="J174" s="849"/>
      <c r="K174" s="837">
        <v>0</v>
      </c>
      <c r="L174" s="849">
        <v>2</v>
      </c>
      <c r="M174" s="850">
        <v>559.05999999999995</v>
      </c>
    </row>
    <row r="175" spans="1:13" ht="14.4" customHeight="1" x14ac:dyDescent="0.3">
      <c r="A175" s="831" t="s">
        <v>2187</v>
      </c>
      <c r="B175" s="832" t="s">
        <v>1819</v>
      </c>
      <c r="C175" s="832" t="s">
        <v>4234</v>
      </c>
      <c r="D175" s="832" t="s">
        <v>908</v>
      </c>
      <c r="E175" s="832" t="s">
        <v>2470</v>
      </c>
      <c r="F175" s="849">
        <v>2</v>
      </c>
      <c r="G175" s="849">
        <v>1112.08</v>
      </c>
      <c r="H175" s="837">
        <v>1</v>
      </c>
      <c r="I175" s="849"/>
      <c r="J175" s="849"/>
      <c r="K175" s="837">
        <v>0</v>
      </c>
      <c r="L175" s="849">
        <v>2</v>
      </c>
      <c r="M175" s="850">
        <v>1112.08</v>
      </c>
    </row>
    <row r="176" spans="1:13" ht="14.4" customHeight="1" x14ac:dyDescent="0.3">
      <c r="A176" s="831" t="s">
        <v>2187</v>
      </c>
      <c r="B176" s="832" t="s">
        <v>1819</v>
      </c>
      <c r="C176" s="832" t="s">
        <v>2469</v>
      </c>
      <c r="D176" s="832" t="s">
        <v>908</v>
      </c>
      <c r="E176" s="832" t="s">
        <v>2470</v>
      </c>
      <c r="F176" s="849"/>
      <c r="G176" s="849"/>
      <c r="H176" s="837">
        <v>0</v>
      </c>
      <c r="I176" s="849">
        <v>2</v>
      </c>
      <c r="J176" s="849">
        <v>1112.08</v>
      </c>
      <c r="K176" s="837">
        <v>1</v>
      </c>
      <c r="L176" s="849">
        <v>2</v>
      </c>
      <c r="M176" s="850">
        <v>1112.08</v>
      </c>
    </row>
    <row r="177" spans="1:13" ht="14.4" customHeight="1" x14ac:dyDescent="0.3">
      <c r="A177" s="831" t="s">
        <v>2187</v>
      </c>
      <c r="B177" s="832" t="s">
        <v>2055</v>
      </c>
      <c r="C177" s="832" t="s">
        <v>2462</v>
      </c>
      <c r="D177" s="832" t="s">
        <v>2057</v>
      </c>
      <c r="E177" s="832" t="s">
        <v>2463</v>
      </c>
      <c r="F177" s="849">
        <v>2</v>
      </c>
      <c r="G177" s="849">
        <v>6961.3</v>
      </c>
      <c r="H177" s="837">
        <v>1</v>
      </c>
      <c r="I177" s="849"/>
      <c r="J177" s="849"/>
      <c r="K177" s="837">
        <v>0</v>
      </c>
      <c r="L177" s="849">
        <v>2</v>
      </c>
      <c r="M177" s="850">
        <v>6961.3</v>
      </c>
    </row>
    <row r="178" spans="1:13" ht="14.4" customHeight="1" x14ac:dyDescent="0.3">
      <c r="A178" s="831" t="s">
        <v>2187</v>
      </c>
      <c r="B178" s="832" t="s">
        <v>2059</v>
      </c>
      <c r="C178" s="832" t="s">
        <v>4215</v>
      </c>
      <c r="D178" s="832" t="s">
        <v>4216</v>
      </c>
      <c r="E178" s="832" t="s">
        <v>4217</v>
      </c>
      <c r="F178" s="849"/>
      <c r="G178" s="849"/>
      <c r="H178" s="837">
        <v>0</v>
      </c>
      <c r="I178" s="849">
        <v>1</v>
      </c>
      <c r="J178" s="849">
        <v>1046.67</v>
      </c>
      <c r="K178" s="837">
        <v>1</v>
      </c>
      <c r="L178" s="849">
        <v>1</v>
      </c>
      <c r="M178" s="850">
        <v>1046.67</v>
      </c>
    </row>
    <row r="179" spans="1:13" ht="14.4" customHeight="1" x14ac:dyDescent="0.3">
      <c r="A179" s="831" t="s">
        <v>2187</v>
      </c>
      <c r="B179" s="832" t="s">
        <v>1827</v>
      </c>
      <c r="C179" s="832" t="s">
        <v>2640</v>
      </c>
      <c r="D179" s="832" t="s">
        <v>2641</v>
      </c>
      <c r="E179" s="832" t="s">
        <v>2642</v>
      </c>
      <c r="F179" s="849"/>
      <c r="G179" s="849"/>
      <c r="H179" s="837">
        <v>0</v>
      </c>
      <c r="I179" s="849">
        <v>15</v>
      </c>
      <c r="J179" s="849">
        <v>493.04999999999995</v>
      </c>
      <c r="K179" s="837">
        <v>1</v>
      </c>
      <c r="L179" s="849">
        <v>15</v>
      </c>
      <c r="M179" s="850">
        <v>493.04999999999995</v>
      </c>
    </row>
    <row r="180" spans="1:13" ht="14.4" customHeight="1" x14ac:dyDescent="0.3">
      <c r="A180" s="831" t="s">
        <v>2187</v>
      </c>
      <c r="B180" s="832" t="s">
        <v>1830</v>
      </c>
      <c r="C180" s="832" t="s">
        <v>1836</v>
      </c>
      <c r="D180" s="832" t="s">
        <v>1832</v>
      </c>
      <c r="E180" s="832" t="s">
        <v>1837</v>
      </c>
      <c r="F180" s="849"/>
      <c r="G180" s="849"/>
      <c r="H180" s="837">
        <v>0</v>
      </c>
      <c r="I180" s="849">
        <v>1</v>
      </c>
      <c r="J180" s="849">
        <v>84.18</v>
      </c>
      <c r="K180" s="837">
        <v>1</v>
      </c>
      <c r="L180" s="849">
        <v>1</v>
      </c>
      <c r="M180" s="850">
        <v>84.18</v>
      </c>
    </row>
    <row r="181" spans="1:13" ht="14.4" customHeight="1" x14ac:dyDescent="0.3">
      <c r="A181" s="831" t="s">
        <v>2187</v>
      </c>
      <c r="B181" s="832" t="s">
        <v>1830</v>
      </c>
      <c r="C181" s="832" t="s">
        <v>1831</v>
      </c>
      <c r="D181" s="832" t="s">
        <v>1832</v>
      </c>
      <c r="E181" s="832" t="s">
        <v>1833</v>
      </c>
      <c r="F181" s="849"/>
      <c r="G181" s="849"/>
      <c r="H181" s="837">
        <v>0</v>
      </c>
      <c r="I181" s="849">
        <v>1</v>
      </c>
      <c r="J181" s="849">
        <v>63.14</v>
      </c>
      <c r="K181" s="837">
        <v>1</v>
      </c>
      <c r="L181" s="849">
        <v>1</v>
      </c>
      <c r="M181" s="850">
        <v>63.14</v>
      </c>
    </row>
    <row r="182" spans="1:13" ht="14.4" customHeight="1" x14ac:dyDescent="0.3">
      <c r="A182" s="831" t="s">
        <v>2187</v>
      </c>
      <c r="B182" s="832" t="s">
        <v>1830</v>
      </c>
      <c r="C182" s="832" t="s">
        <v>1834</v>
      </c>
      <c r="D182" s="832" t="s">
        <v>1832</v>
      </c>
      <c r="E182" s="832" t="s">
        <v>1835</v>
      </c>
      <c r="F182" s="849"/>
      <c r="G182" s="849"/>
      <c r="H182" s="837">
        <v>0</v>
      </c>
      <c r="I182" s="849">
        <v>1</v>
      </c>
      <c r="J182" s="849">
        <v>49.08</v>
      </c>
      <c r="K182" s="837">
        <v>1</v>
      </c>
      <c r="L182" s="849">
        <v>1</v>
      </c>
      <c r="M182" s="850">
        <v>49.08</v>
      </c>
    </row>
    <row r="183" spans="1:13" ht="14.4" customHeight="1" x14ac:dyDescent="0.3">
      <c r="A183" s="831" t="s">
        <v>2187</v>
      </c>
      <c r="B183" s="832" t="s">
        <v>1842</v>
      </c>
      <c r="C183" s="832" t="s">
        <v>1845</v>
      </c>
      <c r="D183" s="832" t="s">
        <v>1115</v>
      </c>
      <c r="E183" s="832" t="s">
        <v>1846</v>
      </c>
      <c r="F183" s="849"/>
      <c r="G183" s="849"/>
      <c r="H183" s="837">
        <v>0</v>
      </c>
      <c r="I183" s="849">
        <v>6</v>
      </c>
      <c r="J183" s="849">
        <v>926.16000000000008</v>
      </c>
      <c r="K183" s="837">
        <v>1</v>
      </c>
      <c r="L183" s="849">
        <v>6</v>
      </c>
      <c r="M183" s="850">
        <v>926.16000000000008</v>
      </c>
    </row>
    <row r="184" spans="1:13" ht="14.4" customHeight="1" x14ac:dyDescent="0.3">
      <c r="A184" s="831" t="s">
        <v>2187</v>
      </c>
      <c r="B184" s="832" t="s">
        <v>1878</v>
      </c>
      <c r="C184" s="832" t="s">
        <v>3693</v>
      </c>
      <c r="D184" s="832" t="s">
        <v>3694</v>
      </c>
      <c r="E184" s="832" t="s">
        <v>3695</v>
      </c>
      <c r="F184" s="849">
        <v>1</v>
      </c>
      <c r="G184" s="849">
        <v>211.61</v>
      </c>
      <c r="H184" s="837">
        <v>1</v>
      </c>
      <c r="I184" s="849"/>
      <c r="J184" s="849"/>
      <c r="K184" s="837">
        <v>0</v>
      </c>
      <c r="L184" s="849">
        <v>1</v>
      </c>
      <c r="M184" s="850">
        <v>211.61</v>
      </c>
    </row>
    <row r="185" spans="1:13" ht="14.4" customHeight="1" x14ac:dyDescent="0.3">
      <c r="A185" s="831" t="s">
        <v>2187</v>
      </c>
      <c r="B185" s="832" t="s">
        <v>4566</v>
      </c>
      <c r="C185" s="832" t="s">
        <v>2397</v>
      </c>
      <c r="D185" s="832" t="s">
        <v>2398</v>
      </c>
      <c r="E185" s="832" t="s">
        <v>1653</v>
      </c>
      <c r="F185" s="849"/>
      <c r="G185" s="849"/>
      <c r="H185" s="837">
        <v>0</v>
      </c>
      <c r="I185" s="849">
        <v>7</v>
      </c>
      <c r="J185" s="849">
        <v>2227.12</v>
      </c>
      <c r="K185" s="837">
        <v>1</v>
      </c>
      <c r="L185" s="849">
        <v>7</v>
      </c>
      <c r="M185" s="850">
        <v>2227.12</v>
      </c>
    </row>
    <row r="186" spans="1:13" ht="14.4" customHeight="1" x14ac:dyDescent="0.3">
      <c r="A186" s="831" t="s">
        <v>2187</v>
      </c>
      <c r="B186" s="832" t="s">
        <v>1903</v>
      </c>
      <c r="C186" s="832" t="s">
        <v>3107</v>
      </c>
      <c r="D186" s="832" t="s">
        <v>3108</v>
      </c>
      <c r="E186" s="832" t="s">
        <v>2029</v>
      </c>
      <c r="F186" s="849">
        <v>3</v>
      </c>
      <c r="G186" s="849">
        <v>108.81</v>
      </c>
      <c r="H186" s="837">
        <v>1</v>
      </c>
      <c r="I186" s="849"/>
      <c r="J186" s="849"/>
      <c r="K186" s="837">
        <v>0</v>
      </c>
      <c r="L186" s="849">
        <v>3</v>
      </c>
      <c r="M186" s="850">
        <v>108.81</v>
      </c>
    </row>
    <row r="187" spans="1:13" ht="14.4" customHeight="1" x14ac:dyDescent="0.3">
      <c r="A187" s="831" t="s">
        <v>2187</v>
      </c>
      <c r="B187" s="832" t="s">
        <v>1903</v>
      </c>
      <c r="C187" s="832" t="s">
        <v>4200</v>
      </c>
      <c r="D187" s="832" t="s">
        <v>3108</v>
      </c>
      <c r="E187" s="832" t="s">
        <v>2029</v>
      </c>
      <c r="F187" s="849">
        <v>2</v>
      </c>
      <c r="G187" s="849">
        <v>72.540000000000006</v>
      </c>
      <c r="H187" s="837">
        <v>1</v>
      </c>
      <c r="I187" s="849"/>
      <c r="J187" s="849"/>
      <c r="K187" s="837">
        <v>0</v>
      </c>
      <c r="L187" s="849">
        <v>2</v>
      </c>
      <c r="M187" s="850">
        <v>72.540000000000006</v>
      </c>
    </row>
    <row r="188" spans="1:13" ht="14.4" customHeight="1" x14ac:dyDescent="0.3">
      <c r="A188" s="831" t="s">
        <v>2187</v>
      </c>
      <c r="B188" s="832" t="s">
        <v>1903</v>
      </c>
      <c r="C188" s="832" t="s">
        <v>1905</v>
      </c>
      <c r="D188" s="832" t="s">
        <v>620</v>
      </c>
      <c r="E188" s="832" t="s">
        <v>622</v>
      </c>
      <c r="F188" s="849"/>
      <c r="G188" s="849"/>
      <c r="H188" s="837">
        <v>0</v>
      </c>
      <c r="I188" s="849">
        <v>2</v>
      </c>
      <c r="J188" s="849">
        <v>145.1</v>
      </c>
      <c r="K188" s="837">
        <v>1</v>
      </c>
      <c r="L188" s="849">
        <v>2</v>
      </c>
      <c r="M188" s="850">
        <v>145.1</v>
      </c>
    </row>
    <row r="189" spans="1:13" ht="14.4" customHeight="1" x14ac:dyDescent="0.3">
      <c r="A189" s="831" t="s">
        <v>2187</v>
      </c>
      <c r="B189" s="832" t="s">
        <v>1903</v>
      </c>
      <c r="C189" s="832" t="s">
        <v>4201</v>
      </c>
      <c r="D189" s="832" t="s">
        <v>4202</v>
      </c>
      <c r="E189" s="832" t="s">
        <v>622</v>
      </c>
      <c r="F189" s="849">
        <v>2</v>
      </c>
      <c r="G189" s="849">
        <v>145.1</v>
      </c>
      <c r="H189" s="837">
        <v>1</v>
      </c>
      <c r="I189" s="849"/>
      <c r="J189" s="849"/>
      <c r="K189" s="837">
        <v>0</v>
      </c>
      <c r="L189" s="849">
        <v>2</v>
      </c>
      <c r="M189" s="850">
        <v>145.1</v>
      </c>
    </row>
    <row r="190" spans="1:13" ht="14.4" customHeight="1" x14ac:dyDescent="0.3">
      <c r="A190" s="831" t="s">
        <v>2187</v>
      </c>
      <c r="B190" s="832" t="s">
        <v>1913</v>
      </c>
      <c r="C190" s="832" t="s">
        <v>1914</v>
      </c>
      <c r="D190" s="832" t="s">
        <v>1915</v>
      </c>
      <c r="E190" s="832" t="s">
        <v>1916</v>
      </c>
      <c r="F190" s="849"/>
      <c r="G190" s="849"/>
      <c r="H190" s="837"/>
      <c r="I190" s="849">
        <v>12</v>
      </c>
      <c r="J190" s="849">
        <v>0</v>
      </c>
      <c r="K190" s="837"/>
      <c r="L190" s="849">
        <v>12</v>
      </c>
      <c r="M190" s="850">
        <v>0</v>
      </c>
    </row>
    <row r="191" spans="1:13" ht="14.4" customHeight="1" x14ac:dyDescent="0.3">
      <c r="A191" s="831" t="s">
        <v>2187</v>
      </c>
      <c r="B191" s="832" t="s">
        <v>4568</v>
      </c>
      <c r="C191" s="832" t="s">
        <v>3745</v>
      </c>
      <c r="D191" s="832" t="s">
        <v>3746</v>
      </c>
      <c r="E191" s="832" t="s">
        <v>3747</v>
      </c>
      <c r="F191" s="849"/>
      <c r="G191" s="849"/>
      <c r="H191" s="837">
        <v>0</v>
      </c>
      <c r="I191" s="849">
        <v>3</v>
      </c>
      <c r="J191" s="849">
        <v>435.45000000000005</v>
      </c>
      <c r="K191" s="837">
        <v>1</v>
      </c>
      <c r="L191" s="849">
        <v>3</v>
      </c>
      <c r="M191" s="850">
        <v>435.45000000000005</v>
      </c>
    </row>
    <row r="192" spans="1:13" ht="14.4" customHeight="1" x14ac:dyDescent="0.3">
      <c r="A192" s="831" t="s">
        <v>2187</v>
      </c>
      <c r="B192" s="832" t="s">
        <v>1948</v>
      </c>
      <c r="C192" s="832" t="s">
        <v>2869</v>
      </c>
      <c r="D192" s="832" t="s">
        <v>2870</v>
      </c>
      <c r="E192" s="832" t="s">
        <v>1952</v>
      </c>
      <c r="F192" s="849">
        <v>1</v>
      </c>
      <c r="G192" s="849">
        <v>0</v>
      </c>
      <c r="H192" s="837"/>
      <c r="I192" s="849"/>
      <c r="J192" s="849"/>
      <c r="K192" s="837"/>
      <c r="L192" s="849">
        <v>1</v>
      </c>
      <c r="M192" s="850">
        <v>0</v>
      </c>
    </row>
    <row r="193" spans="1:13" ht="14.4" customHeight="1" x14ac:dyDescent="0.3">
      <c r="A193" s="831" t="s">
        <v>2187</v>
      </c>
      <c r="B193" s="832" t="s">
        <v>1953</v>
      </c>
      <c r="C193" s="832" t="s">
        <v>1956</v>
      </c>
      <c r="D193" s="832" t="s">
        <v>692</v>
      </c>
      <c r="E193" s="832" t="s">
        <v>1816</v>
      </c>
      <c r="F193" s="849"/>
      <c r="G193" s="849"/>
      <c r="H193" s="837">
        <v>0</v>
      </c>
      <c r="I193" s="849">
        <v>1</v>
      </c>
      <c r="J193" s="849">
        <v>132</v>
      </c>
      <c r="K193" s="837">
        <v>1</v>
      </c>
      <c r="L193" s="849">
        <v>1</v>
      </c>
      <c r="M193" s="850">
        <v>132</v>
      </c>
    </row>
    <row r="194" spans="1:13" ht="14.4" customHeight="1" x14ac:dyDescent="0.3">
      <c r="A194" s="831" t="s">
        <v>2187</v>
      </c>
      <c r="B194" s="832" t="s">
        <v>1953</v>
      </c>
      <c r="C194" s="832" t="s">
        <v>4223</v>
      </c>
      <c r="D194" s="832" t="s">
        <v>4224</v>
      </c>
      <c r="E194" s="832" t="s">
        <v>1741</v>
      </c>
      <c r="F194" s="849">
        <v>3</v>
      </c>
      <c r="G194" s="849">
        <v>369.6</v>
      </c>
      <c r="H194" s="837">
        <v>1</v>
      </c>
      <c r="I194" s="849"/>
      <c r="J194" s="849"/>
      <c r="K194" s="837">
        <v>0</v>
      </c>
      <c r="L194" s="849">
        <v>3</v>
      </c>
      <c r="M194" s="850">
        <v>369.6</v>
      </c>
    </row>
    <row r="195" spans="1:13" ht="14.4" customHeight="1" x14ac:dyDescent="0.3">
      <c r="A195" s="831" t="s">
        <v>2187</v>
      </c>
      <c r="B195" s="832" t="s">
        <v>1972</v>
      </c>
      <c r="C195" s="832" t="s">
        <v>4218</v>
      </c>
      <c r="D195" s="832" t="s">
        <v>3474</v>
      </c>
      <c r="E195" s="832" t="s">
        <v>1975</v>
      </c>
      <c r="F195" s="849">
        <v>1</v>
      </c>
      <c r="G195" s="849">
        <v>103.8</v>
      </c>
      <c r="H195" s="837">
        <v>1</v>
      </c>
      <c r="I195" s="849"/>
      <c r="J195" s="849"/>
      <c r="K195" s="837">
        <v>0</v>
      </c>
      <c r="L195" s="849">
        <v>1</v>
      </c>
      <c r="M195" s="850">
        <v>103.8</v>
      </c>
    </row>
    <row r="196" spans="1:13" ht="14.4" customHeight="1" x14ac:dyDescent="0.3">
      <c r="A196" s="831" t="s">
        <v>2187</v>
      </c>
      <c r="B196" s="832" t="s">
        <v>4569</v>
      </c>
      <c r="C196" s="832" t="s">
        <v>4194</v>
      </c>
      <c r="D196" s="832" t="s">
        <v>4195</v>
      </c>
      <c r="E196" s="832" t="s">
        <v>4066</v>
      </c>
      <c r="F196" s="849"/>
      <c r="G196" s="849"/>
      <c r="H196" s="837"/>
      <c r="I196" s="849">
        <v>1</v>
      </c>
      <c r="J196" s="849">
        <v>0</v>
      </c>
      <c r="K196" s="837"/>
      <c r="L196" s="849">
        <v>1</v>
      </c>
      <c r="M196" s="850">
        <v>0</v>
      </c>
    </row>
    <row r="197" spans="1:13" ht="14.4" customHeight="1" x14ac:dyDescent="0.3">
      <c r="A197" s="831" t="s">
        <v>2187</v>
      </c>
      <c r="B197" s="832" t="s">
        <v>4570</v>
      </c>
      <c r="C197" s="832" t="s">
        <v>4205</v>
      </c>
      <c r="D197" s="832" t="s">
        <v>626</v>
      </c>
      <c r="E197" s="832" t="s">
        <v>4206</v>
      </c>
      <c r="F197" s="849">
        <v>2</v>
      </c>
      <c r="G197" s="849">
        <v>0</v>
      </c>
      <c r="H197" s="837"/>
      <c r="I197" s="849"/>
      <c r="J197" s="849"/>
      <c r="K197" s="837"/>
      <c r="L197" s="849">
        <v>2</v>
      </c>
      <c r="M197" s="850">
        <v>0</v>
      </c>
    </row>
    <row r="198" spans="1:13" ht="14.4" customHeight="1" x14ac:dyDescent="0.3">
      <c r="A198" s="831" t="s">
        <v>2187</v>
      </c>
      <c r="B198" s="832" t="s">
        <v>1980</v>
      </c>
      <c r="C198" s="832" t="s">
        <v>4219</v>
      </c>
      <c r="D198" s="832" t="s">
        <v>1097</v>
      </c>
      <c r="E198" s="832" t="s">
        <v>4220</v>
      </c>
      <c r="F198" s="849"/>
      <c r="G198" s="849"/>
      <c r="H198" s="837">
        <v>0</v>
      </c>
      <c r="I198" s="849">
        <v>1</v>
      </c>
      <c r="J198" s="849">
        <v>117.55</v>
      </c>
      <c r="K198" s="837">
        <v>1</v>
      </c>
      <c r="L198" s="849">
        <v>1</v>
      </c>
      <c r="M198" s="850">
        <v>117.55</v>
      </c>
    </row>
    <row r="199" spans="1:13" ht="14.4" customHeight="1" x14ac:dyDescent="0.3">
      <c r="A199" s="831" t="s">
        <v>2187</v>
      </c>
      <c r="B199" s="832" t="s">
        <v>1980</v>
      </c>
      <c r="C199" s="832" t="s">
        <v>2113</v>
      </c>
      <c r="D199" s="832" t="s">
        <v>1097</v>
      </c>
      <c r="E199" s="832" t="s">
        <v>2114</v>
      </c>
      <c r="F199" s="849"/>
      <c r="G199" s="849"/>
      <c r="H199" s="837">
        <v>0</v>
      </c>
      <c r="I199" s="849">
        <v>2</v>
      </c>
      <c r="J199" s="849">
        <v>352.64</v>
      </c>
      <c r="K199" s="837">
        <v>1</v>
      </c>
      <c r="L199" s="849">
        <v>2</v>
      </c>
      <c r="M199" s="850">
        <v>352.64</v>
      </c>
    </row>
    <row r="200" spans="1:13" ht="14.4" customHeight="1" x14ac:dyDescent="0.3">
      <c r="A200" s="831" t="s">
        <v>2187</v>
      </c>
      <c r="B200" s="832" t="s">
        <v>1793</v>
      </c>
      <c r="C200" s="832" t="s">
        <v>3910</v>
      </c>
      <c r="D200" s="832" t="s">
        <v>1795</v>
      </c>
      <c r="E200" s="832" t="s">
        <v>3911</v>
      </c>
      <c r="F200" s="849"/>
      <c r="G200" s="849"/>
      <c r="H200" s="837">
        <v>0</v>
      </c>
      <c r="I200" s="849">
        <v>1</v>
      </c>
      <c r="J200" s="849">
        <v>654.95000000000005</v>
      </c>
      <c r="K200" s="837">
        <v>1</v>
      </c>
      <c r="L200" s="849">
        <v>1</v>
      </c>
      <c r="M200" s="850">
        <v>654.95000000000005</v>
      </c>
    </row>
    <row r="201" spans="1:13" ht="14.4" customHeight="1" x14ac:dyDescent="0.3">
      <c r="A201" s="831" t="s">
        <v>2187</v>
      </c>
      <c r="B201" s="832" t="s">
        <v>1650</v>
      </c>
      <c r="C201" s="832" t="s">
        <v>3088</v>
      </c>
      <c r="D201" s="832" t="s">
        <v>1652</v>
      </c>
      <c r="E201" s="832" t="s">
        <v>3089</v>
      </c>
      <c r="F201" s="849"/>
      <c r="G201" s="849"/>
      <c r="H201" s="837">
        <v>0</v>
      </c>
      <c r="I201" s="849">
        <v>1</v>
      </c>
      <c r="J201" s="849">
        <v>165.63</v>
      </c>
      <c r="K201" s="837">
        <v>1</v>
      </c>
      <c r="L201" s="849">
        <v>1</v>
      </c>
      <c r="M201" s="850">
        <v>165.63</v>
      </c>
    </row>
    <row r="202" spans="1:13" ht="14.4" customHeight="1" x14ac:dyDescent="0.3">
      <c r="A202" s="831" t="s">
        <v>2187</v>
      </c>
      <c r="B202" s="832" t="s">
        <v>1650</v>
      </c>
      <c r="C202" s="832" t="s">
        <v>1651</v>
      </c>
      <c r="D202" s="832" t="s">
        <v>1652</v>
      </c>
      <c r="E202" s="832" t="s">
        <v>1653</v>
      </c>
      <c r="F202" s="849"/>
      <c r="G202" s="849"/>
      <c r="H202" s="837">
        <v>0</v>
      </c>
      <c r="I202" s="849">
        <v>25</v>
      </c>
      <c r="J202" s="849">
        <v>10351.749999999998</v>
      </c>
      <c r="K202" s="837">
        <v>1</v>
      </c>
      <c r="L202" s="849">
        <v>25</v>
      </c>
      <c r="M202" s="850">
        <v>10351.749999999998</v>
      </c>
    </row>
    <row r="203" spans="1:13" ht="14.4" customHeight="1" x14ac:dyDescent="0.3">
      <c r="A203" s="831" t="s">
        <v>2187</v>
      </c>
      <c r="B203" s="832" t="s">
        <v>2091</v>
      </c>
      <c r="C203" s="832" t="s">
        <v>4290</v>
      </c>
      <c r="D203" s="832" t="s">
        <v>3857</v>
      </c>
      <c r="E203" s="832" t="s">
        <v>4291</v>
      </c>
      <c r="F203" s="849">
        <v>1</v>
      </c>
      <c r="G203" s="849">
        <v>33.549999999999997</v>
      </c>
      <c r="H203" s="837">
        <v>1</v>
      </c>
      <c r="I203" s="849"/>
      <c r="J203" s="849"/>
      <c r="K203" s="837">
        <v>0</v>
      </c>
      <c r="L203" s="849">
        <v>1</v>
      </c>
      <c r="M203" s="850">
        <v>33.549999999999997</v>
      </c>
    </row>
    <row r="204" spans="1:13" ht="14.4" customHeight="1" x14ac:dyDescent="0.3">
      <c r="A204" s="831" t="s">
        <v>2187</v>
      </c>
      <c r="B204" s="832" t="s">
        <v>2091</v>
      </c>
      <c r="C204" s="832" t="s">
        <v>4294</v>
      </c>
      <c r="D204" s="832" t="s">
        <v>3857</v>
      </c>
      <c r="E204" s="832" t="s">
        <v>4295</v>
      </c>
      <c r="F204" s="849">
        <v>1</v>
      </c>
      <c r="G204" s="849">
        <v>150.94</v>
      </c>
      <c r="H204" s="837">
        <v>1</v>
      </c>
      <c r="I204" s="849"/>
      <c r="J204" s="849"/>
      <c r="K204" s="837">
        <v>0</v>
      </c>
      <c r="L204" s="849">
        <v>1</v>
      </c>
      <c r="M204" s="850">
        <v>150.94</v>
      </c>
    </row>
    <row r="205" spans="1:13" ht="14.4" customHeight="1" x14ac:dyDescent="0.3">
      <c r="A205" s="831" t="s">
        <v>2190</v>
      </c>
      <c r="B205" s="832" t="s">
        <v>4571</v>
      </c>
      <c r="C205" s="832" t="s">
        <v>3177</v>
      </c>
      <c r="D205" s="832" t="s">
        <v>3178</v>
      </c>
      <c r="E205" s="832" t="s">
        <v>2542</v>
      </c>
      <c r="F205" s="849">
        <v>1</v>
      </c>
      <c r="G205" s="849">
        <v>238.72</v>
      </c>
      <c r="H205" s="837">
        <v>1</v>
      </c>
      <c r="I205" s="849"/>
      <c r="J205" s="849"/>
      <c r="K205" s="837">
        <v>0</v>
      </c>
      <c r="L205" s="849">
        <v>1</v>
      </c>
      <c r="M205" s="850">
        <v>238.72</v>
      </c>
    </row>
    <row r="206" spans="1:13" ht="14.4" customHeight="1" x14ac:dyDescent="0.3">
      <c r="A206" s="831" t="s">
        <v>2191</v>
      </c>
      <c r="B206" s="832" t="s">
        <v>1644</v>
      </c>
      <c r="C206" s="832" t="s">
        <v>2712</v>
      </c>
      <c r="D206" s="832" t="s">
        <v>1648</v>
      </c>
      <c r="E206" s="832" t="s">
        <v>2713</v>
      </c>
      <c r="F206" s="849"/>
      <c r="G206" s="849"/>
      <c r="H206" s="837">
        <v>0</v>
      </c>
      <c r="I206" s="849">
        <v>6</v>
      </c>
      <c r="J206" s="849">
        <v>96.72</v>
      </c>
      <c r="K206" s="837">
        <v>1</v>
      </c>
      <c r="L206" s="849">
        <v>6</v>
      </c>
      <c r="M206" s="850">
        <v>96.72</v>
      </c>
    </row>
    <row r="207" spans="1:13" ht="14.4" customHeight="1" x14ac:dyDescent="0.3">
      <c r="A207" s="831" t="s">
        <v>2191</v>
      </c>
      <c r="B207" s="832" t="s">
        <v>1644</v>
      </c>
      <c r="C207" s="832" t="s">
        <v>2714</v>
      </c>
      <c r="D207" s="832" t="s">
        <v>1648</v>
      </c>
      <c r="E207" s="832" t="s">
        <v>1649</v>
      </c>
      <c r="F207" s="849"/>
      <c r="G207" s="849"/>
      <c r="H207" s="837">
        <v>0</v>
      </c>
      <c r="I207" s="849">
        <v>38</v>
      </c>
      <c r="J207" s="849">
        <v>2188.8000000000002</v>
      </c>
      <c r="K207" s="837">
        <v>1</v>
      </c>
      <c r="L207" s="849">
        <v>38</v>
      </c>
      <c r="M207" s="850">
        <v>2188.8000000000002</v>
      </c>
    </row>
    <row r="208" spans="1:13" ht="14.4" customHeight="1" x14ac:dyDescent="0.3">
      <c r="A208" s="831" t="s">
        <v>2191</v>
      </c>
      <c r="B208" s="832" t="s">
        <v>1644</v>
      </c>
      <c r="C208" s="832" t="s">
        <v>3040</v>
      </c>
      <c r="D208" s="832" t="s">
        <v>1648</v>
      </c>
      <c r="E208" s="832" t="s">
        <v>3041</v>
      </c>
      <c r="F208" s="849"/>
      <c r="G208" s="849"/>
      <c r="H208" s="837">
        <v>0</v>
      </c>
      <c r="I208" s="849">
        <v>1</v>
      </c>
      <c r="J208" s="849">
        <v>32.25</v>
      </c>
      <c r="K208" s="837">
        <v>1</v>
      </c>
      <c r="L208" s="849">
        <v>1</v>
      </c>
      <c r="M208" s="850">
        <v>32.25</v>
      </c>
    </row>
    <row r="209" spans="1:13" ht="14.4" customHeight="1" x14ac:dyDescent="0.3">
      <c r="A209" s="831" t="s">
        <v>2191</v>
      </c>
      <c r="B209" s="832" t="s">
        <v>4561</v>
      </c>
      <c r="C209" s="832" t="s">
        <v>2865</v>
      </c>
      <c r="D209" s="832" t="s">
        <v>2863</v>
      </c>
      <c r="E209" s="832" t="s">
        <v>1780</v>
      </c>
      <c r="F209" s="849">
        <v>2</v>
      </c>
      <c r="G209" s="849">
        <v>369.48</v>
      </c>
      <c r="H209" s="837">
        <v>1</v>
      </c>
      <c r="I209" s="849"/>
      <c r="J209" s="849"/>
      <c r="K209" s="837">
        <v>0</v>
      </c>
      <c r="L209" s="849">
        <v>2</v>
      </c>
      <c r="M209" s="850">
        <v>369.48</v>
      </c>
    </row>
    <row r="210" spans="1:13" ht="14.4" customHeight="1" x14ac:dyDescent="0.3">
      <c r="A210" s="831" t="s">
        <v>2191</v>
      </c>
      <c r="B210" s="832" t="s">
        <v>1676</v>
      </c>
      <c r="C210" s="832" t="s">
        <v>2668</v>
      </c>
      <c r="D210" s="832" t="s">
        <v>787</v>
      </c>
      <c r="E210" s="832" t="s">
        <v>1688</v>
      </c>
      <c r="F210" s="849"/>
      <c r="G210" s="849"/>
      <c r="H210" s="837">
        <v>0</v>
      </c>
      <c r="I210" s="849">
        <v>1</v>
      </c>
      <c r="J210" s="849">
        <v>490.89</v>
      </c>
      <c r="K210" s="837">
        <v>1</v>
      </c>
      <c r="L210" s="849">
        <v>1</v>
      </c>
      <c r="M210" s="850">
        <v>490.89</v>
      </c>
    </row>
    <row r="211" spans="1:13" ht="14.4" customHeight="1" x14ac:dyDescent="0.3">
      <c r="A211" s="831" t="s">
        <v>2191</v>
      </c>
      <c r="B211" s="832" t="s">
        <v>1676</v>
      </c>
      <c r="C211" s="832" t="s">
        <v>2671</v>
      </c>
      <c r="D211" s="832" t="s">
        <v>793</v>
      </c>
      <c r="E211" s="832" t="s">
        <v>2672</v>
      </c>
      <c r="F211" s="849"/>
      <c r="G211" s="849"/>
      <c r="H211" s="837">
        <v>0</v>
      </c>
      <c r="I211" s="849">
        <v>15</v>
      </c>
      <c r="J211" s="849">
        <v>20784.3</v>
      </c>
      <c r="K211" s="837">
        <v>1</v>
      </c>
      <c r="L211" s="849">
        <v>15</v>
      </c>
      <c r="M211" s="850">
        <v>20784.3</v>
      </c>
    </row>
    <row r="212" spans="1:13" ht="14.4" customHeight="1" x14ac:dyDescent="0.3">
      <c r="A212" s="831" t="s">
        <v>2191</v>
      </c>
      <c r="B212" s="832" t="s">
        <v>1676</v>
      </c>
      <c r="C212" s="832" t="s">
        <v>3027</v>
      </c>
      <c r="D212" s="832" t="s">
        <v>793</v>
      </c>
      <c r="E212" s="832" t="s">
        <v>1678</v>
      </c>
      <c r="F212" s="849"/>
      <c r="G212" s="849"/>
      <c r="H212" s="837">
        <v>0</v>
      </c>
      <c r="I212" s="849">
        <v>16</v>
      </c>
      <c r="J212" s="849">
        <v>29559.84</v>
      </c>
      <c r="K212" s="837">
        <v>1</v>
      </c>
      <c r="L212" s="849">
        <v>16</v>
      </c>
      <c r="M212" s="850">
        <v>29559.84</v>
      </c>
    </row>
    <row r="213" spans="1:13" ht="14.4" customHeight="1" x14ac:dyDescent="0.3">
      <c r="A213" s="831" t="s">
        <v>2191</v>
      </c>
      <c r="B213" s="832" t="s">
        <v>1676</v>
      </c>
      <c r="C213" s="832" t="s">
        <v>2673</v>
      </c>
      <c r="D213" s="832" t="s">
        <v>793</v>
      </c>
      <c r="E213" s="832" t="s">
        <v>2015</v>
      </c>
      <c r="F213" s="849"/>
      <c r="G213" s="849"/>
      <c r="H213" s="837">
        <v>0</v>
      </c>
      <c r="I213" s="849">
        <v>1</v>
      </c>
      <c r="J213" s="849">
        <v>2309.36</v>
      </c>
      <c r="K213" s="837">
        <v>1</v>
      </c>
      <c r="L213" s="849">
        <v>1</v>
      </c>
      <c r="M213" s="850">
        <v>2309.36</v>
      </c>
    </row>
    <row r="214" spans="1:13" ht="14.4" customHeight="1" x14ac:dyDescent="0.3">
      <c r="A214" s="831" t="s">
        <v>2191</v>
      </c>
      <c r="B214" s="832" t="s">
        <v>1697</v>
      </c>
      <c r="C214" s="832" t="s">
        <v>1698</v>
      </c>
      <c r="D214" s="832" t="s">
        <v>702</v>
      </c>
      <c r="E214" s="832" t="s">
        <v>1699</v>
      </c>
      <c r="F214" s="849"/>
      <c r="G214" s="849"/>
      <c r="H214" s="837">
        <v>0</v>
      </c>
      <c r="I214" s="849">
        <v>1</v>
      </c>
      <c r="J214" s="849">
        <v>144.01</v>
      </c>
      <c r="K214" s="837">
        <v>1</v>
      </c>
      <c r="L214" s="849">
        <v>1</v>
      </c>
      <c r="M214" s="850">
        <v>144.01</v>
      </c>
    </row>
    <row r="215" spans="1:13" ht="14.4" customHeight="1" x14ac:dyDescent="0.3">
      <c r="A215" s="831" t="s">
        <v>2191</v>
      </c>
      <c r="B215" s="832" t="s">
        <v>1709</v>
      </c>
      <c r="C215" s="832" t="s">
        <v>3846</v>
      </c>
      <c r="D215" s="832" t="s">
        <v>3847</v>
      </c>
      <c r="E215" s="832" t="s">
        <v>3848</v>
      </c>
      <c r="F215" s="849">
        <v>1</v>
      </c>
      <c r="G215" s="849">
        <v>105.46</v>
      </c>
      <c r="H215" s="837">
        <v>1</v>
      </c>
      <c r="I215" s="849"/>
      <c r="J215" s="849"/>
      <c r="K215" s="837">
        <v>0</v>
      </c>
      <c r="L215" s="849">
        <v>1</v>
      </c>
      <c r="M215" s="850">
        <v>105.46</v>
      </c>
    </row>
    <row r="216" spans="1:13" ht="14.4" customHeight="1" x14ac:dyDescent="0.3">
      <c r="A216" s="831" t="s">
        <v>2191</v>
      </c>
      <c r="B216" s="832" t="s">
        <v>1713</v>
      </c>
      <c r="C216" s="832" t="s">
        <v>2476</v>
      </c>
      <c r="D216" s="832" t="s">
        <v>800</v>
      </c>
      <c r="E216" s="832" t="s">
        <v>1722</v>
      </c>
      <c r="F216" s="849"/>
      <c r="G216" s="849"/>
      <c r="H216" s="837">
        <v>0</v>
      </c>
      <c r="I216" s="849">
        <v>5</v>
      </c>
      <c r="J216" s="849">
        <v>212.54999999999998</v>
      </c>
      <c r="K216" s="837">
        <v>1</v>
      </c>
      <c r="L216" s="849">
        <v>5</v>
      </c>
      <c r="M216" s="850">
        <v>212.54999999999998</v>
      </c>
    </row>
    <row r="217" spans="1:13" ht="14.4" customHeight="1" x14ac:dyDescent="0.3">
      <c r="A217" s="831" t="s">
        <v>2191</v>
      </c>
      <c r="B217" s="832" t="s">
        <v>1713</v>
      </c>
      <c r="C217" s="832" t="s">
        <v>1715</v>
      </c>
      <c r="D217" s="832" t="s">
        <v>800</v>
      </c>
      <c r="E217" s="832" t="s">
        <v>1716</v>
      </c>
      <c r="F217" s="849"/>
      <c r="G217" s="849"/>
      <c r="H217" s="837">
        <v>0</v>
      </c>
      <c r="I217" s="849">
        <v>1</v>
      </c>
      <c r="J217" s="849">
        <v>85.02</v>
      </c>
      <c r="K217" s="837">
        <v>1</v>
      </c>
      <c r="L217" s="849">
        <v>1</v>
      </c>
      <c r="M217" s="850">
        <v>85.02</v>
      </c>
    </row>
    <row r="218" spans="1:13" ht="14.4" customHeight="1" x14ac:dyDescent="0.3">
      <c r="A218" s="831" t="s">
        <v>2191</v>
      </c>
      <c r="B218" s="832" t="s">
        <v>1713</v>
      </c>
      <c r="C218" s="832" t="s">
        <v>1719</v>
      </c>
      <c r="D218" s="832" t="s">
        <v>797</v>
      </c>
      <c r="E218" s="832" t="s">
        <v>1720</v>
      </c>
      <c r="F218" s="849"/>
      <c r="G218" s="849"/>
      <c r="H218" s="837">
        <v>0</v>
      </c>
      <c r="I218" s="849">
        <v>1</v>
      </c>
      <c r="J218" s="849">
        <v>393.13</v>
      </c>
      <c r="K218" s="837">
        <v>1</v>
      </c>
      <c r="L218" s="849">
        <v>1</v>
      </c>
      <c r="M218" s="850">
        <v>393.13</v>
      </c>
    </row>
    <row r="219" spans="1:13" ht="14.4" customHeight="1" x14ac:dyDescent="0.3">
      <c r="A219" s="831" t="s">
        <v>2191</v>
      </c>
      <c r="B219" s="832" t="s">
        <v>1744</v>
      </c>
      <c r="C219" s="832" t="s">
        <v>1745</v>
      </c>
      <c r="D219" s="832" t="s">
        <v>1746</v>
      </c>
      <c r="E219" s="832" t="s">
        <v>1747</v>
      </c>
      <c r="F219" s="849"/>
      <c r="G219" s="849"/>
      <c r="H219" s="837">
        <v>0</v>
      </c>
      <c r="I219" s="849">
        <v>1</v>
      </c>
      <c r="J219" s="849">
        <v>35.11</v>
      </c>
      <c r="K219" s="837">
        <v>1</v>
      </c>
      <c r="L219" s="849">
        <v>1</v>
      </c>
      <c r="M219" s="850">
        <v>35.11</v>
      </c>
    </row>
    <row r="220" spans="1:13" ht="14.4" customHeight="1" x14ac:dyDescent="0.3">
      <c r="A220" s="831" t="s">
        <v>2191</v>
      </c>
      <c r="B220" s="832" t="s">
        <v>1744</v>
      </c>
      <c r="C220" s="832" t="s">
        <v>2036</v>
      </c>
      <c r="D220" s="832" t="s">
        <v>1746</v>
      </c>
      <c r="E220" s="832" t="s">
        <v>1894</v>
      </c>
      <c r="F220" s="849"/>
      <c r="G220" s="849"/>
      <c r="H220" s="837">
        <v>0</v>
      </c>
      <c r="I220" s="849">
        <v>1</v>
      </c>
      <c r="J220" s="849">
        <v>17.559999999999999</v>
      </c>
      <c r="K220" s="837">
        <v>1</v>
      </c>
      <c r="L220" s="849">
        <v>1</v>
      </c>
      <c r="M220" s="850">
        <v>17.559999999999999</v>
      </c>
    </row>
    <row r="221" spans="1:13" ht="14.4" customHeight="1" x14ac:dyDescent="0.3">
      <c r="A221" s="831" t="s">
        <v>2191</v>
      </c>
      <c r="B221" s="832" t="s">
        <v>1744</v>
      </c>
      <c r="C221" s="832" t="s">
        <v>1748</v>
      </c>
      <c r="D221" s="832" t="s">
        <v>1746</v>
      </c>
      <c r="E221" s="832" t="s">
        <v>1749</v>
      </c>
      <c r="F221" s="849"/>
      <c r="G221" s="849"/>
      <c r="H221" s="837">
        <v>0</v>
      </c>
      <c r="I221" s="849">
        <v>2</v>
      </c>
      <c r="J221" s="849">
        <v>234.06</v>
      </c>
      <c r="K221" s="837">
        <v>1</v>
      </c>
      <c r="L221" s="849">
        <v>2</v>
      </c>
      <c r="M221" s="850">
        <v>234.06</v>
      </c>
    </row>
    <row r="222" spans="1:13" ht="14.4" customHeight="1" x14ac:dyDescent="0.3">
      <c r="A222" s="831" t="s">
        <v>2191</v>
      </c>
      <c r="B222" s="832" t="s">
        <v>1752</v>
      </c>
      <c r="C222" s="832" t="s">
        <v>1755</v>
      </c>
      <c r="D222" s="832" t="s">
        <v>681</v>
      </c>
      <c r="E222" s="832" t="s">
        <v>1756</v>
      </c>
      <c r="F222" s="849"/>
      <c r="G222" s="849"/>
      <c r="H222" s="837">
        <v>0</v>
      </c>
      <c r="I222" s="849">
        <v>3</v>
      </c>
      <c r="J222" s="849">
        <v>87.81</v>
      </c>
      <c r="K222" s="837">
        <v>1</v>
      </c>
      <c r="L222" s="849">
        <v>3</v>
      </c>
      <c r="M222" s="850">
        <v>87.81</v>
      </c>
    </row>
    <row r="223" spans="1:13" ht="14.4" customHeight="1" x14ac:dyDescent="0.3">
      <c r="A223" s="831" t="s">
        <v>2191</v>
      </c>
      <c r="B223" s="832" t="s">
        <v>1759</v>
      </c>
      <c r="C223" s="832" t="s">
        <v>2945</v>
      </c>
      <c r="D223" s="832" t="s">
        <v>2380</v>
      </c>
      <c r="E223" s="832" t="s">
        <v>1764</v>
      </c>
      <c r="F223" s="849">
        <v>1</v>
      </c>
      <c r="G223" s="849">
        <v>31.09</v>
      </c>
      <c r="H223" s="837">
        <v>1</v>
      </c>
      <c r="I223" s="849"/>
      <c r="J223" s="849"/>
      <c r="K223" s="837">
        <v>0</v>
      </c>
      <c r="L223" s="849">
        <v>1</v>
      </c>
      <c r="M223" s="850">
        <v>31.09</v>
      </c>
    </row>
    <row r="224" spans="1:13" ht="14.4" customHeight="1" x14ac:dyDescent="0.3">
      <c r="A224" s="831" t="s">
        <v>2191</v>
      </c>
      <c r="B224" s="832" t="s">
        <v>1759</v>
      </c>
      <c r="C224" s="832" t="s">
        <v>1763</v>
      </c>
      <c r="D224" s="832" t="s">
        <v>1761</v>
      </c>
      <c r="E224" s="832" t="s">
        <v>1764</v>
      </c>
      <c r="F224" s="849"/>
      <c r="G224" s="849"/>
      <c r="H224" s="837">
        <v>0</v>
      </c>
      <c r="I224" s="849">
        <v>1</v>
      </c>
      <c r="J224" s="849">
        <v>31.09</v>
      </c>
      <c r="K224" s="837">
        <v>1</v>
      </c>
      <c r="L224" s="849">
        <v>1</v>
      </c>
      <c r="M224" s="850">
        <v>31.09</v>
      </c>
    </row>
    <row r="225" spans="1:13" ht="14.4" customHeight="1" x14ac:dyDescent="0.3">
      <c r="A225" s="831" t="s">
        <v>2191</v>
      </c>
      <c r="B225" s="832" t="s">
        <v>1769</v>
      </c>
      <c r="C225" s="832" t="s">
        <v>2043</v>
      </c>
      <c r="D225" s="832" t="s">
        <v>987</v>
      </c>
      <c r="E225" s="832" t="s">
        <v>1747</v>
      </c>
      <c r="F225" s="849"/>
      <c r="G225" s="849"/>
      <c r="H225" s="837">
        <v>0</v>
      </c>
      <c r="I225" s="849">
        <v>2</v>
      </c>
      <c r="J225" s="849">
        <v>95.4</v>
      </c>
      <c r="K225" s="837">
        <v>1</v>
      </c>
      <c r="L225" s="849">
        <v>2</v>
      </c>
      <c r="M225" s="850">
        <v>95.4</v>
      </c>
    </row>
    <row r="226" spans="1:13" ht="14.4" customHeight="1" x14ac:dyDescent="0.3">
      <c r="A226" s="831" t="s">
        <v>2191</v>
      </c>
      <c r="B226" s="832" t="s">
        <v>1769</v>
      </c>
      <c r="C226" s="832" t="s">
        <v>1770</v>
      </c>
      <c r="D226" s="832" t="s">
        <v>987</v>
      </c>
      <c r="E226" s="832" t="s">
        <v>1771</v>
      </c>
      <c r="F226" s="849"/>
      <c r="G226" s="849"/>
      <c r="H226" s="837">
        <v>0</v>
      </c>
      <c r="I226" s="849">
        <v>2</v>
      </c>
      <c r="J226" s="849">
        <v>286.18</v>
      </c>
      <c r="K226" s="837">
        <v>1</v>
      </c>
      <c r="L226" s="849">
        <v>2</v>
      </c>
      <c r="M226" s="850">
        <v>286.18</v>
      </c>
    </row>
    <row r="227" spans="1:13" ht="14.4" customHeight="1" x14ac:dyDescent="0.3">
      <c r="A227" s="831" t="s">
        <v>2191</v>
      </c>
      <c r="B227" s="832" t="s">
        <v>1783</v>
      </c>
      <c r="C227" s="832" t="s">
        <v>2740</v>
      </c>
      <c r="D227" s="832" t="s">
        <v>1785</v>
      </c>
      <c r="E227" s="832" t="s">
        <v>2741</v>
      </c>
      <c r="F227" s="849"/>
      <c r="G227" s="849"/>
      <c r="H227" s="837">
        <v>0</v>
      </c>
      <c r="I227" s="849">
        <v>1</v>
      </c>
      <c r="J227" s="849">
        <v>437.23</v>
      </c>
      <c r="K227" s="837">
        <v>1</v>
      </c>
      <c r="L227" s="849">
        <v>1</v>
      </c>
      <c r="M227" s="850">
        <v>437.23</v>
      </c>
    </row>
    <row r="228" spans="1:13" ht="14.4" customHeight="1" x14ac:dyDescent="0.3">
      <c r="A228" s="831" t="s">
        <v>2191</v>
      </c>
      <c r="B228" s="832" t="s">
        <v>1789</v>
      </c>
      <c r="C228" s="832" t="s">
        <v>4394</v>
      </c>
      <c r="D228" s="832" t="s">
        <v>1791</v>
      </c>
      <c r="E228" s="832" t="s">
        <v>4395</v>
      </c>
      <c r="F228" s="849"/>
      <c r="G228" s="849"/>
      <c r="H228" s="837">
        <v>0</v>
      </c>
      <c r="I228" s="849">
        <v>1</v>
      </c>
      <c r="J228" s="849">
        <v>704.73</v>
      </c>
      <c r="K228" s="837">
        <v>1</v>
      </c>
      <c r="L228" s="849">
        <v>1</v>
      </c>
      <c r="M228" s="850">
        <v>704.73</v>
      </c>
    </row>
    <row r="229" spans="1:13" ht="14.4" customHeight="1" x14ac:dyDescent="0.3">
      <c r="A229" s="831" t="s">
        <v>2191</v>
      </c>
      <c r="B229" s="832" t="s">
        <v>1804</v>
      </c>
      <c r="C229" s="832" t="s">
        <v>1808</v>
      </c>
      <c r="D229" s="832" t="s">
        <v>1806</v>
      </c>
      <c r="E229" s="832" t="s">
        <v>1809</v>
      </c>
      <c r="F229" s="849"/>
      <c r="G229" s="849"/>
      <c r="H229" s="837">
        <v>0</v>
      </c>
      <c r="I229" s="849">
        <v>1</v>
      </c>
      <c r="J229" s="849">
        <v>263.68</v>
      </c>
      <c r="K229" s="837">
        <v>1</v>
      </c>
      <c r="L229" s="849">
        <v>1</v>
      </c>
      <c r="M229" s="850">
        <v>263.68</v>
      </c>
    </row>
    <row r="230" spans="1:13" ht="14.4" customHeight="1" x14ac:dyDescent="0.3">
      <c r="A230" s="831" t="s">
        <v>2191</v>
      </c>
      <c r="B230" s="832" t="s">
        <v>1810</v>
      </c>
      <c r="C230" s="832" t="s">
        <v>3839</v>
      </c>
      <c r="D230" s="832" t="s">
        <v>919</v>
      </c>
      <c r="E230" s="832" t="s">
        <v>3840</v>
      </c>
      <c r="F230" s="849"/>
      <c r="G230" s="849"/>
      <c r="H230" s="837">
        <v>0</v>
      </c>
      <c r="I230" s="849">
        <v>1</v>
      </c>
      <c r="J230" s="849">
        <v>25.94</v>
      </c>
      <c r="K230" s="837">
        <v>1</v>
      </c>
      <c r="L230" s="849">
        <v>1</v>
      </c>
      <c r="M230" s="850">
        <v>25.94</v>
      </c>
    </row>
    <row r="231" spans="1:13" ht="14.4" customHeight="1" x14ac:dyDescent="0.3">
      <c r="A231" s="831" t="s">
        <v>2191</v>
      </c>
      <c r="B231" s="832" t="s">
        <v>1810</v>
      </c>
      <c r="C231" s="832" t="s">
        <v>1811</v>
      </c>
      <c r="D231" s="832" t="s">
        <v>919</v>
      </c>
      <c r="E231" s="832" t="s">
        <v>1812</v>
      </c>
      <c r="F231" s="849"/>
      <c r="G231" s="849"/>
      <c r="H231" s="837">
        <v>0</v>
      </c>
      <c r="I231" s="849">
        <v>1</v>
      </c>
      <c r="J231" s="849">
        <v>77.790000000000006</v>
      </c>
      <c r="K231" s="837">
        <v>1</v>
      </c>
      <c r="L231" s="849">
        <v>1</v>
      </c>
      <c r="M231" s="850">
        <v>77.790000000000006</v>
      </c>
    </row>
    <row r="232" spans="1:13" ht="14.4" customHeight="1" x14ac:dyDescent="0.3">
      <c r="A232" s="831" t="s">
        <v>2191</v>
      </c>
      <c r="B232" s="832" t="s">
        <v>1813</v>
      </c>
      <c r="C232" s="832" t="s">
        <v>1817</v>
      </c>
      <c r="D232" s="832" t="s">
        <v>1815</v>
      </c>
      <c r="E232" s="832" t="s">
        <v>1818</v>
      </c>
      <c r="F232" s="849"/>
      <c r="G232" s="849"/>
      <c r="H232" s="837">
        <v>0</v>
      </c>
      <c r="I232" s="849">
        <v>2</v>
      </c>
      <c r="J232" s="849">
        <v>559.05999999999995</v>
      </c>
      <c r="K232" s="837">
        <v>1</v>
      </c>
      <c r="L232" s="849">
        <v>2</v>
      </c>
      <c r="M232" s="850">
        <v>559.05999999999995</v>
      </c>
    </row>
    <row r="233" spans="1:13" ht="14.4" customHeight="1" x14ac:dyDescent="0.3">
      <c r="A233" s="831" t="s">
        <v>2191</v>
      </c>
      <c r="B233" s="832" t="s">
        <v>1813</v>
      </c>
      <c r="C233" s="832" t="s">
        <v>3810</v>
      </c>
      <c r="D233" s="832" t="s">
        <v>3811</v>
      </c>
      <c r="E233" s="832" t="s">
        <v>2393</v>
      </c>
      <c r="F233" s="849">
        <v>1</v>
      </c>
      <c r="G233" s="849">
        <v>310.58999999999997</v>
      </c>
      <c r="H233" s="837">
        <v>1</v>
      </c>
      <c r="I233" s="849"/>
      <c r="J233" s="849"/>
      <c r="K233" s="837">
        <v>0</v>
      </c>
      <c r="L233" s="849">
        <v>1</v>
      </c>
      <c r="M233" s="850">
        <v>310.58999999999997</v>
      </c>
    </row>
    <row r="234" spans="1:13" ht="14.4" customHeight="1" x14ac:dyDescent="0.3">
      <c r="A234" s="831" t="s">
        <v>2191</v>
      </c>
      <c r="B234" s="832" t="s">
        <v>1819</v>
      </c>
      <c r="C234" s="832" t="s">
        <v>3822</v>
      </c>
      <c r="D234" s="832" t="s">
        <v>3823</v>
      </c>
      <c r="E234" s="832" t="s">
        <v>3824</v>
      </c>
      <c r="F234" s="849"/>
      <c r="G234" s="849"/>
      <c r="H234" s="837">
        <v>0</v>
      </c>
      <c r="I234" s="849">
        <v>1</v>
      </c>
      <c r="J234" s="849">
        <v>621.88</v>
      </c>
      <c r="K234" s="837">
        <v>1</v>
      </c>
      <c r="L234" s="849">
        <v>1</v>
      </c>
      <c r="M234" s="850">
        <v>621.88</v>
      </c>
    </row>
    <row r="235" spans="1:13" ht="14.4" customHeight="1" x14ac:dyDescent="0.3">
      <c r="A235" s="831" t="s">
        <v>2191</v>
      </c>
      <c r="B235" s="832" t="s">
        <v>2055</v>
      </c>
      <c r="C235" s="832" t="s">
        <v>2462</v>
      </c>
      <c r="D235" s="832" t="s">
        <v>2057</v>
      </c>
      <c r="E235" s="832" t="s">
        <v>2463</v>
      </c>
      <c r="F235" s="849">
        <v>1</v>
      </c>
      <c r="G235" s="849">
        <v>3480.65</v>
      </c>
      <c r="H235" s="837">
        <v>1</v>
      </c>
      <c r="I235" s="849"/>
      <c r="J235" s="849"/>
      <c r="K235" s="837">
        <v>0</v>
      </c>
      <c r="L235" s="849">
        <v>1</v>
      </c>
      <c r="M235" s="850">
        <v>3480.65</v>
      </c>
    </row>
    <row r="236" spans="1:13" ht="14.4" customHeight="1" x14ac:dyDescent="0.3">
      <c r="A236" s="831" t="s">
        <v>2191</v>
      </c>
      <c r="B236" s="832" t="s">
        <v>1827</v>
      </c>
      <c r="C236" s="832" t="s">
        <v>2643</v>
      </c>
      <c r="D236" s="832" t="s">
        <v>2641</v>
      </c>
      <c r="E236" s="832" t="s">
        <v>2644</v>
      </c>
      <c r="F236" s="849"/>
      <c r="G236" s="849"/>
      <c r="H236" s="837">
        <v>0</v>
      </c>
      <c r="I236" s="849">
        <v>13</v>
      </c>
      <c r="J236" s="849">
        <v>2849.34</v>
      </c>
      <c r="K236" s="837">
        <v>1</v>
      </c>
      <c r="L236" s="849">
        <v>13</v>
      </c>
      <c r="M236" s="850">
        <v>2849.34</v>
      </c>
    </row>
    <row r="237" spans="1:13" ht="14.4" customHeight="1" x14ac:dyDescent="0.3">
      <c r="A237" s="831" t="s">
        <v>2191</v>
      </c>
      <c r="B237" s="832" t="s">
        <v>1830</v>
      </c>
      <c r="C237" s="832" t="s">
        <v>1836</v>
      </c>
      <c r="D237" s="832" t="s">
        <v>1832</v>
      </c>
      <c r="E237" s="832" t="s">
        <v>1837</v>
      </c>
      <c r="F237" s="849"/>
      <c r="G237" s="849"/>
      <c r="H237" s="837">
        <v>0</v>
      </c>
      <c r="I237" s="849">
        <v>1</v>
      </c>
      <c r="J237" s="849">
        <v>84.18</v>
      </c>
      <c r="K237" s="837">
        <v>1</v>
      </c>
      <c r="L237" s="849">
        <v>1</v>
      </c>
      <c r="M237" s="850">
        <v>84.18</v>
      </c>
    </row>
    <row r="238" spans="1:13" ht="14.4" customHeight="1" x14ac:dyDescent="0.3">
      <c r="A238" s="831" t="s">
        <v>2191</v>
      </c>
      <c r="B238" s="832" t="s">
        <v>1830</v>
      </c>
      <c r="C238" s="832" t="s">
        <v>2921</v>
      </c>
      <c r="D238" s="832" t="s">
        <v>2919</v>
      </c>
      <c r="E238" s="832" t="s">
        <v>1835</v>
      </c>
      <c r="F238" s="849"/>
      <c r="G238" s="849"/>
      <c r="H238" s="837">
        <v>0</v>
      </c>
      <c r="I238" s="849">
        <v>1</v>
      </c>
      <c r="J238" s="849">
        <v>49.08</v>
      </c>
      <c r="K238" s="837">
        <v>1</v>
      </c>
      <c r="L238" s="849">
        <v>1</v>
      </c>
      <c r="M238" s="850">
        <v>49.08</v>
      </c>
    </row>
    <row r="239" spans="1:13" ht="14.4" customHeight="1" x14ac:dyDescent="0.3">
      <c r="A239" s="831" t="s">
        <v>2191</v>
      </c>
      <c r="B239" s="832" t="s">
        <v>1830</v>
      </c>
      <c r="C239" s="832" t="s">
        <v>1834</v>
      </c>
      <c r="D239" s="832" t="s">
        <v>1832</v>
      </c>
      <c r="E239" s="832" t="s">
        <v>1835</v>
      </c>
      <c r="F239" s="849"/>
      <c r="G239" s="849"/>
      <c r="H239" s="837">
        <v>0</v>
      </c>
      <c r="I239" s="849">
        <v>1</v>
      </c>
      <c r="J239" s="849">
        <v>49.08</v>
      </c>
      <c r="K239" s="837">
        <v>1</v>
      </c>
      <c r="L239" s="849">
        <v>1</v>
      </c>
      <c r="M239" s="850">
        <v>49.08</v>
      </c>
    </row>
    <row r="240" spans="1:13" ht="14.4" customHeight="1" x14ac:dyDescent="0.3">
      <c r="A240" s="831" t="s">
        <v>2191</v>
      </c>
      <c r="B240" s="832" t="s">
        <v>1842</v>
      </c>
      <c r="C240" s="832" t="s">
        <v>1845</v>
      </c>
      <c r="D240" s="832" t="s">
        <v>1115</v>
      </c>
      <c r="E240" s="832" t="s">
        <v>1846</v>
      </c>
      <c r="F240" s="849"/>
      <c r="G240" s="849"/>
      <c r="H240" s="837">
        <v>0</v>
      </c>
      <c r="I240" s="849">
        <v>2</v>
      </c>
      <c r="J240" s="849">
        <v>308.72000000000003</v>
      </c>
      <c r="K240" s="837">
        <v>1</v>
      </c>
      <c r="L240" s="849">
        <v>2</v>
      </c>
      <c r="M240" s="850">
        <v>308.72000000000003</v>
      </c>
    </row>
    <row r="241" spans="1:13" ht="14.4" customHeight="1" x14ac:dyDescent="0.3">
      <c r="A241" s="831" t="s">
        <v>2191</v>
      </c>
      <c r="B241" s="832" t="s">
        <v>1842</v>
      </c>
      <c r="C241" s="832" t="s">
        <v>1843</v>
      </c>
      <c r="D241" s="832" t="s">
        <v>1115</v>
      </c>
      <c r="E241" s="832" t="s">
        <v>1844</v>
      </c>
      <c r="F241" s="849"/>
      <c r="G241" s="849"/>
      <c r="H241" s="837">
        <v>0</v>
      </c>
      <c r="I241" s="849">
        <v>1</v>
      </c>
      <c r="J241" s="849">
        <v>225.06</v>
      </c>
      <c r="K241" s="837">
        <v>1</v>
      </c>
      <c r="L241" s="849">
        <v>1</v>
      </c>
      <c r="M241" s="850">
        <v>225.06</v>
      </c>
    </row>
    <row r="242" spans="1:13" ht="14.4" customHeight="1" x14ac:dyDescent="0.3">
      <c r="A242" s="831" t="s">
        <v>2191</v>
      </c>
      <c r="B242" s="832" t="s">
        <v>4563</v>
      </c>
      <c r="C242" s="832" t="s">
        <v>2541</v>
      </c>
      <c r="D242" s="832" t="s">
        <v>1151</v>
      </c>
      <c r="E242" s="832" t="s">
        <v>2542</v>
      </c>
      <c r="F242" s="849">
        <v>4</v>
      </c>
      <c r="G242" s="849">
        <v>395</v>
      </c>
      <c r="H242" s="837">
        <v>1</v>
      </c>
      <c r="I242" s="849"/>
      <c r="J242" s="849"/>
      <c r="K242" s="837">
        <v>0</v>
      </c>
      <c r="L242" s="849">
        <v>4</v>
      </c>
      <c r="M242" s="850">
        <v>395</v>
      </c>
    </row>
    <row r="243" spans="1:13" ht="14.4" customHeight="1" x14ac:dyDescent="0.3">
      <c r="A243" s="831" t="s">
        <v>2191</v>
      </c>
      <c r="B243" s="832" t="s">
        <v>4563</v>
      </c>
      <c r="C243" s="832" t="s">
        <v>2543</v>
      </c>
      <c r="D243" s="832" t="s">
        <v>1151</v>
      </c>
      <c r="E243" s="832" t="s">
        <v>2542</v>
      </c>
      <c r="F243" s="849">
        <v>1</v>
      </c>
      <c r="G243" s="849">
        <v>98.75</v>
      </c>
      <c r="H243" s="837">
        <v>1</v>
      </c>
      <c r="I243" s="849"/>
      <c r="J243" s="849"/>
      <c r="K243" s="837">
        <v>0</v>
      </c>
      <c r="L243" s="849">
        <v>1</v>
      </c>
      <c r="M243" s="850">
        <v>98.75</v>
      </c>
    </row>
    <row r="244" spans="1:13" ht="14.4" customHeight="1" x14ac:dyDescent="0.3">
      <c r="A244" s="831" t="s">
        <v>2191</v>
      </c>
      <c r="B244" s="832" t="s">
        <v>4572</v>
      </c>
      <c r="C244" s="832" t="s">
        <v>3758</v>
      </c>
      <c r="D244" s="832" t="s">
        <v>3759</v>
      </c>
      <c r="E244" s="832" t="s">
        <v>3760</v>
      </c>
      <c r="F244" s="849"/>
      <c r="G244" s="849"/>
      <c r="H244" s="837">
        <v>0</v>
      </c>
      <c r="I244" s="849">
        <v>7</v>
      </c>
      <c r="J244" s="849">
        <v>7216.79</v>
      </c>
      <c r="K244" s="837">
        <v>1</v>
      </c>
      <c r="L244" s="849">
        <v>7</v>
      </c>
      <c r="M244" s="850">
        <v>7216.79</v>
      </c>
    </row>
    <row r="245" spans="1:13" ht="14.4" customHeight="1" x14ac:dyDescent="0.3">
      <c r="A245" s="831" t="s">
        <v>2191</v>
      </c>
      <c r="B245" s="832" t="s">
        <v>4566</v>
      </c>
      <c r="C245" s="832" t="s">
        <v>2397</v>
      </c>
      <c r="D245" s="832" t="s">
        <v>2398</v>
      </c>
      <c r="E245" s="832" t="s">
        <v>1653</v>
      </c>
      <c r="F245" s="849"/>
      <c r="G245" s="849"/>
      <c r="H245" s="837">
        <v>0</v>
      </c>
      <c r="I245" s="849">
        <v>4</v>
      </c>
      <c r="J245" s="849">
        <v>1272.6400000000001</v>
      </c>
      <c r="K245" s="837">
        <v>1</v>
      </c>
      <c r="L245" s="849">
        <v>4</v>
      </c>
      <c r="M245" s="850">
        <v>1272.6400000000001</v>
      </c>
    </row>
    <row r="246" spans="1:13" ht="14.4" customHeight="1" x14ac:dyDescent="0.3">
      <c r="A246" s="831" t="s">
        <v>2191</v>
      </c>
      <c r="B246" s="832" t="s">
        <v>4566</v>
      </c>
      <c r="C246" s="832" t="s">
        <v>2399</v>
      </c>
      <c r="D246" s="832" t="s">
        <v>2398</v>
      </c>
      <c r="E246" s="832" t="s">
        <v>2400</v>
      </c>
      <c r="F246" s="849"/>
      <c r="G246" s="849"/>
      <c r="H246" s="837">
        <v>0</v>
      </c>
      <c r="I246" s="849">
        <v>2</v>
      </c>
      <c r="J246" s="849">
        <v>318.16000000000003</v>
      </c>
      <c r="K246" s="837">
        <v>1</v>
      </c>
      <c r="L246" s="849">
        <v>2</v>
      </c>
      <c r="M246" s="850">
        <v>318.16000000000003</v>
      </c>
    </row>
    <row r="247" spans="1:13" ht="14.4" customHeight="1" x14ac:dyDescent="0.3">
      <c r="A247" s="831" t="s">
        <v>2191</v>
      </c>
      <c r="B247" s="832" t="s">
        <v>1913</v>
      </c>
      <c r="C247" s="832" t="s">
        <v>1914</v>
      </c>
      <c r="D247" s="832" t="s">
        <v>1915</v>
      </c>
      <c r="E247" s="832" t="s">
        <v>1916</v>
      </c>
      <c r="F247" s="849"/>
      <c r="G247" s="849"/>
      <c r="H247" s="837"/>
      <c r="I247" s="849">
        <v>11</v>
      </c>
      <c r="J247" s="849">
        <v>0</v>
      </c>
      <c r="K247" s="837"/>
      <c r="L247" s="849">
        <v>11</v>
      </c>
      <c r="M247" s="850">
        <v>0</v>
      </c>
    </row>
    <row r="248" spans="1:13" ht="14.4" customHeight="1" x14ac:dyDescent="0.3">
      <c r="A248" s="831" t="s">
        <v>2191</v>
      </c>
      <c r="B248" s="832" t="s">
        <v>1953</v>
      </c>
      <c r="C248" s="832" t="s">
        <v>1954</v>
      </c>
      <c r="D248" s="832" t="s">
        <v>690</v>
      </c>
      <c r="E248" s="832" t="s">
        <v>1955</v>
      </c>
      <c r="F248" s="849"/>
      <c r="G248" s="849"/>
      <c r="H248" s="837">
        <v>0</v>
      </c>
      <c r="I248" s="849">
        <v>1</v>
      </c>
      <c r="J248" s="849">
        <v>65.989999999999995</v>
      </c>
      <c r="K248" s="837">
        <v>1</v>
      </c>
      <c r="L248" s="849">
        <v>1</v>
      </c>
      <c r="M248" s="850">
        <v>65.989999999999995</v>
      </c>
    </row>
    <row r="249" spans="1:13" ht="14.4" customHeight="1" x14ac:dyDescent="0.3">
      <c r="A249" s="831" t="s">
        <v>2191</v>
      </c>
      <c r="B249" s="832" t="s">
        <v>1957</v>
      </c>
      <c r="C249" s="832" t="s">
        <v>4393</v>
      </c>
      <c r="D249" s="832" t="s">
        <v>1959</v>
      </c>
      <c r="E249" s="832" t="s">
        <v>1971</v>
      </c>
      <c r="F249" s="849"/>
      <c r="G249" s="849"/>
      <c r="H249" s="837">
        <v>0</v>
      </c>
      <c r="I249" s="849">
        <v>1</v>
      </c>
      <c r="J249" s="849">
        <v>61.59</v>
      </c>
      <c r="K249" s="837">
        <v>1</v>
      </c>
      <c r="L249" s="849">
        <v>1</v>
      </c>
      <c r="M249" s="850">
        <v>61.59</v>
      </c>
    </row>
    <row r="250" spans="1:13" ht="14.4" customHeight="1" x14ac:dyDescent="0.3">
      <c r="A250" s="831" t="s">
        <v>2191</v>
      </c>
      <c r="B250" s="832" t="s">
        <v>4573</v>
      </c>
      <c r="C250" s="832" t="s">
        <v>3796</v>
      </c>
      <c r="D250" s="832" t="s">
        <v>3642</v>
      </c>
      <c r="E250" s="832" t="s">
        <v>3797</v>
      </c>
      <c r="F250" s="849"/>
      <c r="G250" s="849"/>
      <c r="H250" s="837">
        <v>0</v>
      </c>
      <c r="I250" s="849">
        <v>1</v>
      </c>
      <c r="J250" s="849">
        <v>5286.12</v>
      </c>
      <c r="K250" s="837">
        <v>1</v>
      </c>
      <c r="L250" s="849">
        <v>1</v>
      </c>
      <c r="M250" s="850">
        <v>5286.12</v>
      </c>
    </row>
    <row r="251" spans="1:13" ht="14.4" customHeight="1" x14ac:dyDescent="0.3">
      <c r="A251" s="831" t="s">
        <v>2191</v>
      </c>
      <c r="B251" s="832" t="s">
        <v>4573</v>
      </c>
      <c r="C251" s="832" t="s">
        <v>3850</v>
      </c>
      <c r="D251" s="832" t="s">
        <v>3642</v>
      </c>
      <c r="E251" s="832" t="s">
        <v>3851</v>
      </c>
      <c r="F251" s="849"/>
      <c r="G251" s="849"/>
      <c r="H251" s="837">
        <v>0</v>
      </c>
      <c r="I251" s="849">
        <v>6</v>
      </c>
      <c r="J251" s="849">
        <v>16018.5</v>
      </c>
      <c r="K251" s="837">
        <v>1</v>
      </c>
      <c r="L251" s="849">
        <v>6</v>
      </c>
      <c r="M251" s="850">
        <v>16018.5</v>
      </c>
    </row>
    <row r="252" spans="1:13" ht="14.4" customHeight="1" x14ac:dyDescent="0.3">
      <c r="A252" s="831" t="s">
        <v>2191</v>
      </c>
      <c r="B252" s="832" t="s">
        <v>1650</v>
      </c>
      <c r="C252" s="832" t="s">
        <v>1651</v>
      </c>
      <c r="D252" s="832" t="s">
        <v>1652</v>
      </c>
      <c r="E252" s="832" t="s">
        <v>1653</v>
      </c>
      <c r="F252" s="849"/>
      <c r="G252" s="849"/>
      <c r="H252" s="837">
        <v>0</v>
      </c>
      <c r="I252" s="849">
        <v>1</v>
      </c>
      <c r="J252" s="849">
        <v>414.07</v>
      </c>
      <c r="K252" s="837">
        <v>1</v>
      </c>
      <c r="L252" s="849">
        <v>1</v>
      </c>
      <c r="M252" s="850">
        <v>414.07</v>
      </c>
    </row>
    <row r="253" spans="1:13" ht="14.4" customHeight="1" x14ac:dyDescent="0.3">
      <c r="A253" s="831" t="s">
        <v>2193</v>
      </c>
      <c r="B253" s="832" t="s">
        <v>1899</v>
      </c>
      <c r="C253" s="832" t="s">
        <v>1900</v>
      </c>
      <c r="D253" s="832" t="s">
        <v>644</v>
      </c>
      <c r="E253" s="832" t="s">
        <v>1901</v>
      </c>
      <c r="F253" s="849"/>
      <c r="G253" s="849"/>
      <c r="H253" s="837">
        <v>0</v>
      </c>
      <c r="I253" s="849">
        <v>1</v>
      </c>
      <c r="J253" s="849">
        <v>24.22</v>
      </c>
      <c r="K253" s="837">
        <v>1</v>
      </c>
      <c r="L253" s="849">
        <v>1</v>
      </c>
      <c r="M253" s="850">
        <v>24.22</v>
      </c>
    </row>
    <row r="254" spans="1:13" ht="14.4" customHeight="1" x14ac:dyDescent="0.3">
      <c r="A254" s="831" t="s">
        <v>2194</v>
      </c>
      <c r="B254" s="832" t="s">
        <v>1644</v>
      </c>
      <c r="C254" s="832" t="s">
        <v>3035</v>
      </c>
      <c r="D254" s="832" t="s">
        <v>3036</v>
      </c>
      <c r="E254" s="832" t="s">
        <v>3037</v>
      </c>
      <c r="F254" s="849">
        <v>2</v>
      </c>
      <c r="G254" s="849">
        <v>64.5</v>
      </c>
      <c r="H254" s="837">
        <v>1</v>
      </c>
      <c r="I254" s="849"/>
      <c r="J254" s="849"/>
      <c r="K254" s="837">
        <v>0</v>
      </c>
      <c r="L254" s="849">
        <v>2</v>
      </c>
      <c r="M254" s="850">
        <v>64.5</v>
      </c>
    </row>
    <row r="255" spans="1:13" ht="14.4" customHeight="1" x14ac:dyDescent="0.3">
      <c r="A255" s="831" t="s">
        <v>2194</v>
      </c>
      <c r="B255" s="832" t="s">
        <v>1644</v>
      </c>
      <c r="C255" s="832" t="s">
        <v>3038</v>
      </c>
      <c r="D255" s="832" t="s">
        <v>3036</v>
      </c>
      <c r="E255" s="832" t="s">
        <v>3039</v>
      </c>
      <c r="F255" s="849">
        <v>1</v>
      </c>
      <c r="G255" s="849">
        <v>96.75</v>
      </c>
      <c r="H255" s="837">
        <v>1</v>
      </c>
      <c r="I255" s="849"/>
      <c r="J255" s="849"/>
      <c r="K255" s="837">
        <v>0</v>
      </c>
      <c r="L255" s="849">
        <v>1</v>
      </c>
      <c r="M255" s="850">
        <v>96.75</v>
      </c>
    </row>
    <row r="256" spans="1:13" ht="14.4" customHeight="1" x14ac:dyDescent="0.3">
      <c r="A256" s="831" t="s">
        <v>2194</v>
      </c>
      <c r="B256" s="832" t="s">
        <v>1644</v>
      </c>
      <c r="C256" s="832" t="s">
        <v>2710</v>
      </c>
      <c r="D256" s="832" t="s">
        <v>1648</v>
      </c>
      <c r="E256" s="832" t="s">
        <v>2711</v>
      </c>
      <c r="F256" s="849"/>
      <c r="G256" s="849"/>
      <c r="H256" s="837">
        <v>0</v>
      </c>
      <c r="I256" s="849">
        <v>1</v>
      </c>
      <c r="J256" s="849">
        <v>115.18</v>
      </c>
      <c r="K256" s="837">
        <v>1</v>
      </c>
      <c r="L256" s="849">
        <v>1</v>
      </c>
      <c r="M256" s="850">
        <v>115.18</v>
      </c>
    </row>
    <row r="257" spans="1:13" ht="14.4" customHeight="1" x14ac:dyDescent="0.3">
      <c r="A257" s="831" t="s">
        <v>2194</v>
      </c>
      <c r="B257" s="832" t="s">
        <v>1644</v>
      </c>
      <c r="C257" s="832" t="s">
        <v>3042</v>
      </c>
      <c r="D257" s="832" t="s">
        <v>3036</v>
      </c>
      <c r="E257" s="832" t="s">
        <v>3043</v>
      </c>
      <c r="F257" s="849">
        <v>2</v>
      </c>
      <c r="G257" s="849">
        <v>112.9</v>
      </c>
      <c r="H257" s="837">
        <v>1</v>
      </c>
      <c r="I257" s="849"/>
      <c r="J257" s="849"/>
      <c r="K257" s="837">
        <v>0</v>
      </c>
      <c r="L257" s="849">
        <v>2</v>
      </c>
      <c r="M257" s="850">
        <v>112.9</v>
      </c>
    </row>
    <row r="258" spans="1:13" ht="14.4" customHeight="1" x14ac:dyDescent="0.3">
      <c r="A258" s="831" t="s">
        <v>2194</v>
      </c>
      <c r="B258" s="832" t="s">
        <v>1644</v>
      </c>
      <c r="C258" s="832" t="s">
        <v>2712</v>
      </c>
      <c r="D258" s="832" t="s">
        <v>1648</v>
      </c>
      <c r="E258" s="832" t="s">
        <v>2713</v>
      </c>
      <c r="F258" s="849"/>
      <c r="G258" s="849"/>
      <c r="H258" s="837">
        <v>0</v>
      </c>
      <c r="I258" s="849">
        <v>18</v>
      </c>
      <c r="J258" s="849">
        <v>290.16000000000003</v>
      </c>
      <c r="K258" s="837">
        <v>1</v>
      </c>
      <c r="L258" s="849">
        <v>18</v>
      </c>
      <c r="M258" s="850">
        <v>290.16000000000003</v>
      </c>
    </row>
    <row r="259" spans="1:13" ht="14.4" customHeight="1" x14ac:dyDescent="0.3">
      <c r="A259" s="831" t="s">
        <v>2194</v>
      </c>
      <c r="B259" s="832" t="s">
        <v>1644</v>
      </c>
      <c r="C259" s="832" t="s">
        <v>2714</v>
      </c>
      <c r="D259" s="832" t="s">
        <v>1648</v>
      </c>
      <c r="E259" s="832" t="s">
        <v>1649</v>
      </c>
      <c r="F259" s="849"/>
      <c r="G259" s="849"/>
      <c r="H259" s="837">
        <v>0</v>
      </c>
      <c r="I259" s="849">
        <v>74</v>
      </c>
      <c r="J259" s="849">
        <v>4262.4000000000005</v>
      </c>
      <c r="K259" s="837">
        <v>1</v>
      </c>
      <c r="L259" s="849">
        <v>74</v>
      </c>
      <c r="M259" s="850">
        <v>4262.4000000000005</v>
      </c>
    </row>
    <row r="260" spans="1:13" ht="14.4" customHeight="1" x14ac:dyDescent="0.3">
      <c r="A260" s="831" t="s">
        <v>2194</v>
      </c>
      <c r="B260" s="832" t="s">
        <v>1644</v>
      </c>
      <c r="C260" s="832" t="s">
        <v>3040</v>
      </c>
      <c r="D260" s="832" t="s">
        <v>1648</v>
      </c>
      <c r="E260" s="832" t="s">
        <v>3041</v>
      </c>
      <c r="F260" s="849"/>
      <c r="G260" s="849"/>
      <c r="H260" s="837">
        <v>0</v>
      </c>
      <c r="I260" s="849">
        <v>13</v>
      </c>
      <c r="J260" s="849">
        <v>419.25</v>
      </c>
      <c r="K260" s="837">
        <v>1</v>
      </c>
      <c r="L260" s="849">
        <v>13</v>
      </c>
      <c r="M260" s="850">
        <v>419.25</v>
      </c>
    </row>
    <row r="261" spans="1:13" ht="14.4" customHeight="1" x14ac:dyDescent="0.3">
      <c r="A261" s="831" t="s">
        <v>2194</v>
      </c>
      <c r="B261" s="832" t="s">
        <v>1644</v>
      </c>
      <c r="C261" s="832" t="s">
        <v>2715</v>
      </c>
      <c r="D261" s="832" t="s">
        <v>1648</v>
      </c>
      <c r="E261" s="832" t="s">
        <v>2716</v>
      </c>
      <c r="F261" s="849">
        <v>1</v>
      </c>
      <c r="G261" s="849">
        <v>103.67</v>
      </c>
      <c r="H261" s="837">
        <v>1</v>
      </c>
      <c r="I261" s="849"/>
      <c r="J261" s="849"/>
      <c r="K261" s="837">
        <v>0</v>
      </c>
      <c r="L261" s="849">
        <v>1</v>
      </c>
      <c r="M261" s="850">
        <v>103.67</v>
      </c>
    </row>
    <row r="262" spans="1:13" ht="14.4" customHeight="1" x14ac:dyDescent="0.3">
      <c r="A262" s="831" t="s">
        <v>2194</v>
      </c>
      <c r="B262" s="832" t="s">
        <v>1644</v>
      </c>
      <c r="C262" s="832" t="s">
        <v>3044</v>
      </c>
      <c r="D262" s="832" t="s">
        <v>1648</v>
      </c>
      <c r="E262" s="832" t="s">
        <v>3045</v>
      </c>
      <c r="F262" s="849">
        <v>1</v>
      </c>
      <c r="G262" s="849">
        <v>51.84</v>
      </c>
      <c r="H262" s="837">
        <v>1</v>
      </c>
      <c r="I262" s="849"/>
      <c r="J262" s="849"/>
      <c r="K262" s="837">
        <v>0</v>
      </c>
      <c r="L262" s="849">
        <v>1</v>
      </c>
      <c r="M262" s="850">
        <v>51.84</v>
      </c>
    </row>
    <row r="263" spans="1:13" ht="14.4" customHeight="1" x14ac:dyDescent="0.3">
      <c r="A263" s="831" t="s">
        <v>2194</v>
      </c>
      <c r="B263" s="832" t="s">
        <v>1644</v>
      </c>
      <c r="C263" s="832" t="s">
        <v>3046</v>
      </c>
      <c r="D263" s="832" t="s">
        <v>1648</v>
      </c>
      <c r="E263" s="832" t="s">
        <v>3041</v>
      </c>
      <c r="F263" s="849"/>
      <c r="G263" s="849"/>
      <c r="H263" s="837">
        <v>0</v>
      </c>
      <c r="I263" s="849">
        <v>2</v>
      </c>
      <c r="J263" s="849">
        <v>64.5</v>
      </c>
      <c r="K263" s="837">
        <v>1</v>
      </c>
      <c r="L263" s="849">
        <v>2</v>
      </c>
      <c r="M263" s="850">
        <v>64.5</v>
      </c>
    </row>
    <row r="264" spans="1:13" ht="14.4" customHeight="1" x14ac:dyDescent="0.3">
      <c r="A264" s="831" t="s">
        <v>2194</v>
      </c>
      <c r="B264" s="832" t="s">
        <v>1644</v>
      </c>
      <c r="C264" s="832" t="s">
        <v>1647</v>
      </c>
      <c r="D264" s="832" t="s">
        <v>1648</v>
      </c>
      <c r="E264" s="832" t="s">
        <v>1649</v>
      </c>
      <c r="F264" s="849"/>
      <c r="G264" s="849"/>
      <c r="H264" s="837">
        <v>0</v>
      </c>
      <c r="I264" s="849">
        <v>1</v>
      </c>
      <c r="J264" s="849">
        <v>57.6</v>
      </c>
      <c r="K264" s="837">
        <v>1</v>
      </c>
      <c r="L264" s="849">
        <v>1</v>
      </c>
      <c r="M264" s="850">
        <v>57.6</v>
      </c>
    </row>
    <row r="265" spans="1:13" ht="14.4" customHeight="1" x14ac:dyDescent="0.3">
      <c r="A265" s="831" t="s">
        <v>2194</v>
      </c>
      <c r="B265" s="832" t="s">
        <v>2003</v>
      </c>
      <c r="C265" s="832" t="s">
        <v>2583</v>
      </c>
      <c r="D265" s="832" t="s">
        <v>1340</v>
      </c>
      <c r="E265" s="832" t="s">
        <v>2584</v>
      </c>
      <c r="F265" s="849"/>
      <c r="G265" s="849"/>
      <c r="H265" s="837">
        <v>0</v>
      </c>
      <c r="I265" s="849">
        <v>13</v>
      </c>
      <c r="J265" s="849">
        <v>419.25</v>
      </c>
      <c r="K265" s="837">
        <v>1</v>
      </c>
      <c r="L265" s="849">
        <v>13</v>
      </c>
      <c r="M265" s="850">
        <v>419.25</v>
      </c>
    </row>
    <row r="266" spans="1:13" ht="14.4" customHeight="1" x14ac:dyDescent="0.3">
      <c r="A266" s="831" t="s">
        <v>2194</v>
      </c>
      <c r="B266" s="832" t="s">
        <v>2003</v>
      </c>
      <c r="C266" s="832" t="s">
        <v>2004</v>
      </c>
      <c r="D266" s="832" t="s">
        <v>1340</v>
      </c>
      <c r="E266" s="832" t="s">
        <v>2005</v>
      </c>
      <c r="F266" s="849"/>
      <c r="G266" s="849"/>
      <c r="H266" s="837">
        <v>0</v>
      </c>
      <c r="I266" s="849">
        <v>5</v>
      </c>
      <c r="J266" s="849">
        <v>322.5</v>
      </c>
      <c r="K266" s="837">
        <v>1</v>
      </c>
      <c r="L266" s="849">
        <v>5</v>
      </c>
      <c r="M266" s="850">
        <v>322.5</v>
      </c>
    </row>
    <row r="267" spans="1:13" ht="14.4" customHeight="1" x14ac:dyDescent="0.3">
      <c r="A267" s="831" t="s">
        <v>2194</v>
      </c>
      <c r="B267" s="832" t="s">
        <v>1654</v>
      </c>
      <c r="C267" s="832" t="s">
        <v>2006</v>
      </c>
      <c r="D267" s="832" t="s">
        <v>739</v>
      </c>
      <c r="E267" s="832" t="s">
        <v>2007</v>
      </c>
      <c r="F267" s="849"/>
      <c r="G267" s="849"/>
      <c r="H267" s="837"/>
      <c r="I267" s="849">
        <v>1</v>
      </c>
      <c r="J267" s="849">
        <v>0</v>
      </c>
      <c r="K267" s="837"/>
      <c r="L267" s="849">
        <v>1</v>
      </c>
      <c r="M267" s="850">
        <v>0</v>
      </c>
    </row>
    <row r="268" spans="1:13" ht="14.4" customHeight="1" x14ac:dyDescent="0.3">
      <c r="A268" s="831" t="s">
        <v>2194</v>
      </c>
      <c r="B268" s="832" t="s">
        <v>1654</v>
      </c>
      <c r="C268" s="832" t="s">
        <v>1655</v>
      </c>
      <c r="D268" s="832" t="s">
        <v>739</v>
      </c>
      <c r="E268" s="832" t="s">
        <v>1656</v>
      </c>
      <c r="F268" s="849"/>
      <c r="G268" s="849"/>
      <c r="H268" s="837"/>
      <c r="I268" s="849">
        <v>1</v>
      </c>
      <c r="J268" s="849">
        <v>0</v>
      </c>
      <c r="K268" s="837"/>
      <c r="L268" s="849">
        <v>1</v>
      </c>
      <c r="M268" s="850">
        <v>0</v>
      </c>
    </row>
    <row r="269" spans="1:13" ht="14.4" customHeight="1" x14ac:dyDescent="0.3">
      <c r="A269" s="831" t="s">
        <v>2194</v>
      </c>
      <c r="B269" s="832" t="s">
        <v>1676</v>
      </c>
      <c r="C269" s="832" t="s">
        <v>3024</v>
      </c>
      <c r="D269" s="832" t="s">
        <v>787</v>
      </c>
      <c r="E269" s="832" t="s">
        <v>1682</v>
      </c>
      <c r="F269" s="849"/>
      <c r="G269" s="849"/>
      <c r="H269" s="837">
        <v>0</v>
      </c>
      <c r="I269" s="849">
        <v>1</v>
      </c>
      <c r="J269" s="849">
        <v>368.16</v>
      </c>
      <c r="K269" s="837">
        <v>1</v>
      </c>
      <c r="L269" s="849">
        <v>1</v>
      </c>
      <c r="M269" s="850">
        <v>368.16</v>
      </c>
    </row>
    <row r="270" spans="1:13" ht="14.4" customHeight="1" x14ac:dyDescent="0.3">
      <c r="A270" s="831" t="s">
        <v>2194</v>
      </c>
      <c r="B270" s="832" t="s">
        <v>1676</v>
      </c>
      <c r="C270" s="832" t="s">
        <v>2668</v>
      </c>
      <c r="D270" s="832" t="s">
        <v>787</v>
      </c>
      <c r="E270" s="832" t="s">
        <v>1688</v>
      </c>
      <c r="F270" s="849"/>
      <c r="G270" s="849"/>
      <c r="H270" s="837">
        <v>0</v>
      </c>
      <c r="I270" s="849">
        <v>2</v>
      </c>
      <c r="J270" s="849">
        <v>981.78</v>
      </c>
      <c r="K270" s="837">
        <v>1</v>
      </c>
      <c r="L270" s="849">
        <v>2</v>
      </c>
      <c r="M270" s="850">
        <v>981.78</v>
      </c>
    </row>
    <row r="271" spans="1:13" ht="14.4" customHeight="1" x14ac:dyDescent="0.3">
      <c r="A271" s="831" t="s">
        <v>2194</v>
      </c>
      <c r="B271" s="832" t="s">
        <v>1676</v>
      </c>
      <c r="C271" s="832" t="s">
        <v>2669</v>
      </c>
      <c r="D271" s="832" t="s">
        <v>787</v>
      </c>
      <c r="E271" s="832" t="s">
        <v>1684</v>
      </c>
      <c r="F271" s="849"/>
      <c r="G271" s="849"/>
      <c r="H271" s="837">
        <v>0</v>
      </c>
      <c r="I271" s="849">
        <v>1</v>
      </c>
      <c r="J271" s="849">
        <v>736.33</v>
      </c>
      <c r="K271" s="837">
        <v>1</v>
      </c>
      <c r="L271" s="849">
        <v>1</v>
      </c>
      <c r="M271" s="850">
        <v>736.33</v>
      </c>
    </row>
    <row r="272" spans="1:13" ht="14.4" customHeight="1" x14ac:dyDescent="0.3">
      <c r="A272" s="831" t="s">
        <v>2194</v>
      </c>
      <c r="B272" s="832" t="s">
        <v>1676</v>
      </c>
      <c r="C272" s="832" t="s">
        <v>3025</v>
      </c>
      <c r="D272" s="832" t="s">
        <v>793</v>
      </c>
      <c r="E272" s="832" t="s">
        <v>3026</v>
      </c>
      <c r="F272" s="849"/>
      <c r="G272" s="849"/>
      <c r="H272" s="837">
        <v>0</v>
      </c>
      <c r="I272" s="849">
        <v>1</v>
      </c>
      <c r="J272" s="849">
        <v>277.12</v>
      </c>
      <c r="K272" s="837">
        <v>1</v>
      </c>
      <c r="L272" s="849">
        <v>1</v>
      </c>
      <c r="M272" s="850">
        <v>277.12</v>
      </c>
    </row>
    <row r="273" spans="1:13" ht="14.4" customHeight="1" x14ac:dyDescent="0.3">
      <c r="A273" s="831" t="s">
        <v>2194</v>
      </c>
      <c r="B273" s="832" t="s">
        <v>1676</v>
      </c>
      <c r="C273" s="832" t="s">
        <v>2671</v>
      </c>
      <c r="D273" s="832" t="s">
        <v>793</v>
      </c>
      <c r="E273" s="832" t="s">
        <v>2672</v>
      </c>
      <c r="F273" s="849"/>
      <c r="G273" s="849"/>
      <c r="H273" s="837">
        <v>0</v>
      </c>
      <c r="I273" s="849">
        <v>17</v>
      </c>
      <c r="J273" s="849">
        <v>23555.54</v>
      </c>
      <c r="K273" s="837">
        <v>1</v>
      </c>
      <c r="L273" s="849">
        <v>17</v>
      </c>
      <c r="M273" s="850">
        <v>23555.54</v>
      </c>
    </row>
    <row r="274" spans="1:13" ht="14.4" customHeight="1" x14ac:dyDescent="0.3">
      <c r="A274" s="831" t="s">
        <v>2194</v>
      </c>
      <c r="B274" s="832" t="s">
        <v>1676</v>
      </c>
      <c r="C274" s="832" t="s">
        <v>3027</v>
      </c>
      <c r="D274" s="832" t="s">
        <v>793</v>
      </c>
      <c r="E274" s="832" t="s">
        <v>1678</v>
      </c>
      <c r="F274" s="849"/>
      <c r="G274" s="849"/>
      <c r="H274" s="837">
        <v>0</v>
      </c>
      <c r="I274" s="849">
        <v>6</v>
      </c>
      <c r="J274" s="849">
        <v>11084.94</v>
      </c>
      <c r="K274" s="837">
        <v>1</v>
      </c>
      <c r="L274" s="849">
        <v>6</v>
      </c>
      <c r="M274" s="850">
        <v>11084.94</v>
      </c>
    </row>
    <row r="275" spans="1:13" ht="14.4" customHeight="1" x14ac:dyDescent="0.3">
      <c r="A275" s="831" t="s">
        <v>2194</v>
      </c>
      <c r="B275" s="832" t="s">
        <v>1697</v>
      </c>
      <c r="C275" s="832" t="s">
        <v>1698</v>
      </c>
      <c r="D275" s="832" t="s">
        <v>702</v>
      </c>
      <c r="E275" s="832" t="s">
        <v>1699</v>
      </c>
      <c r="F275" s="849"/>
      <c r="G275" s="849"/>
      <c r="H275" s="837">
        <v>0</v>
      </c>
      <c r="I275" s="849">
        <v>2</v>
      </c>
      <c r="J275" s="849">
        <v>288.02</v>
      </c>
      <c r="K275" s="837">
        <v>1</v>
      </c>
      <c r="L275" s="849">
        <v>2</v>
      </c>
      <c r="M275" s="850">
        <v>288.02</v>
      </c>
    </row>
    <row r="276" spans="1:13" ht="14.4" customHeight="1" x14ac:dyDescent="0.3">
      <c r="A276" s="831" t="s">
        <v>2194</v>
      </c>
      <c r="B276" s="832" t="s">
        <v>1713</v>
      </c>
      <c r="C276" s="832" t="s">
        <v>2476</v>
      </c>
      <c r="D276" s="832" t="s">
        <v>800</v>
      </c>
      <c r="E276" s="832" t="s">
        <v>1722</v>
      </c>
      <c r="F276" s="849"/>
      <c r="G276" s="849"/>
      <c r="H276" s="837">
        <v>0</v>
      </c>
      <c r="I276" s="849">
        <v>7</v>
      </c>
      <c r="J276" s="849">
        <v>297.57</v>
      </c>
      <c r="K276" s="837">
        <v>1</v>
      </c>
      <c r="L276" s="849">
        <v>7</v>
      </c>
      <c r="M276" s="850">
        <v>297.57</v>
      </c>
    </row>
    <row r="277" spans="1:13" ht="14.4" customHeight="1" x14ac:dyDescent="0.3">
      <c r="A277" s="831" t="s">
        <v>2194</v>
      </c>
      <c r="B277" s="832" t="s">
        <v>1713</v>
      </c>
      <c r="C277" s="832" t="s">
        <v>1715</v>
      </c>
      <c r="D277" s="832" t="s">
        <v>800</v>
      </c>
      <c r="E277" s="832" t="s">
        <v>1716</v>
      </c>
      <c r="F277" s="849"/>
      <c r="G277" s="849"/>
      <c r="H277" s="837">
        <v>0</v>
      </c>
      <c r="I277" s="849">
        <v>1</v>
      </c>
      <c r="J277" s="849">
        <v>85.02</v>
      </c>
      <c r="K277" s="837">
        <v>1</v>
      </c>
      <c r="L277" s="849">
        <v>1</v>
      </c>
      <c r="M277" s="850">
        <v>85.02</v>
      </c>
    </row>
    <row r="278" spans="1:13" ht="14.4" customHeight="1" x14ac:dyDescent="0.3">
      <c r="A278" s="831" t="s">
        <v>2194</v>
      </c>
      <c r="B278" s="832" t="s">
        <v>1713</v>
      </c>
      <c r="C278" s="832" t="s">
        <v>2477</v>
      </c>
      <c r="D278" s="832" t="s">
        <v>1296</v>
      </c>
      <c r="E278" s="832" t="s">
        <v>2478</v>
      </c>
      <c r="F278" s="849"/>
      <c r="G278" s="849"/>
      <c r="H278" s="837">
        <v>0</v>
      </c>
      <c r="I278" s="849">
        <v>2</v>
      </c>
      <c r="J278" s="849">
        <v>393.12</v>
      </c>
      <c r="K278" s="837">
        <v>1</v>
      </c>
      <c r="L278" s="849">
        <v>2</v>
      </c>
      <c r="M278" s="850">
        <v>393.12</v>
      </c>
    </row>
    <row r="279" spans="1:13" ht="14.4" customHeight="1" x14ac:dyDescent="0.3">
      <c r="A279" s="831" t="s">
        <v>2194</v>
      </c>
      <c r="B279" s="832" t="s">
        <v>1713</v>
      </c>
      <c r="C279" s="832" t="s">
        <v>1721</v>
      </c>
      <c r="D279" s="832" t="s">
        <v>795</v>
      </c>
      <c r="E279" s="832" t="s">
        <v>1722</v>
      </c>
      <c r="F279" s="849">
        <v>5</v>
      </c>
      <c r="G279" s="849">
        <v>212.54999999999998</v>
      </c>
      <c r="H279" s="837">
        <v>1</v>
      </c>
      <c r="I279" s="849"/>
      <c r="J279" s="849"/>
      <c r="K279" s="837">
        <v>0</v>
      </c>
      <c r="L279" s="849">
        <v>5</v>
      </c>
      <c r="M279" s="850">
        <v>212.54999999999998</v>
      </c>
    </row>
    <row r="280" spans="1:13" ht="14.4" customHeight="1" x14ac:dyDescent="0.3">
      <c r="A280" s="831" t="s">
        <v>2194</v>
      </c>
      <c r="B280" s="832" t="s">
        <v>1728</v>
      </c>
      <c r="C280" s="832" t="s">
        <v>3022</v>
      </c>
      <c r="D280" s="832" t="s">
        <v>1730</v>
      </c>
      <c r="E280" s="832" t="s">
        <v>3023</v>
      </c>
      <c r="F280" s="849"/>
      <c r="G280" s="849"/>
      <c r="H280" s="837">
        <v>0</v>
      </c>
      <c r="I280" s="849">
        <v>3</v>
      </c>
      <c r="J280" s="849">
        <v>31.950000000000003</v>
      </c>
      <c r="K280" s="837">
        <v>1</v>
      </c>
      <c r="L280" s="849">
        <v>3</v>
      </c>
      <c r="M280" s="850">
        <v>31.950000000000003</v>
      </c>
    </row>
    <row r="281" spans="1:13" ht="14.4" customHeight="1" x14ac:dyDescent="0.3">
      <c r="A281" s="831" t="s">
        <v>2194</v>
      </c>
      <c r="B281" s="832" t="s">
        <v>4574</v>
      </c>
      <c r="C281" s="832" t="s">
        <v>2948</v>
      </c>
      <c r="D281" s="832" t="s">
        <v>2949</v>
      </c>
      <c r="E281" s="832" t="s">
        <v>2950</v>
      </c>
      <c r="F281" s="849">
        <v>3</v>
      </c>
      <c r="G281" s="849">
        <v>49.5</v>
      </c>
      <c r="H281" s="837">
        <v>1</v>
      </c>
      <c r="I281" s="849"/>
      <c r="J281" s="849"/>
      <c r="K281" s="837">
        <v>0</v>
      </c>
      <c r="L281" s="849">
        <v>3</v>
      </c>
      <c r="M281" s="850">
        <v>49.5</v>
      </c>
    </row>
    <row r="282" spans="1:13" ht="14.4" customHeight="1" x14ac:dyDescent="0.3">
      <c r="A282" s="831" t="s">
        <v>2194</v>
      </c>
      <c r="B282" s="832" t="s">
        <v>1744</v>
      </c>
      <c r="C282" s="832" t="s">
        <v>2960</v>
      </c>
      <c r="D282" s="832" t="s">
        <v>2961</v>
      </c>
      <c r="E282" s="832" t="s">
        <v>2962</v>
      </c>
      <c r="F282" s="849">
        <v>1</v>
      </c>
      <c r="G282" s="849">
        <v>105.32</v>
      </c>
      <c r="H282" s="837">
        <v>1</v>
      </c>
      <c r="I282" s="849"/>
      <c r="J282" s="849"/>
      <c r="K282" s="837">
        <v>0</v>
      </c>
      <c r="L282" s="849">
        <v>1</v>
      </c>
      <c r="M282" s="850">
        <v>105.32</v>
      </c>
    </row>
    <row r="283" spans="1:13" ht="14.4" customHeight="1" x14ac:dyDescent="0.3">
      <c r="A283" s="831" t="s">
        <v>2194</v>
      </c>
      <c r="B283" s="832" t="s">
        <v>1752</v>
      </c>
      <c r="C283" s="832" t="s">
        <v>1753</v>
      </c>
      <c r="D283" s="832" t="s">
        <v>681</v>
      </c>
      <c r="E283" s="832" t="s">
        <v>1754</v>
      </c>
      <c r="F283" s="849"/>
      <c r="G283" s="849"/>
      <c r="H283" s="837">
        <v>0</v>
      </c>
      <c r="I283" s="849">
        <v>6</v>
      </c>
      <c r="J283" s="849">
        <v>52.739999999999995</v>
      </c>
      <c r="K283" s="837">
        <v>1</v>
      </c>
      <c r="L283" s="849">
        <v>6</v>
      </c>
      <c r="M283" s="850">
        <v>52.739999999999995</v>
      </c>
    </row>
    <row r="284" spans="1:13" ht="14.4" customHeight="1" x14ac:dyDescent="0.3">
      <c r="A284" s="831" t="s">
        <v>2194</v>
      </c>
      <c r="B284" s="832" t="s">
        <v>1752</v>
      </c>
      <c r="C284" s="832" t="s">
        <v>1755</v>
      </c>
      <c r="D284" s="832" t="s">
        <v>681</v>
      </c>
      <c r="E284" s="832" t="s">
        <v>1756</v>
      </c>
      <c r="F284" s="849"/>
      <c r="G284" s="849"/>
      <c r="H284" s="837">
        <v>0</v>
      </c>
      <c r="I284" s="849">
        <v>2</v>
      </c>
      <c r="J284" s="849">
        <v>58.54</v>
      </c>
      <c r="K284" s="837">
        <v>1</v>
      </c>
      <c r="L284" s="849">
        <v>2</v>
      </c>
      <c r="M284" s="850">
        <v>58.54</v>
      </c>
    </row>
    <row r="285" spans="1:13" ht="14.4" customHeight="1" x14ac:dyDescent="0.3">
      <c r="A285" s="831" t="s">
        <v>2194</v>
      </c>
      <c r="B285" s="832" t="s">
        <v>1752</v>
      </c>
      <c r="C285" s="832" t="s">
        <v>2998</v>
      </c>
      <c r="D285" s="832" t="s">
        <v>2536</v>
      </c>
      <c r="E285" s="832" t="s">
        <v>1754</v>
      </c>
      <c r="F285" s="849">
        <v>2</v>
      </c>
      <c r="G285" s="849">
        <v>17.579999999999998</v>
      </c>
      <c r="H285" s="837">
        <v>1</v>
      </c>
      <c r="I285" s="849"/>
      <c r="J285" s="849"/>
      <c r="K285" s="837">
        <v>0</v>
      </c>
      <c r="L285" s="849">
        <v>2</v>
      </c>
      <c r="M285" s="850">
        <v>17.579999999999998</v>
      </c>
    </row>
    <row r="286" spans="1:13" ht="14.4" customHeight="1" x14ac:dyDescent="0.3">
      <c r="A286" s="831" t="s">
        <v>2194</v>
      </c>
      <c r="B286" s="832" t="s">
        <v>1752</v>
      </c>
      <c r="C286" s="832" t="s">
        <v>2999</v>
      </c>
      <c r="D286" s="832" t="s">
        <v>3000</v>
      </c>
      <c r="E286" s="832" t="s">
        <v>1754</v>
      </c>
      <c r="F286" s="849">
        <v>2</v>
      </c>
      <c r="G286" s="849">
        <v>17.579999999999998</v>
      </c>
      <c r="H286" s="837">
        <v>1</v>
      </c>
      <c r="I286" s="849"/>
      <c r="J286" s="849"/>
      <c r="K286" s="837">
        <v>0</v>
      </c>
      <c r="L286" s="849">
        <v>2</v>
      </c>
      <c r="M286" s="850">
        <v>17.579999999999998</v>
      </c>
    </row>
    <row r="287" spans="1:13" ht="14.4" customHeight="1" x14ac:dyDescent="0.3">
      <c r="A287" s="831" t="s">
        <v>2194</v>
      </c>
      <c r="B287" s="832" t="s">
        <v>1759</v>
      </c>
      <c r="C287" s="832" t="s">
        <v>2945</v>
      </c>
      <c r="D287" s="832" t="s">
        <v>2380</v>
      </c>
      <c r="E287" s="832" t="s">
        <v>1764</v>
      </c>
      <c r="F287" s="849">
        <v>3</v>
      </c>
      <c r="G287" s="849">
        <v>93.27</v>
      </c>
      <c r="H287" s="837">
        <v>1</v>
      </c>
      <c r="I287" s="849"/>
      <c r="J287" s="849"/>
      <c r="K287" s="837">
        <v>0</v>
      </c>
      <c r="L287" s="849">
        <v>3</v>
      </c>
      <c r="M287" s="850">
        <v>93.27</v>
      </c>
    </row>
    <row r="288" spans="1:13" ht="14.4" customHeight="1" x14ac:dyDescent="0.3">
      <c r="A288" s="831" t="s">
        <v>2194</v>
      </c>
      <c r="B288" s="832" t="s">
        <v>1759</v>
      </c>
      <c r="C288" s="832" t="s">
        <v>2946</v>
      </c>
      <c r="D288" s="832" t="s">
        <v>2380</v>
      </c>
      <c r="E288" s="832" t="s">
        <v>1780</v>
      </c>
      <c r="F288" s="849">
        <v>1</v>
      </c>
      <c r="G288" s="849">
        <v>103.64</v>
      </c>
      <c r="H288" s="837">
        <v>1</v>
      </c>
      <c r="I288" s="849"/>
      <c r="J288" s="849"/>
      <c r="K288" s="837">
        <v>0</v>
      </c>
      <c r="L288" s="849">
        <v>1</v>
      </c>
      <c r="M288" s="850">
        <v>103.64</v>
      </c>
    </row>
    <row r="289" spans="1:13" ht="14.4" customHeight="1" x14ac:dyDescent="0.3">
      <c r="A289" s="831" t="s">
        <v>2194</v>
      </c>
      <c r="B289" s="832" t="s">
        <v>1769</v>
      </c>
      <c r="C289" s="832" t="s">
        <v>2043</v>
      </c>
      <c r="D289" s="832" t="s">
        <v>987</v>
      </c>
      <c r="E289" s="832" t="s">
        <v>1747</v>
      </c>
      <c r="F289" s="849"/>
      <c r="G289" s="849"/>
      <c r="H289" s="837">
        <v>0</v>
      </c>
      <c r="I289" s="849">
        <v>2</v>
      </c>
      <c r="J289" s="849">
        <v>95.4</v>
      </c>
      <c r="K289" s="837">
        <v>1</v>
      </c>
      <c r="L289" s="849">
        <v>2</v>
      </c>
      <c r="M289" s="850">
        <v>95.4</v>
      </c>
    </row>
    <row r="290" spans="1:13" ht="14.4" customHeight="1" x14ac:dyDescent="0.3">
      <c r="A290" s="831" t="s">
        <v>2194</v>
      </c>
      <c r="B290" s="832" t="s">
        <v>1769</v>
      </c>
      <c r="C290" s="832" t="s">
        <v>1772</v>
      </c>
      <c r="D290" s="832" t="s">
        <v>989</v>
      </c>
      <c r="E290" s="832" t="s">
        <v>1773</v>
      </c>
      <c r="F290" s="849"/>
      <c r="G290" s="849"/>
      <c r="H290" s="837">
        <v>0</v>
      </c>
      <c r="I290" s="849">
        <v>1</v>
      </c>
      <c r="J290" s="849">
        <v>286.18</v>
      </c>
      <c r="K290" s="837">
        <v>1</v>
      </c>
      <c r="L290" s="849">
        <v>1</v>
      </c>
      <c r="M290" s="850">
        <v>286.18</v>
      </c>
    </row>
    <row r="291" spans="1:13" ht="14.4" customHeight="1" x14ac:dyDescent="0.3">
      <c r="A291" s="831" t="s">
        <v>2194</v>
      </c>
      <c r="B291" s="832" t="s">
        <v>1774</v>
      </c>
      <c r="C291" s="832" t="s">
        <v>1775</v>
      </c>
      <c r="D291" s="832" t="s">
        <v>1776</v>
      </c>
      <c r="E291" s="832" t="s">
        <v>1777</v>
      </c>
      <c r="F291" s="849"/>
      <c r="G291" s="849"/>
      <c r="H291" s="837">
        <v>0</v>
      </c>
      <c r="I291" s="849">
        <v>5</v>
      </c>
      <c r="J291" s="849">
        <v>79.5</v>
      </c>
      <c r="K291" s="837">
        <v>1</v>
      </c>
      <c r="L291" s="849">
        <v>5</v>
      </c>
      <c r="M291" s="850">
        <v>79.5</v>
      </c>
    </row>
    <row r="292" spans="1:13" ht="14.4" customHeight="1" x14ac:dyDescent="0.3">
      <c r="A292" s="831" t="s">
        <v>2194</v>
      </c>
      <c r="B292" s="832" t="s">
        <v>1783</v>
      </c>
      <c r="C292" s="832" t="s">
        <v>3047</v>
      </c>
      <c r="D292" s="832" t="s">
        <v>3048</v>
      </c>
      <c r="E292" s="832" t="s">
        <v>3049</v>
      </c>
      <c r="F292" s="849"/>
      <c r="G292" s="849"/>
      <c r="H292" s="837">
        <v>0</v>
      </c>
      <c r="I292" s="849">
        <v>3</v>
      </c>
      <c r="J292" s="849">
        <v>216.93</v>
      </c>
      <c r="K292" s="837">
        <v>1</v>
      </c>
      <c r="L292" s="849">
        <v>3</v>
      </c>
      <c r="M292" s="850">
        <v>216.93</v>
      </c>
    </row>
    <row r="293" spans="1:13" ht="14.4" customHeight="1" x14ac:dyDescent="0.3">
      <c r="A293" s="831" t="s">
        <v>2194</v>
      </c>
      <c r="B293" s="832" t="s">
        <v>1783</v>
      </c>
      <c r="C293" s="832" t="s">
        <v>3050</v>
      </c>
      <c r="D293" s="832" t="s">
        <v>3048</v>
      </c>
      <c r="E293" s="832" t="s">
        <v>3051</v>
      </c>
      <c r="F293" s="849"/>
      <c r="G293" s="849"/>
      <c r="H293" s="837">
        <v>0</v>
      </c>
      <c r="I293" s="849">
        <v>1</v>
      </c>
      <c r="J293" s="849">
        <v>216.9</v>
      </c>
      <c r="K293" s="837">
        <v>1</v>
      </c>
      <c r="L293" s="849">
        <v>1</v>
      </c>
      <c r="M293" s="850">
        <v>216.9</v>
      </c>
    </row>
    <row r="294" spans="1:13" ht="14.4" customHeight="1" x14ac:dyDescent="0.3">
      <c r="A294" s="831" t="s">
        <v>2194</v>
      </c>
      <c r="B294" s="832" t="s">
        <v>1797</v>
      </c>
      <c r="C294" s="832" t="s">
        <v>1798</v>
      </c>
      <c r="D294" s="832" t="s">
        <v>917</v>
      </c>
      <c r="E294" s="832" t="s">
        <v>1799</v>
      </c>
      <c r="F294" s="849"/>
      <c r="G294" s="849"/>
      <c r="H294" s="837">
        <v>0</v>
      </c>
      <c r="I294" s="849">
        <v>1</v>
      </c>
      <c r="J294" s="849">
        <v>118.65</v>
      </c>
      <c r="K294" s="837">
        <v>1</v>
      </c>
      <c r="L294" s="849">
        <v>1</v>
      </c>
      <c r="M294" s="850">
        <v>118.65</v>
      </c>
    </row>
    <row r="295" spans="1:13" ht="14.4" customHeight="1" x14ac:dyDescent="0.3">
      <c r="A295" s="831" t="s">
        <v>2194</v>
      </c>
      <c r="B295" s="832" t="s">
        <v>1810</v>
      </c>
      <c r="C295" s="832" t="s">
        <v>1811</v>
      </c>
      <c r="D295" s="832" t="s">
        <v>919</v>
      </c>
      <c r="E295" s="832" t="s">
        <v>1812</v>
      </c>
      <c r="F295" s="849"/>
      <c r="G295" s="849"/>
      <c r="H295" s="837">
        <v>0</v>
      </c>
      <c r="I295" s="849">
        <v>1</v>
      </c>
      <c r="J295" s="849">
        <v>77.790000000000006</v>
      </c>
      <c r="K295" s="837">
        <v>1</v>
      </c>
      <c r="L295" s="849">
        <v>1</v>
      </c>
      <c r="M295" s="850">
        <v>77.790000000000006</v>
      </c>
    </row>
    <row r="296" spans="1:13" ht="14.4" customHeight="1" x14ac:dyDescent="0.3">
      <c r="A296" s="831" t="s">
        <v>2194</v>
      </c>
      <c r="B296" s="832" t="s">
        <v>2051</v>
      </c>
      <c r="C296" s="832" t="s">
        <v>3067</v>
      </c>
      <c r="D296" s="832" t="s">
        <v>1407</v>
      </c>
      <c r="E296" s="832" t="s">
        <v>3068</v>
      </c>
      <c r="F296" s="849"/>
      <c r="G296" s="849"/>
      <c r="H296" s="837">
        <v>0</v>
      </c>
      <c r="I296" s="849">
        <v>1</v>
      </c>
      <c r="J296" s="849">
        <v>345.69</v>
      </c>
      <c r="K296" s="837">
        <v>1</v>
      </c>
      <c r="L296" s="849">
        <v>1</v>
      </c>
      <c r="M296" s="850">
        <v>345.69</v>
      </c>
    </row>
    <row r="297" spans="1:13" ht="14.4" customHeight="1" x14ac:dyDescent="0.3">
      <c r="A297" s="831" t="s">
        <v>2194</v>
      </c>
      <c r="B297" s="832" t="s">
        <v>4575</v>
      </c>
      <c r="C297" s="832" t="s">
        <v>3058</v>
      </c>
      <c r="D297" s="832" t="s">
        <v>3059</v>
      </c>
      <c r="E297" s="832" t="s">
        <v>2393</v>
      </c>
      <c r="F297" s="849">
        <v>1</v>
      </c>
      <c r="G297" s="849">
        <v>155.30000000000001</v>
      </c>
      <c r="H297" s="837">
        <v>1</v>
      </c>
      <c r="I297" s="849"/>
      <c r="J297" s="849"/>
      <c r="K297" s="837">
        <v>0</v>
      </c>
      <c r="L297" s="849">
        <v>1</v>
      </c>
      <c r="M297" s="850">
        <v>155.30000000000001</v>
      </c>
    </row>
    <row r="298" spans="1:13" ht="14.4" customHeight="1" x14ac:dyDescent="0.3">
      <c r="A298" s="831" t="s">
        <v>2194</v>
      </c>
      <c r="B298" s="832" t="s">
        <v>1813</v>
      </c>
      <c r="C298" s="832" t="s">
        <v>2951</v>
      </c>
      <c r="D298" s="832" t="s">
        <v>2391</v>
      </c>
      <c r="E298" s="832" t="s">
        <v>2952</v>
      </c>
      <c r="F298" s="849"/>
      <c r="G298" s="849"/>
      <c r="H298" s="837">
        <v>0</v>
      </c>
      <c r="I298" s="849">
        <v>1</v>
      </c>
      <c r="J298" s="849">
        <v>278.63</v>
      </c>
      <c r="K298" s="837">
        <v>1</v>
      </c>
      <c r="L298" s="849">
        <v>1</v>
      </c>
      <c r="M298" s="850">
        <v>278.63</v>
      </c>
    </row>
    <row r="299" spans="1:13" ht="14.4" customHeight="1" x14ac:dyDescent="0.3">
      <c r="A299" s="831" t="s">
        <v>2194</v>
      </c>
      <c r="B299" s="832" t="s">
        <v>1813</v>
      </c>
      <c r="C299" s="832" t="s">
        <v>2953</v>
      </c>
      <c r="D299" s="832" t="s">
        <v>2954</v>
      </c>
      <c r="E299" s="832" t="s">
        <v>2114</v>
      </c>
      <c r="F299" s="849">
        <v>1</v>
      </c>
      <c r="G299" s="849">
        <v>139.77000000000001</v>
      </c>
      <c r="H299" s="837">
        <v>1</v>
      </c>
      <c r="I299" s="849"/>
      <c r="J299" s="849"/>
      <c r="K299" s="837">
        <v>0</v>
      </c>
      <c r="L299" s="849">
        <v>1</v>
      </c>
      <c r="M299" s="850">
        <v>139.77000000000001</v>
      </c>
    </row>
    <row r="300" spans="1:13" ht="14.4" customHeight="1" x14ac:dyDescent="0.3">
      <c r="A300" s="831" t="s">
        <v>2194</v>
      </c>
      <c r="B300" s="832" t="s">
        <v>1813</v>
      </c>
      <c r="C300" s="832" t="s">
        <v>2389</v>
      </c>
      <c r="D300" s="832" t="s">
        <v>1815</v>
      </c>
      <c r="E300" s="832" t="s">
        <v>2114</v>
      </c>
      <c r="F300" s="849"/>
      <c r="G300" s="849"/>
      <c r="H300" s="837">
        <v>0</v>
      </c>
      <c r="I300" s="849">
        <v>3</v>
      </c>
      <c r="J300" s="849">
        <v>419.31000000000006</v>
      </c>
      <c r="K300" s="837">
        <v>1</v>
      </c>
      <c r="L300" s="849">
        <v>3</v>
      </c>
      <c r="M300" s="850">
        <v>419.31000000000006</v>
      </c>
    </row>
    <row r="301" spans="1:13" ht="14.4" customHeight="1" x14ac:dyDescent="0.3">
      <c r="A301" s="831" t="s">
        <v>2194</v>
      </c>
      <c r="B301" s="832" t="s">
        <v>1813</v>
      </c>
      <c r="C301" s="832" t="s">
        <v>2390</v>
      </c>
      <c r="D301" s="832" t="s">
        <v>2391</v>
      </c>
      <c r="E301" s="832" t="s">
        <v>1751</v>
      </c>
      <c r="F301" s="849">
        <v>1</v>
      </c>
      <c r="G301" s="849">
        <v>196.2</v>
      </c>
      <c r="H301" s="837">
        <v>1</v>
      </c>
      <c r="I301" s="849"/>
      <c r="J301" s="849"/>
      <c r="K301" s="837">
        <v>0</v>
      </c>
      <c r="L301" s="849">
        <v>1</v>
      </c>
      <c r="M301" s="850">
        <v>196.2</v>
      </c>
    </row>
    <row r="302" spans="1:13" ht="14.4" customHeight="1" x14ac:dyDescent="0.3">
      <c r="A302" s="831" t="s">
        <v>2194</v>
      </c>
      <c r="B302" s="832" t="s">
        <v>1813</v>
      </c>
      <c r="C302" s="832" t="s">
        <v>2392</v>
      </c>
      <c r="D302" s="832" t="s">
        <v>2391</v>
      </c>
      <c r="E302" s="832" t="s">
        <v>2393</v>
      </c>
      <c r="F302" s="849">
        <v>1</v>
      </c>
      <c r="G302" s="849">
        <v>392.41</v>
      </c>
      <c r="H302" s="837">
        <v>1</v>
      </c>
      <c r="I302" s="849"/>
      <c r="J302" s="849"/>
      <c r="K302" s="837">
        <v>0</v>
      </c>
      <c r="L302" s="849">
        <v>1</v>
      </c>
      <c r="M302" s="850">
        <v>392.41</v>
      </c>
    </row>
    <row r="303" spans="1:13" ht="14.4" customHeight="1" x14ac:dyDescent="0.3">
      <c r="A303" s="831" t="s">
        <v>2194</v>
      </c>
      <c r="B303" s="832" t="s">
        <v>1813</v>
      </c>
      <c r="C303" s="832" t="s">
        <v>2955</v>
      </c>
      <c r="D303" s="832" t="s">
        <v>1815</v>
      </c>
      <c r="E303" s="832" t="s">
        <v>1955</v>
      </c>
      <c r="F303" s="849"/>
      <c r="G303" s="849"/>
      <c r="H303" s="837">
        <v>0</v>
      </c>
      <c r="I303" s="849">
        <v>1</v>
      </c>
      <c r="J303" s="849">
        <v>46.6</v>
      </c>
      <c r="K303" s="837">
        <v>1</v>
      </c>
      <c r="L303" s="849">
        <v>1</v>
      </c>
      <c r="M303" s="850">
        <v>46.6</v>
      </c>
    </row>
    <row r="304" spans="1:13" ht="14.4" customHeight="1" x14ac:dyDescent="0.3">
      <c r="A304" s="831" t="s">
        <v>2194</v>
      </c>
      <c r="B304" s="832" t="s">
        <v>4562</v>
      </c>
      <c r="C304" s="832" t="s">
        <v>2784</v>
      </c>
      <c r="D304" s="832" t="s">
        <v>2783</v>
      </c>
      <c r="E304" s="832" t="s">
        <v>1751</v>
      </c>
      <c r="F304" s="849"/>
      <c r="G304" s="849"/>
      <c r="H304" s="837">
        <v>0</v>
      </c>
      <c r="I304" s="849">
        <v>2</v>
      </c>
      <c r="J304" s="849">
        <v>621.17999999999995</v>
      </c>
      <c r="K304" s="837">
        <v>1</v>
      </c>
      <c r="L304" s="849">
        <v>2</v>
      </c>
      <c r="M304" s="850">
        <v>621.17999999999995</v>
      </c>
    </row>
    <row r="305" spans="1:13" ht="14.4" customHeight="1" x14ac:dyDescent="0.3">
      <c r="A305" s="831" t="s">
        <v>2194</v>
      </c>
      <c r="B305" s="832" t="s">
        <v>1819</v>
      </c>
      <c r="C305" s="832" t="s">
        <v>2469</v>
      </c>
      <c r="D305" s="832" t="s">
        <v>908</v>
      </c>
      <c r="E305" s="832" t="s">
        <v>2470</v>
      </c>
      <c r="F305" s="849"/>
      <c r="G305" s="849"/>
      <c r="H305" s="837">
        <v>0</v>
      </c>
      <c r="I305" s="849">
        <v>1</v>
      </c>
      <c r="J305" s="849">
        <v>556.04</v>
      </c>
      <c r="K305" s="837">
        <v>1</v>
      </c>
      <c r="L305" s="849">
        <v>1</v>
      </c>
      <c r="M305" s="850">
        <v>556.04</v>
      </c>
    </row>
    <row r="306" spans="1:13" ht="14.4" customHeight="1" x14ac:dyDescent="0.3">
      <c r="A306" s="831" t="s">
        <v>2194</v>
      </c>
      <c r="B306" s="832" t="s">
        <v>1827</v>
      </c>
      <c r="C306" s="832" t="s">
        <v>2640</v>
      </c>
      <c r="D306" s="832" t="s">
        <v>2641</v>
      </c>
      <c r="E306" s="832" t="s">
        <v>2642</v>
      </c>
      <c r="F306" s="849"/>
      <c r="G306" s="849"/>
      <c r="H306" s="837">
        <v>0</v>
      </c>
      <c r="I306" s="849">
        <v>5</v>
      </c>
      <c r="J306" s="849">
        <v>164.34999999999997</v>
      </c>
      <c r="K306" s="837">
        <v>1</v>
      </c>
      <c r="L306" s="849">
        <v>5</v>
      </c>
      <c r="M306" s="850">
        <v>164.34999999999997</v>
      </c>
    </row>
    <row r="307" spans="1:13" ht="14.4" customHeight="1" x14ac:dyDescent="0.3">
      <c r="A307" s="831" t="s">
        <v>2194</v>
      </c>
      <c r="B307" s="832" t="s">
        <v>1830</v>
      </c>
      <c r="C307" s="832" t="s">
        <v>2921</v>
      </c>
      <c r="D307" s="832" t="s">
        <v>2919</v>
      </c>
      <c r="E307" s="832" t="s">
        <v>1835</v>
      </c>
      <c r="F307" s="849"/>
      <c r="G307" s="849"/>
      <c r="H307" s="837">
        <v>0</v>
      </c>
      <c r="I307" s="849">
        <v>1</v>
      </c>
      <c r="J307" s="849">
        <v>49.08</v>
      </c>
      <c r="K307" s="837">
        <v>1</v>
      </c>
      <c r="L307" s="849">
        <v>1</v>
      </c>
      <c r="M307" s="850">
        <v>49.08</v>
      </c>
    </row>
    <row r="308" spans="1:13" ht="14.4" customHeight="1" x14ac:dyDescent="0.3">
      <c r="A308" s="831" t="s">
        <v>2194</v>
      </c>
      <c r="B308" s="832" t="s">
        <v>1830</v>
      </c>
      <c r="C308" s="832" t="s">
        <v>2065</v>
      </c>
      <c r="D308" s="832" t="s">
        <v>1832</v>
      </c>
      <c r="E308" s="832" t="s">
        <v>2066</v>
      </c>
      <c r="F308" s="849"/>
      <c r="G308" s="849"/>
      <c r="H308" s="837">
        <v>0</v>
      </c>
      <c r="I308" s="849">
        <v>1</v>
      </c>
      <c r="J308" s="849">
        <v>126.27</v>
      </c>
      <c r="K308" s="837">
        <v>1</v>
      </c>
      <c r="L308" s="849">
        <v>1</v>
      </c>
      <c r="M308" s="850">
        <v>126.27</v>
      </c>
    </row>
    <row r="309" spans="1:13" ht="14.4" customHeight="1" x14ac:dyDescent="0.3">
      <c r="A309" s="831" t="s">
        <v>2194</v>
      </c>
      <c r="B309" s="832" t="s">
        <v>4563</v>
      </c>
      <c r="C309" s="832" t="s">
        <v>2541</v>
      </c>
      <c r="D309" s="832" t="s">
        <v>1151</v>
      </c>
      <c r="E309" s="832" t="s">
        <v>2542</v>
      </c>
      <c r="F309" s="849">
        <v>2</v>
      </c>
      <c r="G309" s="849">
        <v>197.5</v>
      </c>
      <c r="H309" s="837">
        <v>1</v>
      </c>
      <c r="I309" s="849"/>
      <c r="J309" s="849"/>
      <c r="K309" s="837">
        <v>0</v>
      </c>
      <c r="L309" s="849">
        <v>2</v>
      </c>
      <c r="M309" s="850">
        <v>197.5</v>
      </c>
    </row>
    <row r="310" spans="1:13" ht="14.4" customHeight="1" x14ac:dyDescent="0.3">
      <c r="A310" s="831" t="s">
        <v>2194</v>
      </c>
      <c r="B310" s="832" t="s">
        <v>4563</v>
      </c>
      <c r="C310" s="832" t="s">
        <v>2543</v>
      </c>
      <c r="D310" s="832" t="s">
        <v>1151</v>
      </c>
      <c r="E310" s="832" t="s">
        <v>2542</v>
      </c>
      <c r="F310" s="849">
        <v>1</v>
      </c>
      <c r="G310" s="849">
        <v>98.75</v>
      </c>
      <c r="H310" s="837">
        <v>1</v>
      </c>
      <c r="I310" s="849"/>
      <c r="J310" s="849"/>
      <c r="K310" s="837">
        <v>0</v>
      </c>
      <c r="L310" s="849">
        <v>1</v>
      </c>
      <c r="M310" s="850">
        <v>98.75</v>
      </c>
    </row>
    <row r="311" spans="1:13" ht="14.4" customHeight="1" x14ac:dyDescent="0.3">
      <c r="A311" s="831" t="s">
        <v>2194</v>
      </c>
      <c r="B311" s="832" t="s">
        <v>4564</v>
      </c>
      <c r="C311" s="832" t="s">
        <v>3090</v>
      </c>
      <c r="D311" s="832" t="s">
        <v>3091</v>
      </c>
      <c r="E311" s="832" t="s">
        <v>3092</v>
      </c>
      <c r="F311" s="849">
        <v>2</v>
      </c>
      <c r="G311" s="849">
        <v>11682.18</v>
      </c>
      <c r="H311" s="837">
        <v>1</v>
      </c>
      <c r="I311" s="849"/>
      <c r="J311" s="849"/>
      <c r="K311" s="837">
        <v>0</v>
      </c>
      <c r="L311" s="849">
        <v>2</v>
      </c>
      <c r="M311" s="850">
        <v>11682.18</v>
      </c>
    </row>
    <row r="312" spans="1:13" ht="14.4" customHeight="1" x14ac:dyDescent="0.3">
      <c r="A312" s="831" t="s">
        <v>2194</v>
      </c>
      <c r="B312" s="832" t="s">
        <v>4565</v>
      </c>
      <c r="C312" s="832" t="s">
        <v>2452</v>
      </c>
      <c r="D312" s="832" t="s">
        <v>2453</v>
      </c>
      <c r="E312" s="832" t="s">
        <v>2454</v>
      </c>
      <c r="F312" s="849"/>
      <c r="G312" s="849"/>
      <c r="H312" s="837">
        <v>0</v>
      </c>
      <c r="I312" s="849">
        <v>1</v>
      </c>
      <c r="J312" s="849">
        <v>12461.12</v>
      </c>
      <c r="K312" s="837">
        <v>1</v>
      </c>
      <c r="L312" s="849">
        <v>1</v>
      </c>
      <c r="M312" s="850">
        <v>12461.12</v>
      </c>
    </row>
    <row r="313" spans="1:13" ht="14.4" customHeight="1" x14ac:dyDescent="0.3">
      <c r="A313" s="831" t="s">
        <v>2194</v>
      </c>
      <c r="B313" s="832" t="s">
        <v>1903</v>
      </c>
      <c r="C313" s="832" t="s">
        <v>2942</v>
      </c>
      <c r="D313" s="832" t="s">
        <v>2943</v>
      </c>
      <c r="E313" s="832" t="s">
        <v>622</v>
      </c>
      <c r="F313" s="849">
        <v>3</v>
      </c>
      <c r="G313" s="849">
        <v>217.64999999999998</v>
      </c>
      <c r="H313" s="837">
        <v>1</v>
      </c>
      <c r="I313" s="849"/>
      <c r="J313" s="849"/>
      <c r="K313" s="837">
        <v>0</v>
      </c>
      <c r="L313" s="849">
        <v>3</v>
      </c>
      <c r="M313" s="850">
        <v>217.64999999999998</v>
      </c>
    </row>
    <row r="314" spans="1:13" ht="14.4" customHeight="1" x14ac:dyDescent="0.3">
      <c r="A314" s="831" t="s">
        <v>2194</v>
      </c>
      <c r="B314" s="832" t="s">
        <v>1903</v>
      </c>
      <c r="C314" s="832" t="s">
        <v>2944</v>
      </c>
      <c r="D314" s="832" t="s">
        <v>2372</v>
      </c>
      <c r="E314" s="832" t="s">
        <v>623</v>
      </c>
      <c r="F314" s="849">
        <v>1</v>
      </c>
      <c r="G314" s="849">
        <v>65.28</v>
      </c>
      <c r="H314" s="837">
        <v>1</v>
      </c>
      <c r="I314" s="849"/>
      <c r="J314" s="849"/>
      <c r="K314" s="837">
        <v>0</v>
      </c>
      <c r="L314" s="849">
        <v>1</v>
      </c>
      <c r="M314" s="850">
        <v>65.28</v>
      </c>
    </row>
    <row r="315" spans="1:13" ht="14.4" customHeight="1" x14ac:dyDescent="0.3">
      <c r="A315" s="831" t="s">
        <v>2194</v>
      </c>
      <c r="B315" s="832" t="s">
        <v>1903</v>
      </c>
      <c r="C315" s="832" t="s">
        <v>2371</v>
      </c>
      <c r="D315" s="832" t="s">
        <v>2372</v>
      </c>
      <c r="E315" s="832" t="s">
        <v>2029</v>
      </c>
      <c r="F315" s="849">
        <v>3</v>
      </c>
      <c r="G315" s="849">
        <v>108.81</v>
      </c>
      <c r="H315" s="837">
        <v>1</v>
      </c>
      <c r="I315" s="849"/>
      <c r="J315" s="849"/>
      <c r="K315" s="837">
        <v>0</v>
      </c>
      <c r="L315" s="849">
        <v>3</v>
      </c>
      <c r="M315" s="850">
        <v>108.81</v>
      </c>
    </row>
    <row r="316" spans="1:13" ht="14.4" customHeight="1" x14ac:dyDescent="0.3">
      <c r="A316" s="831" t="s">
        <v>2194</v>
      </c>
      <c r="B316" s="832" t="s">
        <v>1903</v>
      </c>
      <c r="C316" s="832" t="s">
        <v>1905</v>
      </c>
      <c r="D316" s="832" t="s">
        <v>620</v>
      </c>
      <c r="E316" s="832" t="s">
        <v>622</v>
      </c>
      <c r="F316" s="849"/>
      <c r="G316" s="849"/>
      <c r="H316" s="837">
        <v>0</v>
      </c>
      <c r="I316" s="849">
        <v>3</v>
      </c>
      <c r="J316" s="849">
        <v>217.64999999999998</v>
      </c>
      <c r="K316" s="837">
        <v>1</v>
      </c>
      <c r="L316" s="849">
        <v>3</v>
      </c>
      <c r="M316" s="850">
        <v>217.64999999999998</v>
      </c>
    </row>
    <row r="317" spans="1:13" ht="14.4" customHeight="1" x14ac:dyDescent="0.3">
      <c r="A317" s="831" t="s">
        <v>2194</v>
      </c>
      <c r="B317" s="832" t="s">
        <v>1913</v>
      </c>
      <c r="C317" s="832" t="s">
        <v>1914</v>
      </c>
      <c r="D317" s="832" t="s">
        <v>1915</v>
      </c>
      <c r="E317" s="832" t="s">
        <v>1916</v>
      </c>
      <c r="F317" s="849"/>
      <c r="G317" s="849"/>
      <c r="H317" s="837"/>
      <c r="I317" s="849">
        <v>10</v>
      </c>
      <c r="J317" s="849">
        <v>0</v>
      </c>
      <c r="K317" s="837"/>
      <c r="L317" s="849">
        <v>10</v>
      </c>
      <c r="M317" s="850">
        <v>0</v>
      </c>
    </row>
    <row r="318" spans="1:13" ht="14.4" customHeight="1" x14ac:dyDescent="0.3">
      <c r="A318" s="831" t="s">
        <v>2194</v>
      </c>
      <c r="B318" s="832" t="s">
        <v>1937</v>
      </c>
      <c r="C318" s="832" t="s">
        <v>2374</v>
      </c>
      <c r="D318" s="832" t="s">
        <v>2375</v>
      </c>
      <c r="E318" s="832" t="s">
        <v>2376</v>
      </c>
      <c r="F318" s="849"/>
      <c r="G318" s="849"/>
      <c r="H318" s="837">
        <v>0</v>
      </c>
      <c r="I318" s="849">
        <v>1</v>
      </c>
      <c r="J318" s="849">
        <v>18.809999999999999</v>
      </c>
      <c r="K318" s="837">
        <v>1</v>
      </c>
      <c r="L318" s="849">
        <v>1</v>
      </c>
      <c r="M318" s="850">
        <v>18.809999999999999</v>
      </c>
    </row>
    <row r="319" spans="1:13" ht="14.4" customHeight="1" x14ac:dyDescent="0.3">
      <c r="A319" s="831" t="s">
        <v>2194</v>
      </c>
      <c r="B319" s="832" t="s">
        <v>1948</v>
      </c>
      <c r="C319" s="832" t="s">
        <v>1949</v>
      </c>
      <c r="D319" s="832" t="s">
        <v>1099</v>
      </c>
      <c r="E319" s="832" t="s">
        <v>1950</v>
      </c>
      <c r="F319" s="849"/>
      <c r="G319" s="849"/>
      <c r="H319" s="837"/>
      <c r="I319" s="849">
        <v>1</v>
      </c>
      <c r="J319" s="849">
        <v>0</v>
      </c>
      <c r="K319" s="837"/>
      <c r="L319" s="849">
        <v>1</v>
      </c>
      <c r="M319" s="850">
        <v>0</v>
      </c>
    </row>
    <row r="320" spans="1:13" ht="14.4" customHeight="1" x14ac:dyDescent="0.3">
      <c r="A320" s="831" t="s">
        <v>2194</v>
      </c>
      <c r="B320" s="832" t="s">
        <v>1948</v>
      </c>
      <c r="C320" s="832" t="s">
        <v>2873</v>
      </c>
      <c r="D320" s="832" t="s">
        <v>2874</v>
      </c>
      <c r="E320" s="832" t="s">
        <v>1950</v>
      </c>
      <c r="F320" s="849">
        <v>1</v>
      </c>
      <c r="G320" s="849">
        <v>0</v>
      </c>
      <c r="H320" s="837"/>
      <c r="I320" s="849"/>
      <c r="J320" s="849"/>
      <c r="K320" s="837"/>
      <c r="L320" s="849">
        <v>1</v>
      </c>
      <c r="M320" s="850">
        <v>0</v>
      </c>
    </row>
    <row r="321" spans="1:13" ht="14.4" customHeight="1" x14ac:dyDescent="0.3">
      <c r="A321" s="831" t="s">
        <v>2194</v>
      </c>
      <c r="B321" s="832" t="s">
        <v>1982</v>
      </c>
      <c r="C321" s="832" t="s">
        <v>1986</v>
      </c>
      <c r="D321" s="832" t="s">
        <v>1984</v>
      </c>
      <c r="E321" s="832" t="s">
        <v>1987</v>
      </c>
      <c r="F321" s="849"/>
      <c r="G321" s="849"/>
      <c r="H321" s="837">
        <v>0</v>
      </c>
      <c r="I321" s="849">
        <v>1</v>
      </c>
      <c r="J321" s="849">
        <v>176.32</v>
      </c>
      <c r="K321" s="837">
        <v>1</v>
      </c>
      <c r="L321" s="849">
        <v>1</v>
      </c>
      <c r="M321" s="850">
        <v>176.32</v>
      </c>
    </row>
    <row r="322" spans="1:13" ht="14.4" customHeight="1" x14ac:dyDescent="0.3">
      <c r="A322" s="831" t="s">
        <v>2194</v>
      </c>
      <c r="B322" s="832" t="s">
        <v>1793</v>
      </c>
      <c r="C322" s="832" t="s">
        <v>3082</v>
      </c>
      <c r="D322" s="832" t="s">
        <v>1795</v>
      </c>
      <c r="E322" s="832" t="s">
        <v>3083</v>
      </c>
      <c r="F322" s="849"/>
      <c r="G322" s="849"/>
      <c r="H322" s="837">
        <v>0</v>
      </c>
      <c r="I322" s="849">
        <v>3</v>
      </c>
      <c r="J322" s="849">
        <v>327.51</v>
      </c>
      <c r="K322" s="837">
        <v>1</v>
      </c>
      <c r="L322" s="849">
        <v>3</v>
      </c>
      <c r="M322" s="850">
        <v>327.51</v>
      </c>
    </row>
    <row r="323" spans="1:13" ht="14.4" customHeight="1" x14ac:dyDescent="0.3">
      <c r="A323" s="831" t="s">
        <v>2194</v>
      </c>
      <c r="B323" s="832" t="s">
        <v>1650</v>
      </c>
      <c r="C323" s="832" t="s">
        <v>3088</v>
      </c>
      <c r="D323" s="832" t="s">
        <v>1652</v>
      </c>
      <c r="E323" s="832" t="s">
        <v>3089</v>
      </c>
      <c r="F323" s="849"/>
      <c r="G323" s="849"/>
      <c r="H323" s="837">
        <v>0</v>
      </c>
      <c r="I323" s="849">
        <v>1</v>
      </c>
      <c r="J323" s="849">
        <v>165.63</v>
      </c>
      <c r="K323" s="837">
        <v>1</v>
      </c>
      <c r="L323" s="849">
        <v>1</v>
      </c>
      <c r="M323" s="850">
        <v>165.63</v>
      </c>
    </row>
    <row r="324" spans="1:13" ht="14.4" customHeight="1" x14ac:dyDescent="0.3">
      <c r="A324" s="831" t="s">
        <v>2194</v>
      </c>
      <c r="B324" s="832" t="s">
        <v>1650</v>
      </c>
      <c r="C324" s="832" t="s">
        <v>1651</v>
      </c>
      <c r="D324" s="832" t="s">
        <v>1652</v>
      </c>
      <c r="E324" s="832" t="s">
        <v>1653</v>
      </c>
      <c r="F324" s="849"/>
      <c r="G324" s="849"/>
      <c r="H324" s="837">
        <v>0</v>
      </c>
      <c r="I324" s="849">
        <v>54</v>
      </c>
      <c r="J324" s="849">
        <v>22359.780000000002</v>
      </c>
      <c r="K324" s="837">
        <v>1</v>
      </c>
      <c r="L324" s="849">
        <v>54</v>
      </c>
      <c r="M324" s="850">
        <v>22359.780000000002</v>
      </c>
    </row>
    <row r="325" spans="1:13" ht="14.4" customHeight="1" x14ac:dyDescent="0.3">
      <c r="A325" s="831" t="s">
        <v>2194</v>
      </c>
      <c r="B325" s="832" t="s">
        <v>1650</v>
      </c>
      <c r="C325" s="832" t="s">
        <v>2889</v>
      </c>
      <c r="D325" s="832" t="s">
        <v>2890</v>
      </c>
      <c r="E325" s="832" t="s">
        <v>2891</v>
      </c>
      <c r="F325" s="849">
        <v>2</v>
      </c>
      <c r="G325" s="849">
        <v>828.14</v>
      </c>
      <c r="H325" s="837">
        <v>1</v>
      </c>
      <c r="I325" s="849"/>
      <c r="J325" s="849"/>
      <c r="K325" s="837">
        <v>0</v>
      </c>
      <c r="L325" s="849">
        <v>2</v>
      </c>
      <c r="M325" s="850">
        <v>828.14</v>
      </c>
    </row>
    <row r="326" spans="1:13" ht="14.4" customHeight="1" x14ac:dyDescent="0.3">
      <c r="A326" s="831" t="s">
        <v>2195</v>
      </c>
      <c r="B326" s="832" t="s">
        <v>1899</v>
      </c>
      <c r="C326" s="832" t="s">
        <v>1900</v>
      </c>
      <c r="D326" s="832" t="s">
        <v>644</v>
      </c>
      <c r="E326" s="832" t="s">
        <v>1901</v>
      </c>
      <c r="F326" s="849"/>
      <c r="G326" s="849"/>
      <c r="H326" s="837">
        <v>0</v>
      </c>
      <c r="I326" s="849">
        <v>1</v>
      </c>
      <c r="J326" s="849">
        <v>24.22</v>
      </c>
      <c r="K326" s="837">
        <v>1</v>
      </c>
      <c r="L326" s="849">
        <v>1</v>
      </c>
      <c r="M326" s="850">
        <v>24.22</v>
      </c>
    </row>
    <row r="327" spans="1:13" ht="14.4" customHeight="1" x14ac:dyDescent="0.3">
      <c r="A327" s="831" t="s">
        <v>2195</v>
      </c>
      <c r="B327" s="832" t="s">
        <v>1899</v>
      </c>
      <c r="C327" s="832" t="s">
        <v>1902</v>
      </c>
      <c r="D327" s="832" t="s">
        <v>644</v>
      </c>
      <c r="E327" s="832" t="s">
        <v>621</v>
      </c>
      <c r="F327" s="849"/>
      <c r="G327" s="849"/>
      <c r="H327" s="837">
        <v>0</v>
      </c>
      <c r="I327" s="849">
        <v>1</v>
      </c>
      <c r="J327" s="849">
        <v>48.42</v>
      </c>
      <c r="K327" s="837">
        <v>1</v>
      </c>
      <c r="L327" s="849">
        <v>1</v>
      </c>
      <c r="M327" s="850">
        <v>48.42</v>
      </c>
    </row>
    <row r="328" spans="1:13" ht="14.4" customHeight="1" x14ac:dyDescent="0.3">
      <c r="A328" s="831" t="s">
        <v>2195</v>
      </c>
      <c r="B328" s="832" t="s">
        <v>1913</v>
      </c>
      <c r="C328" s="832" t="s">
        <v>1914</v>
      </c>
      <c r="D328" s="832" t="s">
        <v>1915</v>
      </c>
      <c r="E328" s="832" t="s">
        <v>1916</v>
      </c>
      <c r="F328" s="849"/>
      <c r="G328" s="849"/>
      <c r="H328" s="837"/>
      <c r="I328" s="849">
        <v>1</v>
      </c>
      <c r="J328" s="849">
        <v>0</v>
      </c>
      <c r="K328" s="837"/>
      <c r="L328" s="849">
        <v>1</v>
      </c>
      <c r="M328" s="850">
        <v>0</v>
      </c>
    </row>
    <row r="329" spans="1:13" ht="14.4" customHeight="1" x14ac:dyDescent="0.3">
      <c r="A329" s="831" t="s">
        <v>2197</v>
      </c>
      <c r="B329" s="832" t="s">
        <v>1842</v>
      </c>
      <c r="C329" s="832" t="s">
        <v>1845</v>
      </c>
      <c r="D329" s="832" t="s">
        <v>1115</v>
      </c>
      <c r="E329" s="832" t="s">
        <v>1846</v>
      </c>
      <c r="F329" s="849"/>
      <c r="G329" s="849"/>
      <c r="H329" s="837">
        <v>0</v>
      </c>
      <c r="I329" s="849">
        <v>1</v>
      </c>
      <c r="J329" s="849">
        <v>154.36000000000001</v>
      </c>
      <c r="K329" s="837">
        <v>1</v>
      </c>
      <c r="L329" s="849">
        <v>1</v>
      </c>
      <c r="M329" s="850">
        <v>154.36000000000001</v>
      </c>
    </row>
    <row r="330" spans="1:13" ht="14.4" customHeight="1" x14ac:dyDescent="0.3">
      <c r="A330" s="831" t="s">
        <v>2197</v>
      </c>
      <c r="B330" s="832" t="s">
        <v>1899</v>
      </c>
      <c r="C330" s="832" t="s">
        <v>1900</v>
      </c>
      <c r="D330" s="832" t="s">
        <v>644</v>
      </c>
      <c r="E330" s="832" t="s">
        <v>1901</v>
      </c>
      <c r="F330" s="849"/>
      <c r="G330" s="849"/>
      <c r="H330" s="837">
        <v>0</v>
      </c>
      <c r="I330" s="849">
        <v>2</v>
      </c>
      <c r="J330" s="849">
        <v>48.44</v>
      </c>
      <c r="K330" s="837">
        <v>1</v>
      </c>
      <c r="L330" s="849">
        <v>2</v>
      </c>
      <c r="M330" s="850">
        <v>48.44</v>
      </c>
    </row>
    <row r="331" spans="1:13" ht="14.4" customHeight="1" x14ac:dyDescent="0.3">
      <c r="A331" s="831" t="s">
        <v>2202</v>
      </c>
      <c r="B331" s="832" t="s">
        <v>1644</v>
      </c>
      <c r="C331" s="832" t="s">
        <v>2710</v>
      </c>
      <c r="D331" s="832" t="s">
        <v>1648</v>
      </c>
      <c r="E331" s="832" t="s">
        <v>2711</v>
      </c>
      <c r="F331" s="849"/>
      <c r="G331" s="849"/>
      <c r="H331" s="837">
        <v>0</v>
      </c>
      <c r="I331" s="849">
        <v>3</v>
      </c>
      <c r="J331" s="849">
        <v>345.54</v>
      </c>
      <c r="K331" s="837">
        <v>1</v>
      </c>
      <c r="L331" s="849">
        <v>3</v>
      </c>
      <c r="M331" s="850">
        <v>345.54</v>
      </c>
    </row>
    <row r="332" spans="1:13" ht="14.4" customHeight="1" x14ac:dyDescent="0.3">
      <c r="A332" s="831" t="s">
        <v>2202</v>
      </c>
      <c r="B332" s="832" t="s">
        <v>1644</v>
      </c>
      <c r="C332" s="832" t="s">
        <v>2714</v>
      </c>
      <c r="D332" s="832" t="s">
        <v>1648</v>
      </c>
      <c r="E332" s="832" t="s">
        <v>1649</v>
      </c>
      <c r="F332" s="849"/>
      <c r="G332" s="849"/>
      <c r="H332" s="837">
        <v>0</v>
      </c>
      <c r="I332" s="849">
        <v>56</v>
      </c>
      <c r="J332" s="849">
        <v>3225.6000000000004</v>
      </c>
      <c r="K332" s="837">
        <v>1</v>
      </c>
      <c r="L332" s="849">
        <v>56</v>
      </c>
      <c r="M332" s="850">
        <v>3225.6000000000004</v>
      </c>
    </row>
    <row r="333" spans="1:13" ht="14.4" customHeight="1" x14ac:dyDescent="0.3">
      <c r="A333" s="831" t="s">
        <v>2202</v>
      </c>
      <c r="B333" s="832" t="s">
        <v>2008</v>
      </c>
      <c r="C333" s="832" t="s">
        <v>3308</v>
      </c>
      <c r="D333" s="832" t="s">
        <v>3309</v>
      </c>
      <c r="E333" s="832" t="s">
        <v>1668</v>
      </c>
      <c r="F333" s="849"/>
      <c r="G333" s="849"/>
      <c r="H333" s="837">
        <v>0</v>
      </c>
      <c r="I333" s="849">
        <v>1</v>
      </c>
      <c r="J333" s="849">
        <v>830.09</v>
      </c>
      <c r="K333" s="837">
        <v>1</v>
      </c>
      <c r="L333" s="849">
        <v>1</v>
      </c>
      <c r="M333" s="850">
        <v>830.09</v>
      </c>
    </row>
    <row r="334" spans="1:13" ht="14.4" customHeight="1" x14ac:dyDescent="0.3">
      <c r="A334" s="831" t="s">
        <v>2202</v>
      </c>
      <c r="B334" s="832" t="s">
        <v>4561</v>
      </c>
      <c r="C334" s="832" t="s">
        <v>4132</v>
      </c>
      <c r="D334" s="832" t="s">
        <v>3638</v>
      </c>
      <c r="E334" s="832" t="s">
        <v>3682</v>
      </c>
      <c r="F334" s="849"/>
      <c r="G334" s="849"/>
      <c r="H334" s="837">
        <v>0</v>
      </c>
      <c r="I334" s="849">
        <v>1</v>
      </c>
      <c r="J334" s="849">
        <v>184.74</v>
      </c>
      <c r="K334" s="837">
        <v>1</v>
      </c>
      <c r="L334" s="849">
        <v>1</v>
      </c>
      <c r="M334" s="850">
        <v>184.74</v>
      </c>
    </row>
    <row r="335" spans="1:13" ht="14.4" customHeight="1" x14ac:dyDescent="0.3">
      <c r="A335" s="831" t="s">
        <v>2202</v>
      </c>
      <c r="B335" s="832" t="s">
        <v>1676</v>
      </c>
      <c r="C335" s="832" t="s">
        <v>3024</v>
      </c>
      <c r="D335" s="832" t="s">
        <v>787</v>
      </c>
      <c r="E335" s="832" t="s">
        <v>1682</v>
      </c>
      <c r="F335" s="849"/>
      <c r="G335" s="849"/>
      <c r="H335" s="837">
        <v>0</v>
      </c>
      <c r="I335" s="849">
        <v>7</v>
      </c>
      <c r="J335" s="849">
        <v>2577.12</v>
      </c>
      <c r="K335" s="837">
        <v>1</v>
      </c>
      <c r="L335" s="849">
        <v>7</v>
      </c>
      <c r="M335" s="850">
        <v>2577.12</v>
      </c>
    </row>
    <row r="336" spans="1:13" ht="14.4" customHeight="1" x14ac:dyDescent="0.3">
      <c r="A336" s="831" t="s">
        <v>2202</v>
      </c>
      <c r="B336" s="832" t="s">
        <v>1676</v>
      </c>
      <c r="C336" s="832" t="s">
        <v>2668</v>
      </c>
      <c r="D336" s="832" t="s">
        <v>787</v>
      </c>
      <c r="E336" s="832" t="s">
        <v>1688</v>
      </c>
      <c r="F336" s="849"/>
      <c r="G336" s="849"/>
      <c r="H336" s="837">
        <v>0</v>
      </c>
      <c r="I336" s="849">
        <v>3</v>
      </c>
      <c r="J336" s="849">
        <v>1472.67</v>
      </c>
      <c r="K336" s="837">
        <v>1</v>
      </c>
      <c r="L336" s="849">
        <v>3</v>
      </c>
      <c r="M336" s="850">
        <v>1472.67</v>
      </c>
    </row>
    <row r="337" spans="1:13" ht="14.4" customHeight="1" x14ac:dyDescent="0.3">
      <c r="A337" s="831" t="s">
        <v>2202</v>
      </c>
      <c r="B337" s="832" t="s">
        <v>1676</v>
      </c>
      <c r="C337" s="832" t="s">
        <v>2669</v>
      </c>
      <c r="D337" s="832" t="s">
        <v>787</v>
      </c>
      <c r="E337" s="832" t="s">
        <v>1684</v>
      </c>
      <c r="F337" s="849"/>
      <c r="G337" s="849"/>
      <c r="H337" s="837">
        <v>0</v>
      </c>
      <c r="I337" s="849">
        <v>15</v>
      </c>
      <c r="J337" s="849">
        <v>11044.95</v>
      </c>
      <c r="K337" s="837">
        <v>1</v>
      </c>
      <c r="L337" s="849">
        <v>15</v>
      </c>
      <c r="M337" s="850">
        <v>11044.95</v>
      </c>
    </row>
    <row r="338" spans="1:13" ht="14.4" customHeight="1" x14ac:dyDescent="0.3">
      <c r="A338" s="831" t="s">
        <v>2202</v>
      </c>
      <c r="B338" s="832" t="s">
        <v>1676</v>
      </c>
      <c r="C338" s="832" t="s">
        <v>2670</v>
      </c>
      <c r="D338" s="832" t="s">
        <v>787</v>
      </c>
      <c r="E338" s="832" t="s">
        <v>1686</v>
      </c>
      <c r="F338" s="849"/>
      <c r="G338" s="849"/>
      <c r="H338" s="837">
        <v>0</v>
      </c>
      <c r="I338" s="849">
        <v>24</v>
      </c>
      <c r="J338" s="849">
        <v>27712.32</v>
      </c>
      <c r="K338" s="837">
        <v>1</v>
      </c>
      <c r="L338" s="849">
        <v>24</v>
      </c>
      <c r="M338" s="850">
        <v>27712.32</v>
      </c>
    </row>
    <row r="339" spans="1:13" ht="14.4" customHeight="1" x14ac:dyDescent="0.3">
      <c r="A339" s="831" t="s">
        <v>2202</v>
      </c>
      <c r="B339" s="832" t="s">
        <v>1676</v>
      </c>
      <c r="C339" s="832" t="s">
        <v>1681</v>
      </c>
      <c r="D339" s="832" t="s">
        <v>787</v>
      </c>
      <c r="E339" s="832" t="s">
        <v>1682</v>
      </c>
      <c r="F339" s="849"/>
      <c r="G339" s="849"/>
      <c r="H339" s="837">
        <v>0</v>
      </c>
      <c r="I339" s="849">
        <v>6</v>
      </c>
      <c r="J339" s="849">
        <v>2208.96</v>
      </c>
      <c r="K339" s="837">
        <v>1</v>
      </c>
      <c r="L339" s="849">
        <v>6</v>
      </c>
      <c r="M339" s="850">
        <v>2208.96</v>
      </c>
    </row>
    <row r="340" spans="1:13" ht="14.4" customHeight="1" x14ac:dyDescent="0.3">
      <c r="A340" s="831" t="s">
        <v>2202</v>
      </c>
      <c r="B340" s="832" t="s">
        <v>1676</v>
      </c>
      <c r="C340" s="832" t="s">
        <v>1685</v>
      </c>
      <c r="D340" s="832" t="s">
        <v>787</v>
      </c>
      <c r="E340" s="832" t="s">
        <v>1686</v>
      </c>
      <c r="F340" s="849"/>
      <c r="G340" s="849"/>
      <c r="H340" s="837">
        <v>0</v>
      </c>
      <c r="I340" s="849">
        <v>1</v>
      </c>
      <c r="J340" s="849">
        <v>1154.68</v>
      </c>
      <c r="K340" s="837">
        <v>1</v>
      </c>
      <c r="L340" s="849">
        <v>1</v>
      </c>
      <c r="M340" s="850">
        <v>1154.68</v>
      </c>
    </row>
    <row r="341" spans="1:13" ht="14.4" customHeight="1" x14ac:dyDescent="0.3">
      <c r="A341" s="831" t="s">
        <v>2202</v>
      </c>
      <c r="B341" s="832" t="s">
        <v>1697</v>
      </c>
      <c r="C341" s="832" t="s">
        <v>2018</v>
      </c>
      <c r="D341" s="832" t="s">
        <v>702</v>
      </c>
      <c r="E341" s="832" t="s">
        <v>2019</v>
      </c>
      <c r="F341" s="849"/>
      <c r="G341" s="849"/>
      <c r="H341" s="837">
        <v>0</v>
      </c>
      <c r="I341" s="849">
        <v>3</v>
      </c>
      <c r="J341" s="849">
        <v>216</v>
      </c>
      <c r="K341" s="837">
        <v>1</v>
      </c>
      <c r="L341" s="849">
        <v>3</v>
      </c>
      <c r="M341" s="850">
        <v>216</v>
      </c>
    </row>
    <row r="342" spans="1:13" ht="14.4" customHeight="1" x14ac:dyDescent="0.3">
      <c r="A342" s="831" t="s">
        <v>2202</v>
      </c>
      <c r="B342" s="832" t="s">
        <v>1697</v>
      </c>
      <c r="C342" s="832" t="s">
        <v>1698</v>
      </c>
      <c r="D342" s="832" t="s">
        <v>702</v>
      </c>
      <c r="E342" s="832" t="s">
        <v>1699</v>
      </c>
      <c r="F342" s="849"/>
      <c r="G342" s="849"/>
      <c r="H342" s="837">
        <v>0</v>
      </c>
      <c r="I342" s="849">
        <v>1</v>
      </c>
      <c r="J342" s="849">
        <v>144.01</v>
      </c>
      <c r="K342" s="837">
        <v>1</v>
      </c>
      <c r="L342" s="849">
        <v>1</v>
      </c>
      <c r="M342" s="850">
        <v>144.01</v>
      </c>
    </row>
    <row r="343" spans="1:13" ht="14.4" customHeight="1" x14ac:dyDescent="0.3">
      <c r="A343" s="831" t="s">
        <v>2202</v>
      </c>
      <c r="B343" s="832" t="s">
        <v>1701</v>
      </c>
      <c r="C343" s="832" t="s">
        <v>1702</v>
      </c>
      <c r="D343" s="832" t="s">
        <v>1703</v>
      </c>
      <c r="E343" s="832" t="s">
        <v>1704</v>
      </c>
      <c r="F343" s="849"/>
      <c r="G343" s="849"/>
      <c r="H343" s="837">
        <v>0</v>
      </c>
      <c r="I343" s="849">
        <v>1</v>
      </c>
      <c r="J343" s="849">
        <v>131.32</v>
      </c>
      <c r="K343" s="837">
        <v>1</v>
      </c>
      <c r="L343" s="849">
        <v>1</v>
      </c>
      <c r="M343" s="850">
        <v>131.32</v>
      </c>
    </row>
    <row r="344" spans="1:13" ht="14.4" customHeight="1" x14ac:dyDescent="0.3">
      <c r="A344" s="831" t="s">
        <v>2202</v>
      </c>
      <c r="B344" s="832" t="s">
        <v>1713</v>
      </c>
      <c r="C344" s="832" t="s">
        <v>2476</v>
      </c>
      <c r="D344" s="832" t="s">
        <v>800</v>
      </c>
      <c r="E344" s="832" t="s">
        <v>1722</v>
      </c>
      <c r="F344" s="849"/>
      <c r="G344" s="849"/>
      <c r="H344" s="837">
        <v>0</v>
      </c>
      <c r="I344" s="849">
        <v>6</v>
      </c>
      <c r="J344" s="849">
        <v>255.06</v>
      </c>
      <c r="K344" s="837">
        <v>1</v>
      </c>
      <c r="L344" s="849">
        <v>6</v>
      </c>
      <c r="M344" s="850">
        <v>255.06</v>
      </c>
    </row>
    <row r="345" spans="1:13" ht="14.4" customHeight="1" x14ac:dyDescent="0.3">
      <c r="A345" s="831" t="s">
        <v>2202</v>
      </c>
      <c r="B345" s="832" t="s">
        <v>1713</v>
      </c>
      <c r="C345" s="832" t="s">
        <v>1715</v>
      </c>
      <c r="D345" s="832" t="s">
        <v>800</v>
      </c>
      <c r="E345" s="832" t="s">
        <v>1716</v>
      </c>
      <c r="F345" s="849"/>
      <c r="G345" s="849"/>
      <c r="H345" s="837">
        <v>0</v>
      </c>
      <c r="I345" s="849">
        <v>7</v>
      </c>
      <c r="J345" s="849">
        <v>595.14</v>
      </c>
      <c r="K345" s="837">
        <v>1</v>
      </c>
      <c r="L345" s="849">
        <v>7</v>
      </c>
      <c r="M345" s="850">
        <v>595.14</v>
      </c>
    </row>
    <row r="346" spans="1:13" ht="14.4" customHeight="1" x14ac:dyDescent="0.3">
      <c r="A346" s="831" t="s">
        <v>2202</v>
      </c>
      <c r="B346" s="832" t="s">
        <v>1713</v>
      </c>
      <c r="C346" s="832" t="s">
        <v>2477</v>
      </c>
      <c r="D346" s="832" t="s">
        <v>1296</v>
      </c>
      <c r="E346" s="832" t="s">
        <v>2478</v>
      </c>
      <c r="F346" s="849"/>
      <c r="G346" s="849"/>
      <c r="H346" s="837">
        <v>0</v>
      </c>
      <c r="I346" s="849">
        <v>9</v>
      </c>
      <c r="J346" s="849">
        <v>1769.04</v>
      </c>
      <c r="K346" s="837">
        <v>1</v>
      </c>
      <c r="L346" s="849">
        <v>9</v>
      </c>
      <c r="M346" s="850">
        <v>1769.04</v>
      </c>
    </row>
    <row r="347" spans="1:13" ht="14.4" customHeight="1" x14ac:dyDescent="0.3">
      <c r="A347" s="831" t="s">
        <v>2202</v>
      </c>
      <c r="B347" s="832" t="s">
        <v>1713</v>
      </c>
      <c r="C347" s="832" t="s">
        <v>1719</v>
      </c>
      <c r="D347" s="832" t="s">
        <v>797</v>
      </c>
      <c r="E347" s="832" t="s">
        <v>1720</v>
      </c>
      <c r="F347" s="849"/>
      <c r="G347" s="849"/>
      <c r="H347" s="837">
        <v>0</v>
      </c>
      <c r="I347" s="849">
        <v>1</v>
      </c>
      <c r="J347" s="849">
        <v>393.13</v>
      </c>
      <c r="K347" s="837">
        <v>1</v>
      </c>
      <c r="L347" s="849">
        <v>1</v>
      </c>
      <c r="M347" s="850">
        <v>393.13</v>
      </c>
    </row>
    <row r="348" spans="1:13" ht="14.4" customHeight="1" x14ac:dyDescent="0.3">
      <c r="A348" s="831" t="s">
        <v>2202</v>
      </c>
      <c r="B348" s="832" t="s">
        <v>1728</v>
      </c>
      <c r="C348" s="832" t="s">
        <v>3022</v>
      </c>
      <c r="D348" s="832" t="s">
        <v>1730</v>
      </c>
      <c r="E348" s="832" t="s">
        <v>3023</v>
      </c>
      <c r="F348" s="849"/>
      <c r="G348" s="849"/>
      <c r="H348" s="837">
        <v>0</v>
      </c>
      <c r="I348" s="849">
        <v>2</v>
      </c>
      <c r="J348" s="849">
        <v>21.3</v>
      </c>
      <c r="K348" s="837">
        <v>1</v>
      </c>
      <c r="L348" s="849">
        <v>2</v>
      </c>
      <c r="M348" s="850">
        <v>21.3</v>
      </c>
    </row>
    <row r="349" spans="1:13" ht="14.4" customHeight="1" x14ac:dyDescent="0.3">
      <c r="A349" s="831" t="s">
        <v>2202</v>
      </c>
      <c r="B349" s="832" t="s">
        <v>1728</v>
      </c>
      <c r="C349" s="832" t="s">
        <v>2030</v>
      </c>
      <c r="D349" s="832" t="s">
        <v>1420</v>
      </c>
      <c r="E349" s="832" t="s">
        <v>2031</v>
      </c>
      <c r="F349" s="849"/>
      <c r="G349" s="849"/>
      <c r="H349" s="837">
        <v>0</v>
      </c>
      <c r="I349" s="849">
        <v>4</v>
      </c>
      <c r="J349" s="849">
        <v>110</v>
      </c>
      <c r="K349" s="837">
        <v>1</v>
      </c>
      <c r="L349" s="849">
        <v>4</v>
      </c>
      <c r="M349" s="850">
        <v>110</v>
      </c>
    </row>
    <row r="350" spans="1:13" ht="14.4" customHeight="1" x14ac:dyDescent="0.3">
      <c r="A350" s="831" t="s">
        <v>2202</v>
      </c>
      <c r="B350" s="832" t="s">
        <v>1738</v>
      </c>
      <c r="C350" s="832" t="s">
        <v>1739</v>
      </c>
      <c r="D350" s="832" t="s">
        <v>1740</v>
      </c>
      <c r="E350" s="832" t="s">
        <v>1741</v>
      </c>
      <c r="F350" s="849"/>
      <c r="G350" s="849"/>
      <c r="H350" s="837">
        <v>0</v>
      </c>
      <c r="I350" s="849">
        <v>1</v>
      </c>
      <c r="J350" s="849">
        <v>65.540000000000006</v>
      </c>
      <c r="K350" s="837">
        <v>1</v>
      </c>
      <c r="L350" s="849">
        <v>1</v>
      </c>
      <c r="M350" s="850">
        <v>65.540000000000006</v>
      </c>
    </row>
    <row r="351" spans="1:13" ht="14.4" customHeight="1" x14ac:dyDescent="0.3">
      <c r="A351" s="831" t="s">
        <v>2202</v>
      </c>
      <c r="B351" s="832" t="s">
        <v>1744</v>
      </c>
      <c r="C351" s="832" t="s">
        <v>1745</v>
      </c>
      <c r="D351" s="832" t="s">
        <v>1746</v>
      </c>
      <c r="E351" s="832" t="s">
        <v>1747</v>
      </c>
      <c r="F351" s="849"/>
      <c r="G351" s="849"/>
      <c r="H351" s="837">
        <v>0</v>
      </c>
      <c r="I351" s="849">
        <v>2</v>
      </c>
      <c r="J351" s="849">
        <v>70.22</v>
      </c>
      <c r="K351" s="837">
        <v>1</v>
      </c>
      <c r="L351" s="849">
        <v>2</v>
      </c>
      <c r="M351" s="850">
        <v>70.22</v>
      </c>
    </row>
    <row r="352" spans="1:13" ht="14.4" customHeight="1" x14ac:dyDescent="0.3">
      <c r="A352" s="831" t="s">
        <v>2202</v>
      </c>
      <c r="B352" s="832" t="s">
        <v>1744</v>
      </c>
      <c r="C352" s="832" t="s">
        <v>4410</v>
      </c>
      <c r="D352" s="832" t="s">
        <v>2415</v>
      </c>
      <c r="E352" s="832" t="s">
        <v>1971</v>
      </c>
      <c r="F352" s="849">
        <v>1</v>
      </c>
      <c r="G352" s="849">
        <v>32.76</v>
      </c>
      <c r="H352" s="837">
        <v>1</v>
      </c>
      <c r="I352" s="849"/>
      <c r="J352" s="849"/>
      <c r="K352" s="837">
        <v>0</v>
      </c>
      <c r="L352" s="849">
        <v>1</v>
      </c>
      <c r="M352" s="850">
        <v>32.76</v>
      </c>
    </row>
    <row r="353" spans="1:13" ht="14.4" customHeight="1" x14ac:dyDescent="0.3">
      <c r="A353" s="831" t="s">
        <v>2202</v>
      </c>
      <c r="B353" s="832" t="s">
        <v>1744</v>
      </c>
      <c r="C353" s="832" t="s">
        <v>4067</v>
      </c>
      <c r="D353" s="832" t="s">
        <v>1746</v>
      </c>
      <c r="E353" s="832" t="s">
        <v>1955</v>
      </c>
      <c r="F353" s="849"/>
      <c r="G353" s="849"/>
      <c r="H353" s="837">
        <v>0</v>
      </c>
      <c r="I353" s="849">
        <v>1</v>
      </c>
      <c r="J353" s="849">
        <v>70.23</v>
      </c>
      <c r="K353" s="837">
        <v>1</v>
      </c>
      <c r="L353" s="849">
        <v>1</v>
      </c>
      <c r="M353" s="850">
        <v>70.23</v>
      </c>
    </row>
    <row r="354" spans="1:13" ht="14.4" customHeight="1" x14ac:dyDescent="0.3">
      <c r="A354" s="831" t="s">
        <v>2202</v>
      </c>
      <c r="B354" s="832" t="s">
        <v>1744</v>
      </c>
      <c r="C354" s="832" t="s">
        <v>2036</v>
      </c>
      <c r="D354" s="832" t="s">
        <v>1746</v>
      </c>
      <c r="E354" s="832" t="s">
        <v>1894</v>
      </c>
      <c r="F354" s="849"/>
      <c r="G354" s="849"/>
      <c r="H354" s="837">
        <v>0</v>
      </c>
      <c r="I354" s="849">
        <v>6</v>
      </c>
      <c r="J354" s="849">
        <v>105.35999999999999</v>
      </c>
      <c r="K354" s="837">
        <v>1</v>
      </c>
      <c r="L354" s="849">
        <v>6</v>
      </c>
      <c r="M354" s="850">
        <v>105.35999999999999</v>
      </c>
    </row>
    <row r="355" spans="1:13" ht="14.4" customHeight="1" x14ac:dyDescent="0.3">
      <c r="A355" s="831" t="s">
        <v>2202</v>
      </c>
      <c r="B355" s="832" t="s">
        <v>1744</v>
      </c>
      <c r="C355" s="832" t="s">
        <v>1748</v>
      </c>
      <c r="D355" s="832" t="s">
        <v>1746</v>
      </c>
      <c r="E355" s="832" t="s">
        <v>1749</v>
      </c>
      <c r="F355" s="849"/>
      <c r="G355" s="849"/>
      <c r="H355" s="837">
        <v>0</v>
      </c>
      <c r="I355" s="849">
        <v>3</v>
      </c>
      <c r="J355" s="849">
        <v>351.09000000000003</v>
      </c>
      <c r="K355" s="837">
        <v>1</v>
      </c>
      <c r="L355" s="849">
        <v>3</v>
      </c>
      <c r="M355" s="850">
        <v>351.09000000000003</v>
      </c>
    </row>
    <row r="356" spans="1:13" ht="14.4" customHeight="1" x14ac:dyDescent="0.3">
      <c r="A356" s="831" t="s">
        <v>2202</v>
      </c>
      <c r="B356" s="832" t="s">
        <v>1752</v>
      </c>
      <c r="C356" s="832" t="s">
        <v>1753</v>
      </c>
      <c r="D356" s="832" t="s">
        <v>681</v>
      </c>
      <c r="E356" s="832" t="s">
        <v>1754</v>
      </c>
      <c r="F356" s="849"/>
      <c r="G356" s="849"/>
      <c r="H356" s="837">
        <v>0</v>
      </c>
      <c r="I356" s="849">
        <v>3</v>
      </c>
      <c r="J356" s="849">
        <v>26.369999999999997</v>
      </c>
      <c r="K356" s="837">
        <v>1</v>
      </c>
      <c r="L356" s="849">
        <v>3</v>
      </c>
      <c r="M356" s="850">
        <v>26.369999999999997</v>
      </c>
    </row>
    <row r="357" spans="1:13" ht="14.4" customHeight="1" x14ac:dyDescent="0.3">
      <c r="A357" s="831" t="s">
        <v>2202</v>
      </c>
      <c r="B357" s="832" t="s">
        <v>1752</v>
      </c>
      <c r="C357" s="832" t="s">
        <v>1755</v>
      </c>
      <c r="D357" s="832" t="s">
        <v>681</v>
      </c>
      <c r="E357" s="832" t="s">
        <v>1756</v>
      </c>
      <c r="F357" s="849"/>
      <c r="G357" s="849"/>
      <c r="H357" s="837">
        <v>0</v>
      </c>
      <c r="I357" s="849">
        <v>7</v>
      </c>
      <c r="J357" s="849">
        <v>204.89</v>
      </c>
      <c r="K357" s="837">
        <v>1</v>
      </c>
      <c r="L357" s="849">
        <v>7</v>
      </c>
      <c r="M357" s="850">
        <v>204.89</v>
      </c>
    </row>
    <row r="358" spans="1:13" ht="14.4" customHeight="1" x14ac:dyDescent="0.3">
      <c r="A358" s="831" t="s">
        <v>2202</v>
      </c>
      <c r="B358" s="832" t="s">
        <v>1752</v>
      </c>
      <c r="C358" s="832" t="s">
        <v>1757</v>
      </c>
      <c r="D358" s="832" t="s">
        <v>679</v>
      </c>
      <c r="E358" s="832" t="s">
        <v>1758</v>
      </c>
      <c r="F358" s="849"/>
      <c r="G358" s="849"/>
      <c r="H358" s="837">
        <v>0</v>
      </c>
      <c r="I358" s="849">
        <v>1</v>
      </c>
      <c r="J358" s="849">
        <v>117.03</v>
      </c>
      <c r="K358" s="837">
        <v>1</v>
      </c>
      <c r="L358" s="849">
        <v>1</v>
      </c>
      <c r="M358" s="850">
        <v>117.03</v>
      </c>
    </row>
    <row r="359" spans="1:13" ht="14.4" customHeight="1" x14ac:dyDescent="0.3">
      <c r="A359" s="831" t="s">
        <v>2202</v>
      </c>
      <c r="B359" s="832" t="s">
        <v>1759</v>
      </c>
      <c r="C359" s="832" t="s">
        <v>1760</v>
      </c>
      <c r="D359" s="832" t="s">
        <v>1761</v>
      </c>
      <c r="E359" s="832" t="s">
        <v>1762</v>
      </c>
      <c r="F359" s="849"/>
      <c r="G359" s="849"/>
      <c r="H359" s="837">
        <v>0</v>
      </c>
      <c r="I359" s="849">
        <v>2</v>
      </c>
      <c r="J359" s="849">
        <v>186.54</v>
      </c>
      <c r="K359" s="837">
        <v>1</v>
      </c>
      <c r="L359" s="849">
        <v>2</v>
      </c>
      <c r="M359" s="850">
        <v>186.54</v>
      </c>
    </row>
    <row r="360" spans="1:13" ht="14.4" customHeight="1" x14ac:dyDescent="0.3">
      <c r="A360" s="831" t="s">
        <v>2202</v>
      </c>
      <c r="B360" s="832" t="s">
        <v>1759</v>
      </c>
      <c r="C360" s="832" t="s">
        <v>1763</v>
      </c>
      <c r="D360" s="832" t="s">
        <v>1761</v>
      </c>
      <c r="E360" s="832" t="s">
        <v>1764</v>
      </c>
      <c r="F360" s="849"/>
      <c r="G360" s="849"/>
      <c r="H360" s="837">
        <v>0</v>
      </c>
      <c r="I360" s="849">
        <v>3</v>
      </c>
      <c r="J360" s="849">
        <v>93.27</v>
      </c>
      <c r="K360" s="837">
        <v>1</v>
      </c>
      <c r="L360" s="849">
        <v>3</v>
      </c>
      <c r="M360" s="850">
        <v>93.27</v>
      </c>
    </row>
    <row r="361" spans="1:13" ht="14.4" customHeight="1" x14ac:dyDescent="0.3">
      <c r="A361" s="831" t="s">
        <v>2202</v>
      </c>
      <c r="B361" s="832" t="s">
        <v>1769</v>
      </c>
      <c r="C361" s="832" t="s">
        <v>2043</v>
      </c>
      <c r="D361" s="832" t="s">
        <v>987</v>
      </c>
      <c r="E361" s="832" t="s">
        <v>1747</v>
      </c>
      <c r="F361" s="849"/>
      <c r="G361" s="849"/>
      <c r="H361" s="837">
        <v>0</v>
      </c>
      <c r="I361" s="849">
        <v>4</v>
      </c>
      <c r="J361" s="849">
        <v>190.8</v>
      </c>
      <c r="K361" s="837">
        <v>1</v>
      </c>
      <c r="L361" s="849">
        <v>4</v>
      </c>
      <c r="M361" s="850">
        <v>190.8</v>
      </c>
    </row>
    <row r="362" spans="1:13" ht="14.4" customHeight="1" x14ac:dyDescent="0.3">
      <c r="A362" s="831" t="s">
        <v>2202</v>
      </c>
      <c r="B362" s="832" t="s">
        <v>1769</v>
      </c>
      <c r="C362" s="832" t="s">
        <v>1770</v>
      </c>
      <c r="D362" s="832" t="s">
        <v>987</v>
      </c>
      <c r="E362" s="832" t="s">
        <v>1771</v>
      </c>
      <c r="F362" s="849"/>
      <c r="G362" s="849"/>
      <c r="H362" s="837">
        <v>0</v>
      </c>
      <c r="I362" s="849">
        <v>1</v>
      </c>
      <c r="J362" s="849">
        <v>143.09</v>
      </c>
      <c r="K362" s="837">
        <v>1</v>
      </c>
      <c r="L362" s="849">
        <v>1</v>
      </c>
      <c r="M362" s="850">
        <v>143.09</v>
      </c>
    </row>
    <row r="363" spans="1:13" ht="14.4" customHeight="1" x14ac:dyDescent="0.3">
      <c r="A363" s="831" t="s">
        <v>2202</v>
      </c>
      <c r="B363" s="832" t="s">
        <v>1774</v>
      </c>
      <c r="C363" s="832" t="s">
        <v>2047</v>
      </c>
      <c r="D363" s="832" t="s">
        <v>1776</v>
      </c>
      <c r="E363" s="832" t="s">
        <v>2048</v>
      </c>
      <c r="F363" s="849"/>
      <c r="G363" s="849"/>
      <c r="H363" s="837">
        <v>0</v>
      </c>
      <c r="I363" s="849">
        <v>1</v>
      </c>
      <c r="J363" s="849">
        <v>10.34</v>
      </c>
      <c r="K363" s="837">
        <v>1</v>
      </c>
      <c r="L363" s="849">
        <v>1</v>
      </c>
      <c r="M363" s="850">
        <v>10.34</v>
      </c>
    </row>
    <row r="364" spans="1:13" ht="14.4" customHeight="1" x14ac:dyDescent="0.3">
      <c r="A364" s="831" t="s">
        <v>2202</v>
      </c>
      <c r="B364" s="832" t="s">
        <v>1783</v>
      </c>
      <c r="C364" s="832" t="s">
        <v>2740</v>
      </c>
      <c r="D364" s="832" t="s">
        <v>1785</v>
      </c>
      <c r="E364" s="832" t="s">
        <v>2741</v>
      </c>
      <c r="F364" s="849"/>
      <c r="G364" s="849"/>
      <c r="H364" s="837">
        <v>0</v>
      </c>
      <c r="I364" s="849">
        <v>1</v>
      </c>
      <c r="J364" s="849">
        <v>437.23</v>
      </c>
      <c r="K364" s="837">
        <v>1</v>
      </c>
      <c r="L364" s="849">
        <v>1</v>
      </c>
      <c r="M364" s="850">
        <v>437.23</v>
      </c>
    </row>
    <row r="365" spans="1:13" ht="14.4" customHeight="1" x14ac:dyDescent="0.3">
      <c r="A365" s="831" t="s">
        <v>2202</v>
      </c>
      <c r="B365" s="832" t="s">
        <v>4576</v>
      </c>
      <c r="C365" s="832" t="s">
        <v>4107</v>
      </c>
      <c r="D365" s="832" t="s">
        <v>4108</v>
      </c>
      <c r="E365" s="832" t="s">
        <v>4109</v>
      </c>
      <c r="F365" s="849"/>
      <c r="G365" s="849"/>
      <c r="H365" s="837">
        <v>0</v>
      </c>
      <c r="I365" s="849">
        <v>3</v>
      </c>
      <c r="J365" s="849">
        <v>1441.98</v>
      </c>
      <c r="K365" s="837">
        <v>1</v>
      </c>
      <c r="L365" s="849">
        <v>3</v>
      </c>
      <c r="M365" s="850">
        <v>1441.98</v>
      </c>
    </row>
    <row r="366" spans="1:13" ht="14.4" customHeight="1" x14ac:dyDescent="0.3">
      <c r="A366" s="831" t="s">
        <v>2202</v>
      </c>
      <c r="B366" s="832" t="s">
        <v>1804</v>
      </c>
      <c r="C366" s="832" t="s">
        <v>1805</v>
      </c>
      <c r="D366" s="832" t="s">
        <v>1806</v>
      </c>
      <c r="E366" s="832" t="s">
        <v>1807</v>
      </c>
      <c r="F366" s="849"/>
      <c r="G366" s="849"/>
      <c r="H366" s="837">
        <v>0</v>
      </c>
      <c r="I366" s="849">
        <v>1</v>
      </c>
      <c r="J366" s="849">
        <v>79.11</v>
      </c>
      <c r="K366" s="837">
        <v>1</v>
      </c>
      <c r="L366" s="849">
        <v>1</v>
      </c>
      <c r="M366" s="850">
        <v>79.11</v>
      </c>
    </row>
    <row r="367" spans="1:13" ht="14.4" customHeight="1" x14ac:dyDescent="0.3">
      <c r="A367" s="831" t="s">
        <v>2202</v>
      </c>
      <c r="B367" s="832" t="s">
        <v>1810</v>
      </c>
      <c r="C367" s="832" t="s">
        <v>1811</v>
      </c>
      <c r="D367" s="832" t="s">
        <v>919</v>
      </c>
      <c r="E367" s="832" t="s">
        <v>1812</v>
      </c>
      <c r="F367" s="849"/>
      <c r="G367" s="849"/>
      <c r="H367" s="837">
        <v>0</v>
      </c>
      <c r="I367" s="849">
        <v>1</v>
      </c>
      <c r="J367" s="849">
        <v>77.790000000000006</v>
      </c>
      <c r="K367" s="837">
        <v>1</v>
      </c>
      <c r="L367" s="849">
        <v>1</v>
      </c>
      <c r="M367" s="850">
        <v>77.790000000000006</v>
      </c>
    </row>
    <row r="368" spans="1:13" ht="14.4" customHeight="1" x14ac:dyDescent="0.3">
      <c r="A368" s="831" t="s">
        <v>2202</v>
      </c>
      <c r="B368" s="832" t="s">
        <v>1813</v>
      </c>
      <c r="C368" s="832" t="s">
        <v>1817</v>
      </c>
      <c r="D368" s="832" t="s">
        <v>1815</v>
      </c>
      <c r="E368" s="832" t="s">
        <v>1818</v>
      </c>
      <c r="F368" s="849"/>
      <c r="G368" s="849"/>
      <c r="H368" s="837">
        <v>0</v>
      </c>
      <c r="I368" s="849">
        <v>1</v>
      </c>
      <c r="J368" s="849">
        <v>279.52999999999997</v>
      </c>
      <c r="K368" s="837">
        <v>1</v>
      </c>
      <c r="L368" s="849">
        <v>1</v>
      </c>
      <c r="M368" s="850">
        <v>279.52999999999997</v>
      </c>
    </row>
    <row r="369" spans="1:13" ht="14.4" customHeight="1" x14ac:dyDescent="0.3">
      <c r="A369" s="831" t="s">
        <v>2202</v>
      </c>
      <c r="B369" s="832" t="s">
        <v>4562</v>
      </c>
      <c r="C369" s="832" t="s">
        <v>2784</v>
      </c>
      <c r="D369" s="832" t="s">
        <v>2783</v>
      </c>
      <c r="E369" s="832" t="s">
        <v>1751</v>
      </c>
      <c r="F369" s="849"/>
      <c r="G369" s="849"/>
      <c r="H369" s="837">
        <v>0</v>
      </c>
      <c r="I369" s="849">
        <v>2</v>
      </c>
      <c r="J369" s="849">
        <v>621.17999999999995</v>
      </c>
      <c r="K369" s="837">
        <v>1</v>
      </c>
      <c r="L369" s="849">
        <v>2</v>
      </c>
      <c r="M369" s="850">
        <v>621.17999999999995</v>
      </c>
    </row>
    <row r="370" spans="1:13" ht="14.4" customHeight="1" x14ac:dyDescent="0.3">
      <c r="A370" s="831" t="s">
        <v>2202</v>
      </c>
      <c r="B370" s="832" t="s">
        <v>1819</v>
      </c>
      <c r="C370" s="832" t="s">
        <v>2469</v>
      </c>
      <c r="D370" s="832" t="s">
        <v>908</v>
      </c>
      <c r="E370" s="832" t="s">
        <v>2470</v>
      </c>
      <c r="F370" s="849"/>
      <c r="G370" s="849"/>
      <c r="H370" s="837">
        <v>0</v>
      </c>
      <c r="I370" s="849">
        <v>6</v>
      </c>
      <c r="J370" s="849">
        <v>3336.24</v>
      </c>
      <c r="K370" s="837">
        <v>1</v>
      </c>
      <c r="L370" s="849">
        <v>6</v>
      </c>
      <c r="M370" s="850">
        <v>3336.24</v>
      </c>
    </row>
    <row r="371" spans="1:13" ht="14.4" customHeight="1" x14ac:dyDescent="0.3">
      <c r="A371" s="831" t="s">
        <v>2202</v>
      </c>
      <c r="B371" s="832" t="s">
        <v>1819</v>
      </c>
      <c r="C371" s="832" t="s">
        <v>1820</v>
      </c>
      <c r="D371" s="832" t="s">
        <v>908</v>
      </c>
      <c r="E371" s="832" t="s">
        <v>1821</v>
      </c>
      <c r="F371" s="849"/>
      <c r="G371" s="849"/>
      <c r="H371" s="837">
        <v>0</v>
      </c>
      <c r="I371" s="849">
        <v>2</v>
      </c>
      <c r="J371" s="849">
        <v>370.68</v>
      </c>
      <c r="K371" s="837">
        <v>1</v>
      </c>
      <c r="L371" s="849">
        <v>2</v>
      </c>
      <c r="M371" s="850">
        <v>370.68</v>
      </c>
    </row>
    <row r="372" spans="1:13" ht="14.4" customHeight="1" x14ac:dyDescent="0.3">
      <c r="A372" s="831" t="s">
        <v>2202</v>
      </c>
      <c r="B372" s="832" t="s">
        <v>2055</v>
      </c>
      <c r="C372" s="832" t="s">
        <v>2056</v>
      </c>
      <c r="D372" s="832" t="s">
        <v>2057</v>
      </c>
      <c r="E372" s="832" t="s">
        <v>2058</v>
      </c>
      <c r="F372" s="849">
        <v>1</v>
      </c>
      <c r="G372" s="849">
        <v>1065.51</v>
      </c>
      <c r="H372" s="837">
        <v>1</v>
      </c>
      <c r="I372" s="849"/>
      <c r="J372" s="849"/>
      <c r="K372" s="837">
        <v>0</v>
      </c>
      <c r="L372" s="849">
        <v>1</v>
      </c>
      <c r="M372" s="850">
        <v>1065.51</v>
      </c>
    </row>
    <row r="373" spans="1:13" ht="14.4" customHeight="1" x14ac:dyDescent="0.3">
      <c r="A373" s="831" t="s">
        <v>2202</v>
      </c>
      <c r="B373" s="832" t="s">
        <v>2055</v>
      </c>
      <c r="C373" s="832" t="s">
        <v>2462</v>
      </c>
      <c r="D373" s="832" t="s">
        <v>2057</v>
      </c>
      <c r="E373" s="832" t="s">
        <v>2463</v>
      </c>
      <c r="F373" s="849">
        <v>2</v>
      </c>
      <c r="G373" s="849">
        <v>6961.3</v>
      </c>
      <c r="H373" s="837">
        <v>1</v>
      </c>
      <c r="I373" s="849"/>
      <c r="J373" s="849"/>
      <c r="K373" s="837">
        <v>0</v>
      </c>
      <c r="L373" s="849">
        <v>2</v>
      </c>
      <c r="M373" s="850">
        <v>6961.3</v>
      </c>
    </row>
    <row r="374" spans="1:13" ht="14.4" customHeight="1" x14ac:dyDescent="0.3">
      <c r="A374" s="831" t="s">
        <v>2202</v>
      </c>
      <c r="B374" s="832" t="s">
        <v>1827</v>
      </c>
      <c r="C374" s="832" t="s">
        <v>2643</v>
      </c>
      <c r="D374" s="832" t="s">
        <v>2641</v>
      </c>
      <c r="E374" s="832" t="s">
        <v>2644</v>
      </c>
      <c r="F374" s="849"/>
      <c r="G374" s="849"/>
      <c r="H374" s="837">
        <v>0</v>
      </c>
      <c r="I374" s="849">
        <v>2</v>
      </c>
      <c r="J374" s="849">
        <v>438.36</v>
      </c>
      <c r="K374" s="837">
        <v>1</v>
      </c>
      <c r="L374" s="849">
        <v>2</v>
      </c>
      <c r="M374" s="850">
        <v>438.36</v>
      </c>
    </row>
    <row r="375" spans="1:13" ht="14.4" customHeight="1" x14ac:dyDescent="0.3">
      <c r="A375" s="831" t="s">
        <v>2202</v>
      </c>
      <c r="B375" s="832" t="s">
        <v>1830</v>
      </c>
      <c r="C375" s="832" t="s">
        <v>2063</v>
      </c>
      <c r="D375" s="832" t="s">
        <v>1832</v>
      </c>
      <c r="E375" s="832" t="s">
        <v>2064</v>
      </c>
      <c r="F375" s="849"/>
      <c r="G375" s="849"/>
      <c r="H375" s="837">
        <v>0</v>
      </c>
      <c r="I375" s="849">
        <v>1</v>
      </c>
      <c r="J375" s="849">
        <v>105.23</v>
      </c>
      <c r="K375" s="837">
        <v>1</v>
      </c>
      <c r="L375" s="849">
        <v>1</v>
      </c>
      <c r="M375" s="850">
        <v>105.23</v>
      </c>
    </row>
    <row r="376" spans="1:13" ht="14.4" customHeight="1" x14ac:dyDescent="0.3">
      <c r="A376" s="831" t="s">
        <v>2202</v>
      </c>
      <c r="B376" s="832" t="s">
        <v>1830</v>
      </c>
      <c r="C376" s="832" t="s">
        <v>1836</v>
      </c>
      <c r="D376" s="832" t="s">
        <v>1832</v>
      </c>
      <c r="E376" s="832" t="s">
        <v>1837</v>
      </c>
      <c r="F376" s="849"/>
      <c r="G376" s="849"/>
      <c r="H376" s="837">
        <v>0</v>
      </c>
      <c r="I376" s="849">
        <v>1</v>
      </c>
      <c r="J376" s="849">
        <v>84.18</v>
      </c>
      <c r="K376" s="837">
        <v>1</v>
      </c>
      <c r="L376" s="849">
        <v>1</v>
      </c>
      <c r="M376" s="850">
        <v>84.18</v>
      </c>
    </row>
    <row r="377" spans="1:13" ht="14.4" customHeight="1" x14ac:dyDescent="0.3">
      <c r="A377" s="831" t="s">
        <v>2202</v>
      </c>
      <c r="B377" s="832" t="s">
        <v>1830</v>
      </c>
      <c r="C377" s="832" t="s">
        <v>2921</v>
      </c>
      <c r="D377" s="832" t="s">
        <v>2919</v>
      </c>
      <c r="E377" s="832" t="s">
        <v>1835</v>
      </c>
      <c r="F377" s="849"/>
      <c r="G377" s="849"/>
      <c r="H377" s="837">
        <v>0</v>
      </c>
      <c r="I377" s="849">
        <v>1</v>
      </c>
      <c r="J377" s="849">
        <v>49.08</v>
      </c>
      <c r="K377" s="837">
        <v>1</v>
      </c>
      <c r="L377" s="849">
        <v>1</v>
      </c>
      <c r="M377" s="850">
        <v>49.08</v>
      </c>
    </row>
    <row r="378" spans="1:13" ht="14.4" customHeight="1" x14ac:dyDescent="0.3">
      <c r="A378" s="831" t="s">
        <v>2202</v>
      </c>
      <c r="B378" s="832" t="s">
        <v>1830</v>
      </c>
      <c r="C378" s="832" t="s">
        <v>1834</v>
      </c>
      <c r="D378" s="832" t="s">
        <v>1832</v>
      </c>
      <c r="E378" s="832" t="s">
        <v>1835</v>
      </c>
      <c r="F378" s="849"/>
      <c r="G378" s="849"/>
      <c r="H378" s="837">
        <v>0</v>
      </c>
      <c r="I378" s="849">
        <v>2</v>
      </c>
      <c r="J378" s="849">
        <v>98.16</v>
      </c>
      <c r="K378" s="837">
        <v>1</v>
      </c>
      <c r="L378" s="849">
        <v>2</v>
      </c>
      <c r="M378" s="850">
        <v>98.16</v>
      </c>
    </row>
    <row r="379" spans="1:13" ht="14.4" customHeight="1" x14ac:dyDescent="0.3">
      <c r="A379" s="831" t="s">
        <v>2202</v>
      </c>
      <c r="B379" s="832" t="s">
        <v>1842</v>
      </c>
      <c r="C379" s="832" t="s">
        <v>1845</v>
      </c>
      <c r="D379" s="832" t="s">
        <v>1115</v>
      </c>
      <c r="E379" s="832" t="s">
        <v>1846</v>
      </c>
      <c r="F379" s="849"/>
      <c r="G379" s="849"/>
      <c r="H379" s="837">
        <v>0</v>
      </c>
      <c r="I379" s="849">
        <v>10</v>
      </c>
      <c r="J379" s="849">
        <v>1543.6000000000001</v>
      </c>
      <c r="K379" s="837">
        <v>1</v>
      </c>
      <c r="L379" s="849">
        <v>10</v>
      </c>
      <c r="M379" s="850">
        <v>1543.6000000000001</v>
      </c>
    </row>
    <row r="380" spans="1:13" ht="14.4" customHeight="1" x14ac:dyDescent="0.3">
      <c r="A380" s="831" t="s">
        <v>2202</v>
      </c>
      <c r="B380" s="832" t="s">
        <v>4571</v>
      </c>
      <c r="C380" s="832" t="s">
        <v>4068</v>
      </c>
      <c r="D380" s="832" t="s">
        <v>4069</v>
      </c>
      <c r="E380" s="832" t="s">
        <v>4070</v>
      </c>
      <c r="F380" s="849"/>
      <c r="G380" s="849"/>
      <c r="H380" s="837">
        <v>0</v>
      </c>
      <c r="I380" s="849">
        <v>1</v>
      </c>
      <c r="J380" s="849">
        <v>272.83</v>
      </c>
      <c r="K380" s="837">
        <v>1</v>
      </c>
      <c r="L380" s="849">
        <v>1</v>
      </c>
      <c r="M380" s="850">
        <v>272.83</v>
      </c>
    </row>
    <row r="381" spans="1:13" ht="14.4" customHeight="1" x14ac:dyDescent="0.3">
      <c r="A381" s="831" t="s">
        <v>2202</v>
      </c>
      <c r="B381" s="832" t="s">
        <v>4566</v>
      </c>
      <c r="C381" s="832" t="s">
        <v>2397</v>
      </c>
      <c r="D381" s="832" t="s">
        <v>2398</v>
      </c>
      <c r="E381" s="832" t="s">
        <v>1653</v>
      </c>
      <c r="F381" s="849"/>
      <c r="G381" s="849"/>
      <c r="H381" s="837">
        <v>0</v>
      </c>
      <c r="I381" s="849">
        <v>7</v>
      </c>
      <c r="J381" s="849">
        <v>2227.1200000000003</v>
      </c>
      <c r="K381" s="837">
        <v>1</v>
      </c>
      <c r="L381" s="849">
        <v>7</v>
      </c>
      <c r="M381" s="850">
        <v>2227.1200000000003</v>
      </c>
    </row>
    <row r="382" spans="1:13" ht="14.4" customHeight="1" x14ac:dyDescent="0.3">
      <c r="A382" s="831" t="s">
        <v>2202</v>
      </c>
      <c r="B382" s="832" t="s">
        <v>1903</v>
      </c>
      <c r="C382" s="832" t="s">
        <v>1905</v>
      </c>
      <c r="D382" s="832" t="s">
        <v>620</v>
      </c>
      <c r="E382" s="832" t="s">
        <v>622</v>
      </c>
      <c r="F382" s="849"/>
      <c r="G382" s="849"/>
      <c r="H382" s="837">
        <v>0</v>
      </c>
      <c r="I382" s="849">
        <v>3</v>
      </c>
      <c r="J382" s="849">
        <v>217.64999999999998</v>
      </c>
      <c r="K382" s="837">
        <v>1</v>
      </c>
      <c r="L382" s="849">
        <v>3</v>
      </c>
      <c r="M382" s="850">
        <v>217.64999999999998</v>
      </c>
    </row>
    <row r="383" spans="1:13" ht="14.4" customHeight="1" x14ac:dyDescent="0.3">
      <c r="A383" s="831" t="s">
        <v>2202</v>
      </c>
      <c r="B383" s="832" t="s">
        <v>1903</v>
      </c>
      <c r="C383" s="832" t="s">
        <v>1904</v>
      </c>
      <c r="D383" s="832" t="s">
        <v>620</v>
      </c>
      <c r="E383" s="832" t="s">
        <v>621</v>
      </c>
      <c r="F383" s="849"/>
      <c r="G383" s="849"/>
      <c r="H383" s="837">
        <v>0</v>
      </c>
      <c r="I383" s="849">
        <v>5</v>
      </c>
      <c r="J383" s="849">
        <v>108.80000000000001</v>
      </c>
      <c r="K383" s="837">
        <v>1</v>
      </c>
      <c r="L383" s="849">
        <v>5</v>
      </c>
      <c r="M383" s="850">
        <v>108.80000000000001</v>
      </c>
    </row>
    <row r="384" spans="1:13" ht="14.4" customHeight="1" x14ac:dyDescent="0.3">
      <c r="A384" s="831" t="s">
        <v>2202</v>
      </c>
      <c r="B384" s="832" t="s">
        <v>1937</v>
      </c>
      <c r="C384" s="832" t="s">
        <v>1941</v>
      </c>
      <c r="D384" s="832" t="s">
        <v>1942</v>
      </c>
      <c r="E384" s="832" t="s">
        <v>1943</v>
      </c>
      <c r="F384" s="849"/>
      <c r="G384" s="849"/>
      <c r="H384" s="837">
        <v>0</v>
      </c>
      <c r="I384" s="849">
        <v>1</v>
      </c>
      <c r="J384" s="849">
        <v>4.7</v>
      </c>
      <c r="K384" s="837">
        <v>1</v>
      </c>
      <c r="L384" s="849">
        <v>1</v>
      </c>
      <c r="M384" s="850">
        <v>4.7</v>
      </c>
    </row>
    <row r="385" spans="1:13" ht="14.4" customHeight="1" x14ac:dyDescent="0.3">
      <c r="A385" s="831" t="s">
        <v>2202</v>
      </c>
      <c r="B385" s="832" t="s">
        <v>1948</v>
      </c>
      <c r="C385" s="832" t="s">
        <v>1949</v>
      </c>
      <c r="D385" s="832" t="s">
        <v>1099</v>
      </c>
      <c r="E385" s="832" t="s">
        <v>1950</v>
      </c>
      <c r="F385" s="849"/>
      <c r="G385" s="849"/>
      <c r="H385" s="837"/>
      <c r="I385" s="849">
        <v>2</v>
      </c>
      <c r="J385" s="849">
        <v>0</v>
      </c>
      <c r="K385" s="837"/>
      <c r="L385" s="849">
        <v>2</v>
      </c>
      <c r="M385" s="850">
        <v>0</v>
      </c>
    </row>
    <row r="386" spans="1:13" ht="14.4" customHeight="1" x14ac:dyDescent="0.3">
      <c r="A386" s="831" t="s">
        <v>2202</v>
      </c>
      <c r="B386" s="832" t="s">
        <v>1953</v>
      </c>
      <c r="C386" s="832" t="s">
        <v>2428</v>
      </c>
      <c r="D386" s="832" t="s">
        <v>692</v>
      </c>
      <c r="E386" s="832" t="s">
        <v>1816</v>
      </c>
      <c r="F386" s="849"/>
      <c r="G386" s="849"/>
      <c r="H386" s="837">
        <v>0</v>
      </c>
      <c r="I386" s="849">
        <v>3</v>
      </c>
      <c r="J386" s="849">
        <v>396</v>
      </c>
      <c r="K386" s="837">
        <v>1</v>
      </c>
      <c r="L386" s="849">
        <v>3</v>
      </c>
      <c r="M386" s="850">
        <v>396</v>
      </c>
    </row>
    <row r="387" spans="1:13" ht="14.4" customHeight="1" x14ac:dyDescent="0.3">
      <c r="A387" s="831" t="s">
        <v>2202</v>
      </c>
      <c r="B387" s="832" t="s">
        <v>1953</v>
      </c>
      <c r="C387" s="832" t="s">
        <v>3930</v>
      </c>
      <c r="D387" s="832" t="s">
        <v>692</v>
      </c>
      <c r="E387" s="832" t="s">
        <v>3931</v>
      </c>
      <c r="F387" s="849"/>
      <c r="G387" s="849"/>
      <c r="H387" s="837">
        <v>0</v>
      </c>
      <c r="I387" s="849">
        <v>1</v>
      </c>
      <c r="J387" s="849">
        <v>264</v>
      </c>
      <c r="K387" s="837">
        <v>1</v>
      </c>
      <c r="L387" s="849">
        <v>1</v>
      </c>
      <c r="M387" s="850">
        <v>264</v>
      </c>
    </row>
    <row r="388" spans="1:13" ht="14.4" customHeight="1" x14ac:dyDescent="0.3">
      <c r="A388" s="831" t="s">
        <v>2202</v>
      </c>
      <c r="B388" s="832" t="s">
        <v>4577</v>
      </c>
      <c r="C388" s="832" t="s">
        <v>4096</v>
      </c>
      <c r="D388" s="832" t="s">
        <v>4097</v>
      </c>
      <c r="E388" s="832" t="s">
        <v>1816</v>
      </c>
      <c r="F388" s="849"/>
      <c r="G388" s="849"/>
      <c r="H388" s="837">
        <v>0</v>
      </c>
      <c r="I388" s="849">
        <v>1</v>
      </c>
      <c r="J388" s="849">
        <v>132</v>
      </c>
      <c r="K388" s="837">
        <v>1</v>
      </c>
      <c r="L388" s="849">
        <v>1</v>
      </c>
      <c r="M388" s="850">
        <v>132</v>
      </c>
    </row>
    <row r="389" spans="1:13" ht="14.4" customHeight="1" x14ac:dyDescent="0.3">
      <c r="A389" s="831" t="s">
        <v>2202</v>
      </c>
      <c r="B389" s="832" t="s">
        <v>1980</v>
      </c>
      <c r="C389" s="832" t="s">
        <v>1981</v>
      </c>
      <c r="D389" s="832" t="s">
        <v>1097</v>
      </c>
      <c r="E389" s="832" t="s">
        <v>1955</v>
      </c>
      <c r="F389" s="849"/>
      <c r="G389" s="849"/>
      <c r="H389" s="837">
        <v>0</v>
      </c>
      <c r="I389" s="849">
        <v>1</v>
      </c>
      <c r="J389" s="849">
        <v>58.77</v>
      </c>
      <c r="K389" s="837">
        <v>1</v>
      </c>
      <c r="L389" s="849">
        <v>1</v>
      </c>
      <c r="M389" s="850">
        <v>58.77</v>
      </c>
    </row>
    <row r="390" spans="1:13" ht="14.4" customHeight="1" x14ac:dyDescent="0.3">
      <c r="A390" s="831" t="s">
        <v>2202</v>
      </c>
      <c r="B390" s="832" t="s">
        <v>1980</v>
      </c>
      <c r="C390" s="832" t="s">
        <v>2113</v>
      </c>
      <c r="D390" s="832" t="s">
        <v>1097</v>
      </c>
      <c r="E390" s="832" t="s">
        <v>2114</v>
      </c>
      <c r="F390" s="849"/>
      <c r="G390" s="849"/>
      <c r="H390" s="837">
        <v>0</v>
      </c>
      <c r="I390" s="849">
        <v>5</v>
      </c>
      <c r="J390" s="849">
        <v>881.59999999999991</v>
      </c>
      <c r="K390" s="837">
        <v>1</v>
      </c>
      <c r="L390" s="849">
        <v>5</v>
      </c>
      <c r="M390" s="850">
        <v>881.59999999999991</v>
      </c>
    </row>
    <row r="391" spans="1:13" ht="14.4" customHeight="1" x14ac:dyDescent="0.3">
      <c r="A391" s="831" t="s">
        <v>2202</v>
      </c>
      <c r="B391" s="832" t="s">
        <v>4573</v>
      </c>
      <c r="C391" s="832" t="s">
        <v>4133</v>
      </c>
      <c r="D391" s="832" t="s">
        <v>3642</v>
      </c>
      <c r="E391" s="832" t="s">
        <v>4134</v>
      </c>
      <c r="F391" s="849"/>
      <c r="G391" s="849"/>
      <c r="H391" s="837">
        <v>0</v>
      </c>
      <c r="I391" s="849">
        <v>3</v>
      </c>
      <c r="J391" s="849">
        <v>5663.7000000000007</v>
      </c>
      <c r="K391" s="837">
        <v>1</v>
      </c>
      <c r="L391" s="849">
        <v>3</v>
      </c>
      <c r="M391" s="850">
        <v>5663.7000000000007</v>
      </c>
    </row>
    <row r="392" spans="1:13" ht="14.4" customHeight="1" x14ac:dyDescent="0.3">
      <c r="A392" s="831" t="s">
        <v>2202</v>
      </c>
      <c r="B392" s="832" t="s">
        <v>1793</v>
      </c>
      <c r="C392" s="832" t="s">
        <v>2886</v>
      </c>
      <c r="D392" s="832" t="s">
        <v>1795</v>
      </c>
      <c r="E392" s="832" t="s">
        <v>2887</v>
      </c>
      <c r="F392" s="849"/>
      <c r="G392" s="849"/>
      <c r="H392" s="837">
        <v>0</v>
      </c>
      <c r="I392" s="849">
        <v>1</v>
      </c>
      <c r="J392" s="849">
        <v>327.49</v>
      </c>
      <c r="K392" s="837">
        <v>1</v>
      </c>
      <c r="L392" s="849">
        <v>1</v>
      </c>
      <c r="M392" s="850">
        <v>327.49</v>
      </c>
    </row>
    <row r="393" spans="1:13" ht="14.4" customHeight="1" x14ac:dyDescent="0.3">
      <c r="A393" s="831" t="s">
        <v>2202</v>
      </c>
      <c r="B393" s="832" t="s">
        <v>1650</v>
      </c>
      <c r="C393" s="832" t="s">
        <v>1651</v>
      </c>
      <c r="D393" s="832" t="s">
        <v>1652</v>
      </c>
      <c r="E393" s="832" t="s">
        <v>1653</v>
      </c>
      <c r="F393" s="849"/>
      <c r="G393" s="849"/>
      <c r="H393" s="837">
        <v>0</v>
      </c>
      <c r="I393" s="849">
        <v>8</v>
      </c>
      <c r="J393" s="849">
        <v>3312.56</v>
      </c>
      <c r="K393" s="837">
        <v>1</v>
      </c>
      <c r="L393" s="849">
        <v>8</v>
      </c>
      <c r="M393" s="850">
        <v>3312.56</v>
      </c>
    </row>
    <row r="394" spans="1:13" ht="14.4" customHeight="1" x14ac:dyDescent="0.3">
      <c r="A394" s="831" t="s">
        <v>2202</v>
      </c>
      <c r="B394" s="832" t="s">
        <v>1650</v>
      </c>
      <c r="C394" s="832" t="s">
        <v>2889</v>
      </c>
      <c r="D394" s="832" t="s">
        <v>2890</v>
      </c>
      <c r="E394" s="832" t="s">
        <v>2891</v>
      </c>
      <c r="F394" s="849">
        <v>1</v>
      </c>
      <c r="G394" s="849">
        <v>414.07</v>
      </c>
      <c r="H394" s="837">
        <v>1</v>
      </c>
      <c r="I394" s="849"/>
      <c r="J394" s="849"/>
      <c r="K394" s="837">
        <v>0</v>
      </c>
      <c r="L394" s="849">
        <v>1</v>
      </c>
      <c r="M394" s="850">
        <v>414.07</v>
      </c>
    </row>
    <row r="395" spans="1:13" ht="14.4" customHeight="1" x14ac:dyDescent="0.3">
      <c r="A395" s="831" t="s">
        <v>2204</v>
      </c>
      <c r="B395" s="832" t="s">
        <v>1830</v>
      </c>
      <c r="C395" s="832" t="s">
        <v>2063</v>
      </c>
      <c r="D395" s="832" t="s">
        <v>1832</v>
      </c>
      <c r="E395" s="832" t="s">
        <v>2064</v>
      </c>
      <c r="F395" s="849"/>
      <c r="G395" s="849"/>
      <c r="H395" s="837">
        <v>0</v>
      </c>
      <c r="I395" s="849">
        <v>1</v>
      </c>
      <c r="J395" s="849">
        <v>105.23</v>
      </c>
      <c r="K395" s="837">
        <v>1</v>
      </c>
      <c r="L395" s="849">
        <v>1</v>
      </c>
      <c r="M395" s="850">
        <v>105.23</v>
      </c>
    </row>
    <row r="396" spans="1:13" ht="14.4" customHeight="1" x14ac:dyDescent="0.3">
      <c r="A396" s="831" t="s">
        <v>2206</v>
      </c>
      <c r="B396" s="832" t="s">
        <v>1899</v>
      </c>
      <c r="C396" s="832" t="s">
        <v>1902</v>
      </c>
      <c r="D396" s="832" t="s">
        <v>644</v>
      </c>
      <c r="E396" s="832" t="s">
        <v>621</v>
      </c>
      <c r="F396" s="849"/>
      <c r="G396" s="849"/>
      <c r="H396" s="837">
        <v>0</v>
      </c>
      <c r="I396" s="849">
        <v>11</v>
      </c>
      <c r="J396" s="849">
        <v>532.62</v>
      </c>
      <c r="K396" s="837">
        <v>1</v>
      </c>
      <c r="L396" s="849">
        <v>11</v>
      </c>
      <c r="M396" s="850">
        <v>532.62</v>
      </c>
    </row>
    <row r="397" spans="1:13" ht="14.4" customHeight="1" x14ac:dyDescent="0.3">
      <c r="A397" s="831" t="s">
        <v>2208</v>
      </c>
      <c r="B397" s="832" t="s">
        <v>1644</v>
      </c>
      <c r="C397" s="832" t="s">
        <v>3038</v>
      </c>
      <c r="D397" s="832" t="s">
        <v>3036</v>
      </c>
      <c r="E397" s="832" t="s">
        <v>3039</v>
      </c>
      <c r="F397" s="849">
        <v>3</v>
      </c>
      <c r="G397" s="849">
        <v>290.25</v>
      </c>
      <c r="H397" s="837">
        <v>1</v>
      </c>
      <c r="I397" s="849"/>
      <c r="J397" s="849"/>
      <c r="K397" s="837">
        <v>0</v>
      </c>
      <c r="L397" s="849">
        <v>3</v>
      </c>
      <c r="M397" s="850">
        <v>290.25</v>
      </c>
    </row>
    <row r="398" spans="1:13" ht="14.4" customHeight="1" x14ac:dyDescent="0.3">
      <c r="A398" s="831" t="s">
        <v>2208</v>
      </c>
      <c r="B398" s="832" t="s">
        <v>1644</v>
      </c>
      <c r="C398" s="832" t="s">
        <v>2710</v>
      </c>
      <c r="D398" s="832" t="s">
        <v>1648</v>
      </c>
      <c r="E398" s="832" t="s">
        <v>2711</v>
      </c>
      <c r="F398" s="849"/>
      <c r="G398" s="849"/>
      <c r="H398" s="837">
        <v>0</v>
      </c>
      <c r="I398" s="849">
        <v>2</v>
      </c>
      <c r="J398" s="849">
        <v>230.36</v>
      </c>
      <c r="K398" s="837">
        <v>1</v>
      </c>
      <c r="L398" s="849">
        <v>2</v>
      </c>
      <c r="M398" s="850">
        <v>230.36</v>
      </c>
    </row>
    <row r="399" spans="1:13" ht="14.4" customHeight="1" x14ac:dyDescent="0.3">
      <c r="A399" s="831" t="s">
        <v>2208</v>
      </c>
      <c r="B399" s="832" t="s">
        <v>1644</v>
      </c>
      <c r="C399" s="832" t="s">
        <v>2712</v>
      </c>
      <c r="D399" s="832" t="s">
        <v>1648</v>
      </c>
      <c r="E399" s="832" t="s">
        <v>2713</v>
      </c>
      <c r="F399" s="849"/>
      <c r="G399" s="849"/>
      <c r="H399" s="837">
        <v>0</v>
      </c>
      <c r="I399" s="849">
        <v>5</v>
      </c>
      <c r="J399" s="849">
        <v>80.600000000000009</v>
      </c>
      <c r="K399" s="837">
        <v>1</v>
      </c>
      <c r="L399" s="849">
        <v>5</v>
      </c>
      <c r="M399" s="850">
        <v>80.600000000000009</v>
      </c>
    </row>
    <row r="400" spans="1:13" ht="14.4" customHeight="1" x14ac:dyDescent="0.3">
      <c r="A400" s="831" t="s">
        <v>2208</v>
      </c>
      <c r="B400" s="832" t="s">
        <v>1644</v>
      </c>
      <c r="C400" s="832" t="s">
        <v>2714</v>
      </c>
      <c r="D400" s="832" t="s">
        <v>1648</v>
      </c>
      <c r="E400" s="832" t="s">
        <v>1649</v>
      </c>
      <c r="F400" s="849"/>
      <c r="G400" s="849"/>
      <c r="H400" s="837">
        <v>0</v>
      </c>
      <c r="I400" s="849">
        <v>21</v>
      </c>
      <c r="J400" s="849">
        <v>1209.6000000000001</v>
      </c>
      <c r="K400" s="837">
        <v>1</v>
      </c>
      <c r="L400" s="849">
        <v>21</v>
      </c>
      <c r="M400" s="850">
        <v>1209.6000000000001</v>
      </c>
    </row>
    <row r="401" spans="1:13" ht="14.4" customHeight="1" x14ac:dyDescent="0.3">
      <c r="A401" s="831" t="s">
        <v>2208</v>
      </c>
      <c r="B401" s="832" t="s">
        <v>1644</v>
      </c>
      <c r="C401" s="832" t="s">
        <v>3040</v>
      </c>
      <c r="D401" s="832" t="s">
        <v>1648</v>
      </c>
      <c r="E401" s="832" t="s">
        <v>3041</v>
      </c>
      <c r="F401" s="849"/>
      <c r="G401" s="849"/>
      <c r="H401" s="837">
        <v>0</v>
      </c>
      <c r="I401" s="849">
        <v>1</v>
      </c>
      <c r="J401" s="849">
        <v>32.25</v>
      </c>
      <c r="K401" s="837">
        <v>1</v>
      </c>
      <c r="L401" s="849">
        <v>1</v>
      </c>
      <c r="M401" s="850">
        <v>32.25</v>
      </c>
    </row>
    <row r="402" spans="1:13" ht="14.4" customHeight="1" x14ac:dyDescent="0.3">
      <c r="A402" s="831" t="s">
        <v>2208</v>
      </c>
      <c r="B402" s="832" t="s">
        <v>1644</v>
      </c>
      <c r="C402" s="832" t="s">
        <v>4177</v>
      </c>
      <c r="D402" s="832" t="s">
        <v>1648</v>
      </c>
      <c r="E402" s="832" t="s">
        <v>4178</v>
      </c>
      <c r="F402" s="849"/>
      <c r="G402" s="849"/>
      <c r="H402" s="837">
        <v>0</v>
      </c>
      <c r="I402" s="849">
        <v>1</v>
      </c>
      <c r="J402" s="849">
        <v>8.06</v>
      </c>
      <c r="K402" s="837">
        <v>1</v>
      </c>
      <c r="L402" s="849">
        <v>1</v>
      </c>
      <c r="M402" s="850">
        <v>8.06</v>
      </c>
    </row>
    <row r="403" spans="1:13" ht="14.4" customHeight="1" x14ac:dyDescent="0.3">
      <c r="A403" s="831" t="s">
        <v>2208</v>
      </c>
      <c r="B403" s="832" t="s">
        <v>2003</v>
      </c>
      <c r="C403" s="832" t="s">
        <v>2004</v>
      </c>
      <c r="D403" s="832" t="s">
        <v>1340</v>
      </c>
      <c r="E403" s="832" t="s">
        <v>2005</v>
      </c>
      <c r="F403" s="849"/>
      <c r="G403" s="849"/>
      <c r="H403" s="837">
        <v>0</v>
      </c>
      <c r="I403" s="849">
        <v>7</v>
      </c>
      <c r="J403" s="849">
        <v>451.5</v>
      </c>
      <c r="K403" s="837">
        <v>1</v>
      </c>
      <c r="L403" s="849">
        <v>7</v>
      </c>
      <c r="M403" s="850">
        <v>451.5</v>
      </c>
    </row>
    <row r="404" spans="1:13" ht="14.4" customHeight="1" x14ac:dyDescent="0.3">
      <c r="A404" s="831" t="s">
        <v>2208</v>
      </c>
      <c r="B404" s="832" t="s">
        <v>1654</v>
      </c>
      <c r="C404" s="832" t="s">
        <v>2915</v>
      </c>
      <c r="D404" s="832" t="s">
        <v>739</v>
      </c>
      <c r="E404" s="832" t="s">
        <v>2916</v>
      </c>
      <c r="F404" s="849"/>
      <c r="G404" s="849"/>
      <c r="H404" s="837"/>
      <c r="I404" s="849">
        <v>1</v>
      </c>
      <c r="J404" s="849">
        <v>0</v>
      </c>
      <c r="K404" s="837"/>
      <c r="L404" s="849">
        <v>1</v>
      </c>
      <c r="M404" s="850">
        <v>0</v>
      </c>
    </row>
    <row r="405" spans="1:13" ht="14.4" customHeight="1" x14ac:dyDescent="0.3">
      <c r="A405" s="831" t="s">
        <v>2208</v>
      </c>
      <c r="B405" s="832" t="s">
        <v>1676</v>
      </c>
      <c r="C405" s="832" t="s">
        <v>3024</v>
      </c>
      <c r="D405" s="832" t="s">
        <v>787</v>
      </c>
      <c r="E405" s="832" t="s">
        <v>1682</v>
      </c>
      <c r="F405" s="849"/>
      <c r="G405" s="849"/>
      <c r="H405" s="837">
        <v>0</v>
      </c>
      <c r="I405" s="849">
        <v>6</v>
      </c>
      <c r="J405" s="849">
        <v>2208.96</v>
      </c>
      <c r="K405" s="837">
        <v>1</v>
      </c>
      <c r="L405" s="849">
        <v>6</v>
      </c>
      <c r="M405" s="850">
        <v>2208.96</v>
      </c>
    </row>
    <row r="406" spans="1:13" ht="14.4" customHeight="1" x14ac:dyDescent="0.3">
      <c r="A406" s="831" t="s">
        <v>2208</v>
      </c>
      <c r="B406" s="832" t="s">
        <v>1676</v>
      </c>
      <c r="C406" s="832" t="s">
        <v>2668</v>
      </c>
      <c r="D406" s="832" t="s">
        <v>787</v>
      </c>
      <c r="E406" s="832" t="s">
        <v>1688</v>
      </c>
      <c r="F406" s="849"/>
      <c r="G406" s="849"/>
      <c r="H406" s="837">
        <v>0</v>
      </c>
      <c r="I406" s="849">
        <v>1</v>
      </c>
      <c r="J406" s="849">
        <v>490.89</v>
      </c>
      <c r="K406" s="837">
        <v>1</v>
      </c>
      <c r="L406" s="849">
        <v>1</v>
      </c>
      <c r="M406" s="850">
        <v>490.89</v>
      </c>
    </row>
    <row r="407" spans="1:13" ht="14.4" customHeight="1" x14ac:dyDescent="0.3">
      <c r="A407" s="831" t="s">
        <v>2208</v>
      </c>
      <c r="B407" s="832" t="s">
        <v>1676</v>
      </c>
      <c r="C407" s="832" t="s">
        <v>2670</v>
      </c>
      <c r="D407" s="832" t="s">
        <v>787</v>
      </c>
      <c r="E407" s="832" t="s">
        <v>1686</v>
      </c>
      <c r="F407" s="849"/>
      <c r="G407" s="849"/>
      <c r="H407" s="837">
        <v>0</v>
      </c>
      <c r="I407" s="849">
        <v>1</v>
      </c>
      <c r="J407" s="849">
        <v>1154.68</v>
      </c>
      <c r="K407" s="837">
        <v>1</v>
      </c>
      <c r="L407" s="849">
        <v>1</v>
      </c>
      <c r="M407" s="850">
        <v>1154.68</v>
      </c>
    </row>
    <row r="408" spans="1:13" ht="14.4" customHeight="1" x14ac:dyDescent="0.3">
      <c r="A408" s="831" t="s">
        <v>2208</v>
      </c>
      <c r="B408" s="832" t="s">
        <v>1676</v>
      </c>
      <c r="C408" s="832" t="s">
        <v>3027</v>
      </c>
      <c r="D408" s="832" t="s">
        <v>793</v>
      </c>
      <c r="E408" s="832" t="s">
        <v>1678</v>
      </c>
      <c r="F408" s="849"/>
      <c r="G408" s="849"/>
      <c r="H408" s="837">
        <v>0</v>
      </c>
      <c r="I408" s="849">
        <v>4</v>
      </c>
      <c r="J408" s="849">
        <v>7389.96</v>
      </c>
      <c r="K408" s="837">
        <v>1</v>
      </c>
      <c r="L408" s="849">
        <v>4</v>
      </c>
      <c r="M408" s="850">
        <v>7389.96</v>
      </c>
    </row>
    <row r="409" spans="1:13" ht="14.4" customHeight="1" x14ac:dyDescent="0.3">
      <c r="A409" s="831" t="s">
        <v>2208</v>
      </c>
      <c r="B409" s="832" t="s">
        <v>1697</v>
      </c>
      <c r="C409" s="832" t="s">
        <v>1700</v>
      </c>
      <c r="D409" s="832" t="s">
        <v>1004</v>
      </c>
      <c r="E409" s="832" t="s">
        <v>1699</v>
      </c>
      <c r="F409" s="849">
        <v>1</v>
      </c>
      <c r="G409" s="849">
        <v>144.01</v>
      </c>
      <c r="H409" s="837">
        <v>1</v>
      </c>
      <c r="I409" s="849"/>
      <c r="J409" s="849"/>
      <c r="K409" s="837">
        <v>0</v>
      </c>
      <c r="L409" s="849">
        <v>1</v>
      </c>
      <c r="M409" s="850">
        <v>144.01</v>
      </c>
    </row>
    <row r="410" spans="1:13" ht="14.4" customHeight="1" x14ac:dyDescent="0.3">
      <c r="A410" s="831" t="s">
        <v>2208</v>
      </c>
      <c r="B410" s="832" t="s">
        <v>1713</v>
      </c>
      <c r="C410" s="832" t="s">
        <v>1715</v>
      </c>
      <c r="D410" s="832" t="s">
        <v>800</v>
      </c>
      <c r="E410" s="832" t="s">
        <v>1716</v>
      </c>
      <c r="F410" s="849"/>
      <c r="G410" s="849"/>
      <c r="H410" s="837">
        <v>0</v>
      </c>
      <c r="I410" s="849">
        <v>2</v>
      </c>
      <c r="J410" s="849">
        <v>170.04</v>
      </c>
      <c r="K410" s="837">
        <v>1</v>
      </c>
      <c r="L410" s="849">
        <v>2</v>
      </c>
      <c r="M410" s="850">
        <v>170.04</v>
      </c>
    </row>
    <row r="411" spans="1:13" ht="14.4" customHeight="1" x14ac:dyDescent="0.3">
      <c r="A411" s="831" t="s">
        <v>2208</v>
      </c>
      <c r="B411" s="832" t="s">
        <v>1713</v>
      </c>
      <c r="C411" s="832" t="s">
        <v>1717</v>
      </c>
      <c r="D411" s="832" t="s">
        <v>797</v>
      </c>
      <c r="E411" s="832" t="s">
        <v>1718</v>
      </c>
      <c r="F411" s="849"/>
      <c r="G411" s="849"/>
      <c r="H411" s="837">
        <v>0</v>
      </c>
      <c r="I411" s="849">
        <v>1</v>
      </c>
      <c r="J411" s="849">
        <v>196.56</v>
      </c>
      <c r="K411" s="837">
        <v>1</v>
      </c>
      <c r="L411" s="849">
        <v>1</v>
      </c>
      <c r="M411" s="850">
        <v>196.56</v>
      </c>
    </row>
    <row r="412" spans="1:13" ht="14.4" customHeight="1" x14ac:dyDescent="0.3">
      <c r="A412" s="831" t="s">
        <v>2208</v>
      </c>
      <c r="B412" s="832" t="s">
        <v>1713</v>
      </c>
      <c r="C412" s="832" t="s">
        <v>1721</v>
      </c>
      <c r="D412" s="832" t="s">
        <v>795</v>
      </c>
      <c r="E412" s="832" t="s">
        <v>1722</v>
      </c>
      <c r="F412" s="849">
        <v>10</v>
      </c>
      <c r="G412" s="849">
        <v>425.09999999999997</v>
      </c>
      <c r="H412" s="837">
        <v>1</v>
      </c>
      <c r="I412" s="849"/>
      <c r="J412" s="849"/>
      <c r="K412" s="837">
        <v>0</v>
      </c>
      <c r="L412" s="849">
        <v>10</v>
      </c>
      <c r="M412" s="850">
        <v>425.09999999999997</v>
      </c>
    </row>
    <row r="413" spans="1:13" ht="14.4" customHeight="1" x14ac:dyDescent="0.3">
      <c r="A413" s="831" t="s">
        <v>2208</v>
      </c>
      <c r="B413" s="832" t="s">
        <v>4578</v>
      </c>
      <c r="C413" s="832" t="s">
        <v>4169</v>
      </c>
      <c r="D413" s="832" t="s">
        <v>4170</v>
      </c>
      <c r="E413" s="832" t="s">
        <v>4171</v>
      </c>
      <c r="F413" s="849"/>
      <c r="G413" s="849"/>
      <c r="H413" s="837">
        <v>0</v>
      </c>
      <c r="I413" s="849">
        <v>1</v>
      </c>
      <c r="J413" s="849">
        <v>32.76</v>
      </c>
      <c r="K413" s="837">
        <v>1</v>
      </c>
      <c r="L413" s="849">
        <v>1</v>
      </c>
      <c r="M413" s="850">
        <v>32.76</v>
      </c>
    </row>
    <row r="414" spans="1:13" ht="14.4" customHeight="1" x14ac:dyDescent="0.3">
      <c r="A414" s="831" t="s">
        <v>2208</v>
      </c>
      <c r="B414" s="832" t="s">
        <v>1752</v>
      </c>
      <c r="C414" s="832" t="s">
        <v>1753</v>
      </c>
      <c r="D414" s="832" t="s">
        <v>681</v>
      </c>
      <c r="E414" s="832" t="s">
        <v>1754</v>
      </c>
      <c r="F414" s="849"/>
      <c r="G414" s="849"/>
      <c r="H414" s="837">
        <v>0</v>
      </c>
      <c r="I414" s="849">
        <v>1</v>
      </c>
      <c r="J414" s="849">
        <v>8.7899999999999991</v>
      </c>
      <c r="K414" s="837">
        <v>1</v>
      </c>
      <c r="L414" s="849">
        <v>1</v>
      </c>
      <c r="M414" s="850">
        <v>8.7899999999999991</v>
      </c>
    </row>
    <row r="415" spans="1:13" ht="14.4" customHeight="1" x14ac:dyDescent="0.3">
      <c r="A415" s="831" t="s">
        <v>2208</v>
      </c>
      <c r="B415" s="832" t="s">
        <v>1752</v>
      </c>
      <c r="C415" s="832" t="s">
        <v>1755</v>
      </c>
      <c r="D415" s="832" t="s">
        <v>681</v>
      </c>
      <c r="E415" s="832" t="s">
        <v>1756</v>
      </c>
      <c r="F415" s="849"/>
      <c r="G415" s="849"/>
      <c r="H415" s="837">
        <v>0</v>
      </c>
      <c r="I415" s="849">
        <v>8</v>
      </c>
      <c r="J415" s="849">
        <v>234.16000000000003</v>
      </c>
      <c r="K415" s="837">
        <v>1</v>
      </c>
      <c r="L415" s="849">
        <v>8</v>
      </c>
      <c r="M415" s="850">
        <v>234.16000000000003</v>
      </c>
    </row>
    <row r="416" spans="1:13" ht="14.4" customHeight="1" x14ac:dyDescent="0.3">
      <c r="A416" s="831" t="s">
        <v>2208</v>
      </c>
      <c r="B416" s="832" t="s">
        <v>1752</v>
      </c>
      <c r="C416" s="832" t="s">
        <v>2998</v>
      </c>
      <c r="D416" s="832" t="s">
        <v>2536</v>
      </c>
      <c r="E416" s="832" t="s">
        <v>1754</v>
      </c>
      <c r="F416" s="849">
        <v>2</v>
      </c>
      <c r="G416" s="849">
        <v>17.579999999999998</v>
      </c>
      <c r="H416" s="837">
        <v>1</v>
      </c>
      <c r="I416" s="849"/>
      <c r="J416" s="849"/>
      <c r="K416" s="837">
        <v>0</v>
      </c>
      <c r="L416" s="849">
        <v>2</v>
      </c>
      <c r="M416" s="850">
        <v>17.579999999999998</v>
      </c>
    </row>
    <row r="417" spans="1:13" ht="14.4" customHeight="1" x14ac:dyDescent="0.3">
      <c r="A417" s="831" t="s">
        <v>2208</v>
      </c>
      <c r="B417" s="832" t="s">
        <v>1759</v>
      </c>
      <c r="C417" s="832" t="s">
        <v>2945</v>
      </c>
      <c r="D417" s="832" t="s">
        <v>2380</v>
      </c>
      <c r="E417" s="832" t="s">
        <v>1764</v>
      </c>
      <c r="F417" s="849">
        <v>1</v>
      </c>
      <c r="G417" s="849">
        <v>31.09</v>
      </c>
      <c r="H417" s="837">
        <v>1</v>
      </c>
      <c r="I417" s="849"/>
      <c r="J417" s="849"/>
      <c r="K417" s="837">
        <v>0</v>
      </c>
      <c r="L417" s="849">
        <v>1</v>
      </c>
      <c r="M417" s="850">
        <v>31.09</v>
      </c>
    </row>
    <row r="418" spans="1:13" ht="14.4" customHeight="1" x14ac:dyDescent="0.3">
      <c r="A418" s="831" t="s">
        <v>2208</v>
      </c>
      <c r="B418" s="832" t="s">
        <v>1759</v>
      </c>
      <c r="C418" s="832" t="s">
        <v>1763</v>
      </c>
      <c r="D418" s="832" t="s">
        <v>1761</v>
      </c>
      <c r="E418" s="832" t="s">
        <v>1764</v>
      </c>
      <c r="F418" s="849"/>
      <c r="G418" s="849"/>
      <c r="H418" s="837">
        <v>0</v>
      </c>
      <c r="I418" s="849">
        <v>1</v>
      </c>
      <c r="J418" s="849">
        <v>31.09</v>
      </c>
      <c r="K418" s="837">
        <v>1</v>
      </c>
      <c r="L418" s="849">
        <v>1</v>
      </c>
      <c r="M418" s="850">
        <v>31.09</v>
      </c>
    </row>
    <row r="419" spans="1:13" ht="14.4" customHeight="1" x14ac:dyDescent="0.3">
      <c r="A419" s="831" t="s">
        <v>2208</v>
      </c>
      <c r="B419" s="832" t="s">
        <v>4579</v>
      </c>
      <c r="C419" s="832" t="s">
        <v>4172</v>
      </c>
      <c r="D419" s="832" t="s">
        <v>4173</v>
      </c>
      <c r="E419" s="832" t="s">
        <v>4174</v>
      </c>
      <c r="F419" s="849">
        <v>1</v>
      </c>
      <c r="G419" s="849">
        <v>29.02</v>
      </c>
      <c r="H419" s="837">
        <v>1</v>
      </c>
      <c r="I419" s="849"/>
      <c r="J419" s="849"/>
      <c r="K419" s="837">
        <v>0</v>
      </c>
      <c r="L419" s="849">
        <v>1</v>
      </c>
      <c r="M419" s="850">
        <v>29.02</v>
      </c>
    </row>
    <row r="420" spans="1:13" ht="14.4" customHeight="1" x14ac:dyDescent="0.3">
      <c r="A420" s="831" t="s">
        <v>2208</v>
      </c>
      <c r="B420" s="832" t="s">
        <v>1769</v>
      </c>
      <c r="C420" s="832" t="s">
        <v>2043</v>
      </c>
      <c r="D420" s="832" t="s">
        <v>987</v>
      </c>
      <c r="E420" s="832" t="s">
        <v>1747</v>
      </c>
      <c r="F420" s="849"/>
      <c r="G420" s="849"/>
      <c r="H420" s="837">
        <v>0</v>
      </c>
      <c r="I420" s="849">
        <v>2</v>
      </c>
      <c r="J420" s="849">
        <v>95.4</v>
      </c>
      <c r="K420" s="837">
        <v>1</v>
      </c>
      <c r="L420" s="849">
        <v>2</v>
      </c>
      <c r="M420" s="850">
        <v>95.4</v>
      </c>
    </row>
    <row r="421" spans="1:13" ht="14.4" customHeight="1" x14ac:dyDescent="0.3">
      <c r="A421" s="831" t="s">
        <v>2208</v>
      </c>
      <c r="B421" s="832" t="s">
        <v>1769</v>
      </c>
      <c r="C421" s="832" t="s">
        <v>1770</v>
      </c>
      <c r="D421" s="832" t="s">
        <v>987</v>
      </c>
      <c r="E421" s="832" t="s">
        <v>1771</v>
      </c>
      <c r="F421" s="849"/>
      <c r="G421" s="849"/>
      <c r="H421" s="837">
        <v>0</v>
      </c>
      <c r="I421" s="849">
        <v>1</v>
      </c>
      <c r="J421" s="849">
        <v>143.09</v>
      </c>
      <c r="K421" s="837">
        <v>1</v>
      </c>
      <c r="L421" s="849">
        <v>1</v>
      </c>
      <c r="M421" s="850">
        <v>143.09</v>
      </c>
    </row>
    <row r="422" spans="1:13" ht="14.4" customHeight="1" x14ac:dyDescent="0.3">
      <c r="A422" s="831" t="s">
        <v>2208</v>
      </c>
      <c r="B422" s="832" t="s">
        <v>1774</v>
      </c>
      <c r="C422" s="832" t="s">
        <v>1775</v>
      </c>
      <c r="D422" s="832" t="s">
        <v>1776</v>
      </c>
      <c r="E422" s="832" t="s">
        <v>1777</v>
      </c>
      <c r="F422" s="849"/>
      <c r="G422" s="849"/>
      <c r="H422" s="837">
        <v>0</v>
      </c>
      <c r="I422" s="849">
        <v>2</v>
      </c>
      <c r="J422" s="849">
        <v>31.8</v>
      </c>
      <c r="K422" s="837">
        <v>1</v>
      </c>
      <c r="L422" s="849">
        <v>2</v>
      </c>
      <c r="M422" s="850">
        <v>31.8</v>
      </c>
    </row>
    <row r="423" spans="1:13" ht="14.4" customHeight="1" x14ac:dyDescent="0.3">
      <c r="A423" s="831" t="s">
        <v>2208</v>
      </c>
      <c r="B423" s="832" t="s">
        <v>1783</v>
      </c>
      <c r="C423" s="832" t="s">
        <v>1784</v>
      </c>
      <c r="D423" s="832" t="s">
        <v>1785</v>
      </c>
      <c r="E423" s="832" t="s">
        <v>1786</v>
      </c>
      <c r="F423" s="849"/>
      <c r="G423" s="849"/>
      <c r="H423" s="837">
        <v>0</v>
      </c>
      <c r="I423" s="849">
        <v>1</v>
      </c>
      <c r="J423" s="849">
        <v>72.88</v>
      </c>
      <c r="K423" s="837">
        <v>1</v>
      </c>
      <c r="L423" s="849">
        <v>1</v>
      </c>
      <c r="M423" s="850">
        <v>72.88</v>
      </c>
    </row>
    <row r="424" spans="1:13" ht="14.4" customHeight="1" x14ac:dyDescent="0.3">
      <c r="A424" s="831" t="s">
        <v>2208</v>
      </c>
      <c r="B424" s="832" t="s">
        <v>4580</v>
      </c>
      <c r="C424" s="832" t="s">
        <v>4151</v>
      </c>
      <c r="D424" s="832" t="s">
        <v>4152</v>
      </c>
      <c r="E424" s="832" t="s">
        <v>4153</v>
      </c>
      <c r="F424" s="849">
        <v>3</v>
      </c>
      <c r="G424" s="849">
        <v>449.07</v>
      </c>
      <c r="H424" s="837">
        <v>1</v>
      </c>
      <c r="I424" s="849"/>
      <c r="J424" s="849"/>
      <c r="K424" s="837">
        <v>0</v>
      </c>
      <c r="L424" s="849">
        <v>3</v>
      </c>
      <c r="M424" s="850">
        <v>449.07</v>
      </c>
    </row>
    <row r="425" spans="1:13" ht="14.4" customHeight="1" x14ac:dyDescent="0.3">
      <c r="A425" s="831" t="s">
        <v>2208</v>
      </c>
      <c r="B425" s="832" t="s">
        <v>1813</v>
      </c>
      <c r="C425" s="832" t="s">
        <v>2390</v>
      </c>
      <c r="D425" s="832" t="s">
        <v>2391</v>
      </c>
      <c r="E425" s="832" t="s">
        <v>1751</v>
      </c>
      <c r="F425" s="849">
        <v>1</v>
      </c>
      <c r="G425" s="849">
        <v>196.2</v>
      </c>
      <c r="H425" s="837">
        <v>1</v>
      </c>
      <c r="I425" s="849"/>
      <c r="J425" s="849"/>
      <c r="K425" s="837">
        <v>0</v>
      </c>
      <c r="L425" s="849">
        <v>1</v>
      </c>
      <c r="M425" s="850">
        <v>196.2</v>
      </c>
    </row>
    <row r="426" spans="1:13" ht="14.4" customHeight="1" x14ac:dyDescent="0.3">
      <c r="A426" s="831" t="s">
        <v>2208</v>
      </c>
      <c r="B426" s="832" t="s">
        <v>4562</v>
      </c>
      <c r="C426" s="832" t="s">
        <v>3613</v>
      </c>
      <c r="D426" s="832" t="s">
        <v>3614</v>
      </c>
      <c r="E426" s="832" t="s">
        <v>2114</v>
      </c>
      <c r="F426" s="849">
        <v>1</v>
      </c>
      <c r="G426" s="849">
        <v>279.52999999999997</v>
      </c>
      <c r="H426" s="837">
        <v>1</v>
      </c>
      <c r="I426" s="849"/>
      <c r="J426" s="849"/>
      <c r="K426" s="837">
        <v>0</v>
      </c>
      <c r="L426" s="849">
        <v>1</v>
      </c>
      <c r="M426" s="850">
        <v>279.52999999999997</v>
      </c>
    </row>
    <row r="427" spans="1:13" ht="14.4" customHeight="1" x14ac:dyDescent="0.3">
      <c r="A427" s="831" t="s">
        <v>2208</v>
      </c>
      <c r="B427" s="832" t="s">
        <v>1819</v>
      </c>
      <c r="C427" s="832" t="s">
        <v>1820</v>
      </c>
      <c r="D427" s="832" t="s">
        <v>908</v>
      </c>
      <c r="E427" s="832" t="s">
        <v>1821</v>
      </c>
      <c r="F427" s="849"/>
      <c r="G427" s="849"/>
      <c r="H427" s="837">
        <v>0</v>
      </c>
      <c r="I427" s="849">
        <v>1</v>
      </c>
      <c r="J427" s="849">
        <v>185.34</v>
      </c>
      <c r="K427" s="837">
        <v>1</v>
      </c>
      <c r="L427" s="849">
        <v>1</v>
      </c>
      <c r="M427" s="850">
        <v>185.34</v>
      </c>
    </row>
    <row r="428" spans="1:13" ht="14.4" customHeight="1" x14ac:dyDescent="0.3">
      <c r="A428" s="831" t="s">
        <v>2208</v>
      </c>
      <c r="B428" s="832" t="s">
        <v>2055</v>
      </c>
      <c r="C428" s="832" t="s">
        <v>2462</v>
      </c>
      <c r="D428" s="832" t="s">
        <v>2057</v>
      </c>
      <c r="E428" s="832" t="s">
        <v>2463</v>
      </c>
      <c r="F428" s="849">
        <v>2</v>
      </c>
      <c r="G428" s="849">
        <v>6961.3</v>
      </c>
      <c r="H428" s="837">
        <v>1</v>
      </c>
      <c r="I428" s="849"/>
      <c r="J428" s="849"/>
      <c r="K428" s="837">
        <v>0</v>
      </c>
      <c r="L428" s="849">
        <v>2</v>
      </c>
      <c r="M428" s="850">
        <v>6961.3</v>
      </c>
    </row>
    <row r="429" spans="1:13" ht="14.4" customHeight="1" x14ac:dyDescent="0.3">
      <c r="A429" s="831" t="s">
        <v>2208</v>
      </c>
      <c r="B429" s="832" t="s">
        <v>1822</v>
      </c>
      <c r="C429" s="832" t="s">
        <v>1823</v>
      </c>
      <c r="D429" s="832" t="s">
        <v>782</v>
      </c>
      <c r="E429" s="832" t="s">
        <v>1824</v>
      </c>
      <c r="F429" s="849"/>
      <c r="G429" s="849"/>
      <c r="H429" s="837">
        <v>0</v>
      </c>
      <c r="I429" s="849">
        <v>1</v>
      </c>
      <c r="J429" s="849">
        <v>100.1</v>
      </c>
      <c r="K429" s="837">
        <v>1</v>
      </c>
      <c r="L429" s="849">
        <v>1</v>
      </c>
      <c r="M429" s="850">
        <v>100.1</v>
      </c>
    </row>
    <row r="430" spans="1:13" ht="14.4" customHeight="1" x14ac:dyDescent="0.3">
      <c r="A430" s="831" t="s">
        <v>2208</v>
      </c>
      <c r="B430" s="832" t="s">
        <v>1827</v>
      </c>
      <c r="C430" s="832" t="s">
        <v>2640</v>
      </c>
      <c r="D430" s="832" t="s">
        <v>2641</v>
      </c>
      <c r="E430" s="832" t="s">
        <v>2642</v>
      </c>
      <c r="F430" s="849"/>
      <c r="G430" s="849"/>
      <c r="H430" s="837">
        <v>0</v>
      </c>
      <c r="I430" s="849">
        <v>2</v>
      </c>
      <c r="J430" s="849">
        <v>65.739999999999995</v>
      </c>
      <c r="K430" s="837">
        <v>1</v>
      </c>
      <c r="L430" s="849">
        <v>2</v>
      </c>
      <c r="M430" s="850">
        <v>65.739999999999995</v>
      </c>
    </row>
    <row r="431" spans="1:13" ht="14.4" customHeight="1" x14ac:dyDescent="0.3">
      <c r="A431" s="831" t="s">
        <v>2208</v>
      </c>
      <c r="B431" s="832" t="s">
        <v>1827</v>
      </c>
      <c r="C431" s="832" t="s">
        <v>2643</v>
      </c>
      <c r="D431" s="832" t="s">
        <v>2641</v>
      </c>
      <c r="E431" s="832" t="s">
        <v>2644</v>
      </c>
      <c r="F431" s="849"/>
      <c r="G431" s="849"/>
      <c r="H431" s="837">
        <v>0</v>
      </c>
      <c r="I431" s="849">
        <v>2</v>
      </c>
      <c r="J431" s="849">
        <v>438.36</v>
      </c>
      <c r="K431" s="837">
        <v>1</v>
      </c>
      <c r="L431" s="849">
        <v>2</v>
      </c>
      <c r="M431" s="850">
        <v>438.36</v>
      </c>
    </row>
    <row r="432" spans="1:13" ht="14.4" customHeight="1" x14ac:dyDescent="0.3">
      <c r="A432" s="831" t="s">
        <v>2208</v>
      </c>
      <c r="B432" s="832" t="s">
        <v>1830</v>
      </c>
      <c r="C432" s="832" t="s">
        <v>2921</v>
      </c>
      <c r="D432" s="832" t="s">
        <v>2919</v>
      </c>
      <c r="E432" s="832" t="s">
        <v>1835</v>
      </c>
      <c r="F432" s="849"/>
      <c r="G432" s="849"/>
      <c r="H432" s="837">
        <v>0</v>
      </c>
      <c r="I432" s="849">
        <v>1</v>
      </c>
      <c r="J432" s="849">
        <v>49.08</v>
      </c>
      <c r="K432" s="837">
        <v>1</v>
      </c>
      <c r="L432" s="849">
        <v>1</v>
      </c>
      <c r="M432" s="850">
        <v>49.08</v>
      </c>
    </row>
    <row r="433" spans="1:13" ht="14.4" customHeight="1" x14ac:dyDescent="0.3">
      <c r="A433" s="831" t="s">
        <v>2208</v>
      </c>
      <c r="B433" s="832" t="s">
        <v>1830</v>
      </c>
      <c r="C433" s="832" t="s">
        <v>2922</v>
      </c>
      <c r="D433" s="832" t="s">
        <v>2919</v>
      </c>
      <c r="E433" s="832" t="s">
        <v>2066</v>
      </c>
      <c r="F433" s="849"/>
      <c r="G433" s="849"/>
      <c r="H433" s="837">
        <v>0</v>
      </c>
      <c r="I433" s="849">
        <v>1</v>
      </c>
      <c r="J433" s="849">
        <v>126.27</v>
      </c>
      <c r="K433" s="837">
        <v>1</v>
      </c>
      <c r="L433" s="849">
        <v>1</v>
      </c>
      <c r="M433" s="850">
        <v>126.27</v>
      </c>
    </row>
    <row r="434" spans="1:13" ht="14.4" customHeight="1" x14ac:dyDescent="0.3">
      <c r="A434" s="831" t="s">
        <v>2208</v>
      </c>
      <c r="B434" s="832" t="s">
        <v>1842</v>
      </c>
      <c r="C434" s="832" t="s">
        <v>1845</v>
      </c>
      <c r="D434" s="832" t="s">
        <v>1115</v>
      </c>
      <c r="E434" s="832" t="s">
        <v>1846</v>
      </c>
      <c r="F434" s="849"/>
      <c r="G434" s="849"/>
      <c r="H434" s="837">
        <v>0</v>
      </c>
      <c r="I434" s="849">
        <v>5</v>
      </c>
      <c r="J434" s="849">
        <v>771.80000000000007</v>
      </c>
      <c r="K434" s="837">
        <v>1</v>
      </c>
      <c r="L434" s="849">
        <v>5</v>
      </c>
      <c r="M434" s="850">
        <v>771.80000000000007</v>
      </c>
    </row>
    <row r="435" spans="1:13" ht="14.4" customHeight="1" x14ac:dyDescent="0.3">
      <c r="A435" s="831" t="s">
        <v>2208</v>
      </c>
      <c r="B435" s="832" t="s">
        <v>4563</v>
      </c>
      <c r="C435" s="832" t="s">
        <v>2541</v>
      </c>
      <c r="D435" s="832" t="s">
        <v>1151</v>
      </c>
      <c r="E435" s="832" t="s">
        <v>2542</v>
      </c>
      <c r="F435" s="849">
        <v>2</v>
      </c>
      <c r="G435" s="849">
        <v>197.5</v>
      </c>
      <c r="H435" s="837">
        <v>1</v>
      </c>
      <c r="I435" s="849"/>
      <c r="J435" s="849"/>
      <c r="K435" s="837">
        <v>0</v>
      </c>
      <c r="L435" s="849">
        <v>2</v>
      </c>
      <c r="M435" s="850">
        <v>197.5</v>
      </c>
    </row>
    <row r="436" spans="1:13" ht="14.4" customHeight="1" x14ac:dyDescent="0.3">
      <c r="A436" s="831" t="s">
        <v>2208</v>
      </c>
      <c r="B436" s="832" t="s">
        <v>1878</v>
      </c>
      <c r="C436" s="832" t="s">
        <v>1882</v>
      </c>
      <c r="D436" s="832" t="s">
        <v>1883</v>
      </c>
      <c r="E436" s="832" t="s">
        <v>1884</v>
      </c>
      <c r="F436" s="849"/>
      <c r="G436" s="849"/>
      <c r="H436" s="837">
        <v>0</v>
      </c>
      <c r="I436" s="849">
        <v>1</v>
      </c>
      <c r="J436" s="849">
        <v>3231.81</v>
      </c>
      <c r="K436" s="837">
        <v>1</v>
      </c>
      <c r="L436" s="849">
        <v>1</v>
      </c>
      <c r="M436" s="850">
        <v>3231.81</v>
      </c>
    </row>
    <row r="437" spans="1:13" ht="14.4" customHeight="1" x14ac:dyDescent="0.3">
      <c r="A437" s="831" t="s">
        <v>2208</v>
      </c>
      <c r="B437" s="832" t="s">
        <v>4566</v>
      </c>
      <c r="C437" s="832" t="s">
        <v>2397</v>
      </c>
      <c r="D437" s="832" t="s">
        <v>2398</v>
      </c>
      <c r="E437" s="832" t="s">
        <v>1653</v>
      </c>
      <c r="F437" s="849"/>
      <c r="G437" s="849"/>
      <c r="H437" s="837">
        <v>0</v>
      </c>
      <c r="I437" s="849">
        <v>1</v>
      </c>
      <c r="J437" s="849">
        <v>318.16000000000003</v>
      </c>
      <c r="K437" s="837">
        <v>1</v>
      </c>
      <c r="L437" s="849">
        <v>1</v>
      </c>
      <c r="M437" s="850">
        <v>318.16000000000003</v>
      </c>
    </row>
    <row r="438" spans="1:13" ht="14.4" customHeight="1" x14ac:dyDescent="0.3">
      <c r="A438" s="831" t="s">
        <v>2208</v>
      </c>
      <c r="B438" s="832" t="s">
        <v>1903</v>
      </c>
      <c r="C438" s="832" t="s">
        <v>2371</v>
      </c>
      <c r="D438" s="832" t="s">
        <v>2372</v>
      </c>
      <c r="E438" s="832" t="s">
        <v>2029</v>
      </c>
      <c r="F438" s="849">
        <v>3</v>
      </c>
      <c r="G438" s="849">
        <v>108.81</v>
      </c>
      <c r="H438" s="837">
        <v>1</v>
      </c>
      <c r="I438" s="849"/>
      <c r="J438" s="849"/>
      <c r="K438" s="837">
        <v>0</v>
      </c>
      <c r="L438" s="849">
        <v>3</v>
      </c>
      <c r="M438" s="850">
        <v>108.81</v>
      </c>
    </row>
    <row r="439" spans="1:13" ht="14.4" customHeight="1" x14ac:dyDescent="0.3">
      <c r="A439" s="831" t="s">
        <v>2208</v>
      </c>
      <c r="B439" s="832" t="s">
        <v>1903</v>
      </c>
      <c r="C439" s="832" t="s">
        <v>2369</v>
      </c>
      <c r="D439" s="832" t="s">
        <v>2370</v>
      </c>
      <c r="E439" s="832" t="s">
        <v>622</v>
      </c>
      <c r="F439" s="849">
        <v>2</v>
      </c>
      <c r="G439" s="849">
        <v>145.1</v>
      </c>
      <c r="H439" s="837">
        <v>1</v>
      </c>
      <c r="I439" s="849"/>
      <c r="J439" s="849"/>
      <c r="K439" s="837">
        <v>0</v>
      </c>
      <c r="L439" s="849">
        <v>2</v>
      </c>
      <c r="M439" s="850">
        <v>145.1</v>
      </c>
    </row>
    <row r="440" spans="1:13" ht="14.4" customHeight="1" x14ac:dyDescent="0.3">
      <c r="A440" s="831" t="s">
        <v>2208</v>
      </c>
      <c r="B440" s="832" t="s">
        <v>1903</v>
      </c>
      <c r="C440" s="832" t="s">
        <v>1905</v>
      </c>
      <c r="D440" s="832" t="s">
        <v>620</v>
      </c>
      <c r="E440" s="832" t="s">
        <v>622</v>
      </c>
      <c r="F440" s="849"/>
      <c r="G440" s="849"/>
      <c r="H440" s="837">
        <v>0</v>
      </c>
      <c r="I440" s="849">
        <v>1</v>
      </c>
      <c r="J440" s="849">
        <v>72.55</v>
      </c>
      <c r="K440" s="837">
        <v>1</v>
      </c>
      <c r="L440" s="849">
        <v>1</v>
      </c>
      <c r="M440" s="850">
        <v>72.55</v>
      </c>
    </row>
    <row r="441" spans="1:13" ht="14.4" customHeight="1" x14ac:dyDescent="0.3">
      <c r="A441" s="831" t="s">
        <v>2208</v>
      </c>
      <c r="B441" s="832" t="s">
        <v>1913</v>
      </c>
      <c r="C441" s="832" t="s">
        <v>1914</v>
      </c>
      <c r="D441" s="832" t="s">
        <v>1915</v>
      </c>
      <c r="E441" s="832" t="s">
        <v>1916</v>
      </c>
      <c r="F441" s="849"/>
      <c r="G441" s="849"/>
      <c r="H441" s="837"/>
      <c r="I441" s="849">
        <v>6</v>
      </c>
      <c r="J441" s="849">
        <v>0</v>
      </c>
      <c r="K441" s="837"/>
      <c r="L441" s="849">
        <v>6</v>
      </c>
      <c r="M441" s="850">
        <v>0</v>
      </c>
    </row>
    <row r="442" spans="1:13" ht="14.4" customHeight="1" x14ac:dyDescent="0.3">
      <c r="A442" s="831" t="s">
        <v>2208</v>
      </c>
      <c r="B442" s="832" t="s">
        <v>4581</v>
      </c>
      <c r="C442" s="832" t="s">
        <v>4163</v>
      </c>
      <c r="D442" s="832" t="s">
        <v>4164</v>
      </c>
      <c r="E442" s="832" t="s">
        <v>4165</v>
      </c>
      <c r="F442" s="849"/>
      <c r="G442" s="849"/>
      <c r="H442" s="837">
        <v>0</v>
      </c>
      <c r="I442" s="849">
        <v>1</v>
      </c>
      <c r="J442" s="849">
        <v>366.31</v>
      </c>
      <c r="K442" s="837">
        <v>1</v>
      </c>
      <c r="L442" s="849">
        <v>1</v>
      </c>
      <c r="M442" s="850">
        <v>366.31</v>
      </c>
    </row>
    <row r="443" spans="1:13" ht="14.4" customHeight="1" x14ac:dyDescent="0.3">
      <c r="A443" s="831" t="s">
        <v>2208</v>
      </c>
      <c r="B443" s="832" t="s">
        <v>1944</v>
      </c>
      <c r="C443" s="832" t="s">
        <v>2659</v>
      </c>
      <c r="D443" s="832" t="s">
        <v>2660</v>
      </c>
      <c r="E443" s="832" t="s">
        <v>2661</v>
      </c>
      <c r="F443" s="849"/>
      <c r="G443" s="849"/>
      <c r="H443" s="837"/>
      <c r="I443" s="849">
        <v>1</v>
      </c>
      <c r="J443" s="849">
        <v>0</v>
      </c>
      <c r="K443" s="837"/>
      <c r="L443" s="849">
        <v>1</v>
      </c>
      <c r="M443" s="850">
        <v>0</v>
      </c>
    </row>
    <row r="444" spans="1:13" ht="14.4" customHeight="1" x14ac:dyDescent="0.3">
      <c r="A444" s="831" t="s">
        <v>2208</v>
      </c>
      <c r="B444" s="832" t="s">
        <v>1650</v>
      </c>
      <c r="C444" s="832" t="s">
        <v>1651</v>
      </c>
      <c r="D444" s="832" t="s">
        <v>1652</v>
      </c>
      <c r="E444" s="832" t="s">
        <v>1653</v>
      </c>
      <c r="F444" s="849"/>
      <c r="G444" s="849"/>
      <c r="H444" s="837">
        <v>0</v>
      </c>
      <c r="I444" s="849">
        <v>6</v>
      </c>
      <c r="J444" s="849">
        <v>2484.42</v>
      </c>
      <c r="K444" s="837">
        <v>1</v>
      </c>
      <c r="L444" s="849">
        <v>6</v>
      </c>
      <c r="M444" s="850">
        <v>2484.42</v>
      </c>
    </row>
    <row r="445" spans="1:13" ht="14.4" customHeight="1" x14ac:dyDescent="0.3">
      <c r="A445" s="831" t="s">
        <v>2209</v>
      </c>
      <c r="B445" s="832" t="s">
        <v>1669</v>
      </c>
      <c r="C445" s="832" t="s">
        <v>3140</v>
      </c>
      <c r="D445" s="832" t="s">
        <v>3141</v>
      </c>
      <c r="E445" s="832" t="s">
        <v>3142</v>
      </c>
      <c r="F445" s="849">
        <v>2</v>
      </c>
      <c r="G445" s="849">
        <v>220.36</v>
      </c>
      <c r="H445" s="837">
        <v>1</v>
      </c>
      <c r="I445" s="849"/>
      <c r="J445" s="849"/>
      <c r="K445" s="837">
        <v>0</v>
      </c>
      <c r="L445" s="849">
        <v>2</v>
      </c>
      <c r="M445" s="850">
        <v>220.36</v>
      </c>
    </row>
    <row r="446" spans="1:13" ht="14.4" customHeight="1" x14ac:dyDescent="0.3">
      <c r="A446" s="831" t="s">
        <v>2209</v>
      </c>
      <c r="B446" s="832" t="s">
        <v>1669</v>
      </c>
      <c r="C446" s="832" t="s">
        <v>3143</v>
      </c>
      <c r="D446" s="832" t="s">
        <v>3144</v>
      </c>
      <c r="E446" s="832" t="s">
        <v>3145</v>
      </c>
      <c r="F446" s="849">
        <v>6</v>
      </c>
      <c r="G446" s="849">
        <v>440.70000000000005</v>
      </c>
      <c r="H446" s="837">
        <v>1</v>
      </c>
      <c r="I446" s="849"/>
      <c r="J446" s="849"/>
      <c r="K446" s="837">
        <v>0</v>
      </c>
      <c r="L446" s="849">
        <v>6</v>
      </c>
      <c r="M446" s="850">
        <v>440.70000000000005</v>
      </c>
    </row>
    <row r="447" spans="1:13" ht="14.4" customHeight="1" x14ac:dyDescent="0.3">
      <c r="A447" s="831" t="s">
        <v>2209</v>
      </c>
      <c r="B447" s="832" t="s">
        <v>1693</v>
      </c>
      <c r="C447" s="832" t="s">
        <v>3150</v>
      </c>
      <c r="D447" s="832" t="s">
        <v>1695</v>
      </c>
      <c r="E447" s="832" t="s">
        <v>2727</v>
      </c>
      <c r="F447" s="849"/>
      <c r="G447" s="849"/>
      <c r="H447" s="837">
        <v>0</v>
      </c>
      <c r="I447" s="849">
        <v>1</v>
      </c>
      <c r="J447" s="849">
        <v>160.1</v>
      </c>
      <c r="K447" s="837">
        <v>1</v>
      </c>
      <c r="L447" s="849">
        <v>1</v>
      </c>
      <c r="M447" s="850">
        <v>160.1</v>
      </c>
    </row>
    <row r="448" spans="1:13" ht="14.4" customHeight="1" x14ac:dyDescent="0.3">
      <c r="A448" s="831" t="s">
        <v>2209</v>
      </c>
      <c r="B448" s="832" t="s">
        <v>1728</v>
      </c>
      <c r="C448" s="832" t="s">
        <v>1736</v>
      </c>
      <c r="D448" s="832" t="s">
        <v>1730</v>
      </c>
      <c r="E448" s="832" t="s">
        <v>1737</v>
      </c>
      <c r="F448" s="849"/>
      <c r="G448" s="849"/>
      <c r="H448" s="837">
        <v>0</v>
      </c>
      <c r="I448" s="849">
        <v>1</v>
      </c>
      <c r="J448" s="849">
        <v>58.52</v>
      </c>
      <c r="K448" s="837">
        <v>1</v>
      </c>
      <c r="L448" s="849">
        <v>1</v>
      </c>
      <c r="M448" s="850">
        <v>58.52</v>
      </c>
    </row>
    <row r="449" spans="1:13" ht="14.4" customHeight="1" x14ac:dyDescent="0.3">
      <c r="A449" s="831" t="s">
        <v>2209</v>
      </c>
      <c r="B449" s="832" t="s">
        <v>1738</v>
      </c>
      <c r="C449" s="832" t="s">
        <v>1739</v>
      </c>
      <c r="D449" s="832" t="s">
        <v>1740</v>
      </c>
      <c r="E449" s="832" t="s">
        <v>1741</v>
      </c>
      <c r="F449" s="849"/>
      <c r="G449" s="849"/>
      <c r="H449" s="837">
        <v>0</v>
      </c>
      <c r="I449" s="849">
        <v>1</v>
      </c>
      <c r="J449" s="849">
        <v>65.540000000000006</v>
      </c>
      <c r="K449" s="837">
        <v>1</v>
      </c>
      <c r="L449" s="849">
        <v>1</v>
      </c>
      <c r="M449" s="850">
        <v>65.540000000000006</v>
      </c>
    </row>
    <row r="450" spans="1:13" ht="14.4" customHeight="1" x14ac:dyDescent="0.3">
      <c r="A450" s="831" t="s">
        <v>2209</v>
      </c>
      <c r="B450" s="832" t="s">
        <v>1738</v>
      </c>
      <c r="C450" s="832" t="s">
        <v>1742</v>
      </c>
      <c r="D450" s="832" t="s">
        <v>1740</v>
      </c>
      <c r="E450" s="832" t="s">
        <v>1743</v>
      </c>
      <c r="F450" s="849"/>
      <c r="G450" s="849"/>
      <c r="H450" s="837">
        <v>0</v>
      </c>
      <c r="I450" s="849">
        <v>1</v>
      </c>
      <c r="J450" s="849">
        <v>229.38</v>
      </c>
      <c r="K450" s="837">
        <v>1</v>
      </c>
      <c r="L450" s="849">
        <v>1</v>
      </c>
      <c r="M450" s="850">
        <v>229.38</v>
      </c>
    </row>
    <row r="451" spans="1:13" ht="14.4" customHeight="1" x14ac:dyDescent="0.3">
      <c r="A451" s="831" t="s">
        <v>2209</v>
      </c>
      <c r="B451" s="832" t="s">
        <v>1744</v>
      </c>
      <c r="C451" s="832" t="s">
        <v>3112</v>
      </c>
      <c r="D451" s="832" t="s">
        <v>2415</v>
      </c>
      <c r="E451" s="832" t="s">
        <v>3113</v>
      </c>
      <c r="F451" s="849">
        <v>3</v>
      </c>
      <c r="G451" s="849">
        <v>175.56</v>
      </c>
      <c r="H451" s="837">
        <v>1</v>
      </c>
      <c r="I451" s="849"/>
      <c r="J451" s="849"/>
      <c r="K451" s="837">
        <v>0</v>
      </c>
      <c r="L451" s="849">
        <v>3</v>
      </c>
      <c r="M451" s="850">
        <v>175.56</v>
      </c>
    </row>
    <row r="452" spans="1:13" ht="14.4" customHeight="1" x14ac:dyDescent="0.3">
      <c r="A452" s="831" t="s">
        <v>2209</v>
      </c>
      <c r="B452" s="832" t="s">
        <v>1759</v>
      </c>
      <c r="C452" s="832" t="s">
        <v>2946</v>
      </c>
      <c r="D452" s="832" t="s">
        <v>2380</v>
      </c>
      <c r="E452" s="832" t="s">
        <v>1780</v>
      </c>
      <c r="F452" s="849">
        <v>1</v>
      </c>
      <c r="G452" s="849">
        <v>103.64</v>
      </c>
      <c r="H452" s="837">
        <v>1</v>
      </c>
      <c r="I452" s="849"/>
      <c r="J452" s="849"/>
      <c r="K452" s="837">
        <v>0</v>
      </c>
      <c r="L452" s="849">
        <v>1</v>
      </c>
      <c r="M452" s="850">
        <v>103.64</v>
      </c>
    </row>
    <row r="453" spans="1:13" ht="14.4" customHeight="1" x14ac:dyDescent="0.3">
      <c r="A453" s="831" t="s">
        <v>2209</v>
      </c>
      <c r="B453" s="832" t="s">
        <v>1769</v>
      </c>
      <c r="C453" s="832" t="s">
        <v>1770</v>
      </c>
      <c r="D453" s="832" t="s">
        <v>987</v>
      </c>
      <c r="E453" s="832" t="s">
        <v>1771</v>
      </c>
      <c r="F453" s="849"/>
      <c r="G453" s="849"/>
      <c r="H453" s="837">
        <v>0</v>
      </c>
      <c r="I453" s="849">
        <v>1</v>
      </c>
      <c r="J453" s="849">
        <v>143.09</v>
      </c>
      <c r="K453" s="837">
        <v>1</v>
      </c>
      <c r="L453" s="849">
        <v>1</v>
      </c>
      <c r="M453" s="850">
        <v>143.09</v>
      </c>
    </row>
    <row r="454" spans="1:13" ht="14.4" customHeight="1" x14ac:dyDescent="0.3">
      <c r="A454" s="831" t="s">
        <v>2209</v>
      </c>
      <c r="B454" s="832" t="s">
        <v>1783</v>
      </c>
      <c r="C454" s="832" t="s">
        <v>2740</v>
      </c>
      <c r="D454" s="832" t="s">
        <v>1785</v>
      </c>
      <c r="E454" s="832" t="s">
        <v>2741</v>
      </c>
      <c r="F454" s="849"/>
      <c r="G454" s="849"/>
      <c r="H454" s="837">
        <v>0</v>
      </c>
      <c r="I454" s="849">
        <v>1</v>
      </c>
      <c r="J454" s="849">
        <v>437.23</v>
      </c>
      <c r="K454" s="837">
        <v>1</v>
      </c>
      <c r="L454" s="849">
        <v>1</v>
      </c>
      <c r="M454" s="850">
        <v>437.23</v>
      </c>
    </row>
    <row r="455" spans="1:13" ht="14.4" customHeight="1" x14ac:dyDescent="0.3">
      <c r="A455" s="831" t="s">
        <v>2209</v>
      </c>
      <c r="B455" s="832" t="s">
        <v>1797</v>
      </c>
      <c r="C455" s="832" t="s">
        <v>1798</v>
      </c>
      <c r="D455" s="832" t="s">
        <v>917</v>
      </c>
      <c r="E455" s="832" t="s">
        <v>1799</v>
      </c>
      <c r="F455" s="849"/>
      <c r="G455" s="849"/>
      <c r="H455" s="837">
        <v>0</v>
      </c>
      <c r="I455" s="849">
        <v>4</v>
      </c>
      <c r="J455" s="849">
        <v>474.6</v>
      </c>
      <c r="K455" s="837">
        <v>1</v>
      </c>
      <c r="L455" s="849">
        <v>4</v>
      </c>
      <c r="M455" s="850">
        <v>474.6</v>
      </c>
    </row>
    <row r="456" spans="1:13" ht="14.4" customHeight="1" x14ac:dyDescent="0.3">
      <c r="A456" s="831" t="s">
        <v>2209</v>
      </c>
      <c r="B456" s="832" t="s">
        <v>1810</v>
      </c>
      <c r="C456" s="832" t="s">
        <v>3137</v>
      </c>
      <c r="D456" s="832" t="s">
        <v>3138</v>
      </c>
      <c r="E456" s="832" t="s">
        <v>3139</v>
      </c>
      <c r="F456" s="849">
        <v>2</v>
      </c>
      <c r="G456" s="849">
        <v>145.22</v>
      </c>
      <c r="H456" s="837">
        <v>1</v>
      </c>
      <c r="I456" s="849"/>
      <c r="J456" s="849"/>
      <c r="K456" s="837">
        <v>0</v>
      </c>
      <c r="L456" s="849">
        <v>2</v>
      </c>
      <c r="M456" s="850">
        <v>145.22</v>
      </c>
    </row>
    <row r="457" spans="1:13" ht="14.4" customHeight="1" x14ac:dyDescent="0.3">
      <c r="A457" s="831" t="s">
        <v>2209</v>
      </c>
      <c r="B457" s="832" t="s">
        <v>4575</v>
      </c>
      <c r="C457" s="832" t="s">
        <v>3058</v>
      </c>
      <c r="D457" s="832" t="s">
        <v>3059</v>
      </c>
      <c r="E457" s="832" t="s">
        <v>2393</v>
      </c>
      <c r="F457" s="849">
        <v>3</v>
      </c>
      <c r="G457" s="849">
        <v>465.90000000000003</v>
      </c>
      <c r="H457" s="837">
        <v>1</v>
      </c>
      <c r="I457" s="849"/>
      <c r="J457" s="849"/>
      <c r="K457" s="837">
        <v>0</v>
      </c>
      <c r="L457" s="849">
        <v>3</v>
      </c>
      <c r="M457" s="850">
        <v>465.90000000000003</v>
      </c>
    </row>
    <row r="458" spans="1:13" ht="14.4" customHeight="1" x14ac:dyDescent="0.3">
      <c r="A458" s="831" t="s">
        <v>2209</v>
      </c>
      <c r="B458" s="832" t="s">
        <v>4575</v>
      </c>
      <c r="C458" s="832" t="s">
        <v>3153</v>
      </c>
      <c r="D458" s="832" t="s">
        <v>3154</v>
      </c>
      <c r="E458" s="832" t="s">
        <v>2393</v>
      </c>
      <c r="F458" s="849">
        <v>1</v>
      </c>
      <c r="G458" s="849">
        <v>155.30000000000001</v>
      </c>
      <c r="H458" s="837">
        <v>1</v>
      </c>
      <c r="I458" s="849"/>
      <c r="J458" s="849"/>
      <c r="K458" s="837">
        <v>0</v>
      </c>
      <c r="L458" s="849">
        <v>1</v>
      </c>
      <c r="M458" s="850">
        <v>155.30000000000001</v>
      </c>
    </row>
    <row r="459" spans="1:13" ht="14.4" customHeight="1" x14ac:dyDescent="0.3">
      <c r="A459" s="831" t="s">
        <v>2209</v>
      </c>
      <c r="B459" s="832" t="s">
        <v>4575</v>
      </c>
      <c r="C459" s="832" t="s">
        <v>3155</v>
      </c>
      <c r="D459" s="832" t="s">
        <v>3156</v>
      </c>
      <c r="E459" s="832" t="s">
        <v>3157</v>
      </c>
      <c r="F459" s="849"/>
      <c r="G459" s="849"/>
      <c r="H459" s="837">
        <v>0</v>
      </c>
      <c r="I459" s="849">
        <v>1</v>
      </c>
      <c r="J459" s="849">
        <v>155.30000000000001</v>
      </c>
      <c r="K459" s="837">
        <v>1</v>
      </c>
      <c r="L459" s="849">
        <v>1</v>
      </c>
      <c r="M459" s="850">
        <v>155.30000000000001</v>
      </c>
    </row>
    <row r="460" spans="1:13" ht="14.4" customHeight="1" x14ac:dyDescent="0.3">
      <c r="A460" s="831" t="s">
        <v>2209</v>
      </c>
      <c r="B460" s="832" t="s">
        <v>1813</v>
      </c>
      <c r="C460" s="832" t="s">
        <v>2953</v>
      </c>
      <c r="D460" s="832" t="s">
        <v>2954</v>
      </c>
      <c r="E460" s="832" t="s">
        <v>2114</v>
      </c>
      <c r="F460" s="849">
        <v>1</v>
      </c>
      <c r="G460" s="849">
        <v>139.77000000000001</v>
      </c>
      <c r="H460" s="837">
        <v>1</v>
      </c>
      <c r="I460" s="849"/>
      <c r="J460" s="849"/>
      <c r="K460" s="837">
        <v>0</v>
      </c>
      <c r="L460" s="849">
        <v>1</v>
      </c>
      <c r="M460" s="850">
        <v>139.77000000000001</v>
      </c>
    </row>
    <row r="461" spans="1:13" ht="14.4" customHeight="1" x14ac:dyDescent="0.3">
      <c r="A461" s="831" t="s">
        <v>2209</v>
      </c>
      <c r="B461" s="832" t="s">
        <v>1830</v>
      </c>
      <c r="C461" s="832" t="s">
        <v>2918</v>
      </c>
      <c r="D461" s="832" t="s">
        <v>2919</v>
      </c>
      <c r="E461" s="832" t="s">
        <v>2920</v>
      </c>
      <c r="F461" s="849"/>
      <c r="G461" s="849"/>
      <c r="H461" s="837">
        <v>0</v>
      </c>
      <c r="I461" s="849">
        <v>1</v>
      </c>
      <c r="J461" s="849">
        <v>74.08</v>
      </c>
      <c r="K461" s="837">
        <v>1</v>
      </c>
      <c r="L461" s="849">
        <v>1</v>
      </c>
      <c r="M461" s="850">
        <v>74.08</v>
      </c>
    </row>
    <row r="462" spans="1:13" ht="14.4" customHeight="1" x14ac:dyDescent="0.3">
      <c r="A462" s="831" t="s">
        <v>2209</v>
      </c>
      <c r="B462" s="832" t="s">
        <v>1903</v>
      </c>
      <c r="C462" s="832" t="s">
        <v>2371</v>
      </c>
      <c r="D462" s="832" t="s">
        <v>2372</v>
      </c>
      <c r="E462" s="832" t="s">
        <v>2029</v>
      </c>
      <c r="F462" s="849">
        <v>6</v>
      </c>
      <c r="G462" s="849">
        <v>217.62</v>
      </c>
      <c r="H462" s="837">
        <v>1</v>
      </c>
      <c r="I462" s="849"/>
      <c r="J462" s="849"/>
      <c r="K462" s="837">
        <v>0</v>
      </c>
      <c r="L462" s="849">
        <v>6</v>
      </c>
      <c r="M462" s="850">
        <v>217.62</v>
      </c>
    </row>
    <row r="463" spans="1:13" ht="14.4" customHeight="1" x14ac:dyDescent="0.3">
      <c r="A463" s="831" t="s">
        <v>2209</v>
      </c>
      <c r="B463" s="832" t="s">
        <v>1903</v>
      </c>
      <c r="C463" s="832" t="s">
        <v>3107</v>
      </c>
      <c r="D463" s="832" t="s">
        <v>3108</v>
      </c>
      <c r="E463" s="832" t="s">
        <v>2029</v>
      </c>
      <c r="F463" s="849">
        <v>2</v>
      </c>
      <c r="G463" s="849">
        <v>72.540000000000006</v>
      </c>
      <c r="H463" s="837">
        <v>1</v>
      </c>
      <c r="I463" s="849"/>
      <c r="J463" s="849"/>
      <c r="K463" s="837">
        <v>0</v>
      </c>
      <c r="L463" s="849">
        <v>2</v>
      </c>
      <c r="M463" s="850">
        <v>72.540000000000006</v>
      </c>
    </row>
    <row r="464" spans="1:13" ht="14.4" customHeight="1" x14ac:dyDescent="0.3">
      <c r="A464" s="831" t="s">
        <v>2209</v>
      </c>
      <c r="B464" s="832" t="s">
        <v>1937</v>
      </c>
      <c r="C464" s="832" t="s">
        <v>1938</v>
      </c>
      <c r="D464" s="832" t="s">
        <v>1939</v>
      </c>
      <c r="E464" s="832" t="s">
        <v>1940</v>
      </c>
      <c r="F464" s="849"/>
      <c r="G464" s="849"/>
      <c r="H464" s="837">
        <v>0</v>
      </c>
      <c r="I464" s="849">
        <v>2</v>
      </c>
      <c r="J464" s="849">
        <v>18.8</v>
      </c>
      <c r="K464" s="837">
        <v>1</v>
      </c>
      <c r="L464" s="849">
        <v>2</v>
      </c>
      <c r="M464" s="850">
        <v>18.8</v>
      </c>
    </row>
    <row r="465" spans="1:13" ht="14.4" customHeight="1" x14ac:dyDescent="0.3">
      <c r="A465" s="831" t="s">
        <v>2209</v>
      </c>
      <c r="B465" s="832" t="s">
        <v>1972</v>
      </c>
      <c r="C465" s="832" t="s">
        <v>3109</v>
      </c>
      <c r="D465" s="832" t="s">
        <v>3110</v>
      </c>
      <c r="E465" s="832" t="s">
        <v>3111</v>
      </c>
      <c r="F465" s="849">
        <v>4</v>
      </c>
      <c r="G465" s="849">
        <v>519</v>
      </c>
      <c r="H465" s="837">
        <v>1</v>
      </c>
      <c r="I465" s="849"/>
      <c r="J465" s="849"/>
      <c r="K465" s="837">
        <v>0</v>
      </c>
      <c r="L465" s="849">
        <v>4</v>
      </c>
      <c r="M465" s="850">
        <v>519</v>
      </c>
    </row>
    <row r="466" spans="1:13" ht="14.4" customHeight="1" x14ac:dyDescent="0.3">
      <c r="A466" s="831" t="s">
        <v>2210</v>
      </c>
      <c r="B466" s="832" t="s">
        <v>1903</v>
      </c>
      <c r="C466" s="832" t="s">
        <v>2371</v>
      </c>
      <c r="D466" s="832" t="s">
        <v>2372</v>
      </c>
      <c r="E466" s="832" t="s">
        <v>2029</v>
      </c>
      <c r="F466" s="849">
        <v>1</v>
      </c>
      <c r="G466" s="849">
        <v>36.270000000000003</v>
      </c>
      <c r="H466" s="837">
        <v>1</v>
      </c>
      <c r="I466" s="849"/>
      <c r="J466" s="849"/>
      <c r="K466" s="837">
        <v>0</v>
      </c>
      <c r="L466" s="849">
        <v>1</v>
      </c>
      <c r="M466" s="850">
        <v>36.270000000000003</v>
      </c>
    </row>
    <row r="467" spans="1:13" ht="14.4" customHeight="1" x14ac:dyDescent="0.3">
      <c r="A467" s="831" t="s">
        <v>2211</v>
      </c>
      <c r="B467" s="832" t="s">
        <v>1899</v>
      </c>
      <c r="C467" s="832" t="s">
        <v>3798</v>
      </c>
      <c r="D467" s="832" t="s">
        <v>644</v>
      </c>
      <c r="E467" s="832" t="s">
        <v>1901</v>
      </c>
      <c r="F467" s="849">
        <v>1</v>
      </c>
      <c r="G467" s="849">
        <v>24.22</v>
      </c>
      <c r="H467" s="837">
        <v>1</v>
      </c>
      <c r="I467" s="849"/>
      <c r="J467" s="849"/>
      <c r="K467" s="837">
        <v>0</v>
      </c>
      <c r="L467" s="849">
        <v>1</v>
      </c>
      <c r="M467" s="850">
        <v>24.22</v>
      </c>
    </row>
    <row r="468" spans="1:13" ht="14.4" customHeight="1" x14ac:dyDescent="0.3">
      <c r="A468" s="831" t="s">
        <v>2213</v>
      </c>
      <c r="B468" s="832" t="s">
        <v>1920</v>
      </c>
      <c r="C468" s="832" t="s">
        <v>3166</v>
      </c>
      <c r="D468" s="832" t="s">
        <v>978</v>
      </c>
      <c r="E468" s="832" t="s">
        <v>3167</v>
      </c>
      <c r="F468" s="849">
        <v>1</v>
      </c>
      <c r="G468" s="849">
        <v>0</v>
      </c>
      <c r="H468" s="837"/>
      <c r="I468" s="849"/>
      <c r="J468" s="849"/>
      <c r="K468" s="837"/>
      <c r="L468" s="849">
        <v>1</v>
      </c>
      <c r="M468" s="850">
        <v>0</v>
      </c>
    </row>
    <row r="469" spans="1:13" ht="14.4" customHeight="1" x14ac:dyDescent="0.3">
      <c r="A469" s="831" t="s">
        <v>2218</v>
      </c>
      <c r="B469" s="832" t="s">
        <v>1644</v>
      </c>
      <c r="C469" s="832" t="s">
        <v>2710</v>
      </c>
      <c r="D469" s="832" t="s">
        <v>1648</v>
      </c>
      <c r="E469" s="832" t="s">
        <v>2711</v>
      </c>
      <c r="F469" s="849"/>
      <c r="G469" s="849"/>
      <c r="H469" s="837">
        <v>0</v>
      </c>
      <c r="I469" s="849">
        <v>1</v>
      </c>
      <c r="J469" s="849">
        <v>115.18</v>
      </c>
      <c r="K469" s="837">
        <v>1</v>
      </c>
      <c r="L469" s="849">
        <v>1</v>
      </c>
      <c r="M469" s="850">
        <v>115.18</v>
      </c>
    </row>
    <row r="470" spans="1:13" ht="14.4" customHeight="1" x14ac:dyDescent="0.3">
      <c r="A470" s="831" t="s">
        <v>2218</v>
      </c>
      <c r="B470" s="832" t="s">
        <v>1644</v>
      </c>
      <c r="C470" s="832" t="s">
        <v>2712</v>
      </c>
      <c r="D470" s="832" t="s">
        <v>1648</v>
      </c>
      <c r="E470" s="832" t="s">
        <v>2713</v>
      </c>
      <c r="F470" s="849"/>
      <c r="G470" s="849"/>
      <c r="H470" s="837">
        <v>0</v>
      </c>
      <c r="I470" s="849">
        <v>1</v>
      </c>
      <c r="J470" s="849">
        <v>16.12</v>
      </c>
      <c r="K470" s="837">
        <v>1</v>
      </c>
      <c r="L470" s="849">
        <v>1</v>
      </c>
      <c r="M470" s="850">
        <v>16.12</v>
      </c>
    </row>
    <row r="471" spans="1:13" ht="14.4" customHeight="1" x14ac:dyDescent="0.3">
      <c r="A471" s="831" t="s">
        <v>2218</v>
      </c>
      <c r="B471" s="832" t="s">
        <v>1644</v>
      </c>
      <c r="C471" s="832" t="s">
        <v>2714</v>
      </c>
      <c r="D471" s="832" t="s">
        <v>1648</v>
      </c>
      <c r="E471" s="832" t="s">
        <v>1649</v>
      </c>
      <c r="F471" s="849"/>
      <c r="G471" s="849"/>
      <c r="H471" s="837">
        <v>0</v>
      </c>
      <c r="I471" s="849">
        <v>8</v>
      </c>
      <c r="J471" s="849">
        <v>460.8</v>
      </c>
      <c r="K471" s="837">
        <v>1</v>
      </c>
      <c r="L471" s="849">
        <v>8</v>
      </c>
      <c r="M471" s="850">
        <v>460.8</v>
      </c>
    </row>
    <row r="472" spans="1:13" ht="14.4" customHeight="1" x14ac:dyDescent="0.3">
      <c r="A472" s="831" t="s">
        <v>2218</v>
      </c>
      <c r="B472" s="832" t="s">
        <v>1644</v>
      </c>
      <c r="C472" s="832" t="s">
        <v>2715</v>
      </c>
      <c r="D472" s="832" t="s">
        <v>1648</v>
      </c>
      <c r="E472" s="832" t="s">
        <v>2716</v>
      </c>
      <c r="F472" s="849">
        <v>1</v>
      </c>
      <c r="G472" s="849">
        <v>103.67</v>
      </c>
      <c r="H472" s="837">
        <v>1</v>
      </c>
      <c r="I472" s="849"/>
      <c r="J472" s="849"/>
      <c r="K472" s="837">
        <v>0</v>
      </c>
      <c r="L472" s="849">
        <v>1</v>
      </c>
      <c r="M472" s="850">
        <v>103.67</v>
      </c>
    </row>
    <row r="473" spans="1:13" ht="14.4" customHeight="1" x14ac:dyDescent="0.3">
      <c r="A473" s="831" t="s">
        <v>2218</v>
      </c>
      <c r="B473" s="832" t="s">
        <v>1644</v>
      </c>
      <c r="C473" s="832" t="s">
        <v>3044</v>
      </c>
      <c r="D473" s="832" t="s">
        <v>1648</v>
      </c>
      <c r="E473" s="832" t="s">
        <v>3045</v>
      </c>
      <c r="F473" s="849">
        <v>1</v>
      </c>
      <c r="G473" s="849">
        <v>51.84</v>
      </c>
      <c r="H473" s="837">
        <v>1</v>
      </c>
      <c r="I473" s="849"/>
      <c r="J473" s="849"/>
      <c r="K473" s="837">
        <v>0</v>
      </c>
      <c r="L473" s="849">
        <v>1</v>
      </c>
      <c r="M473" s="850">
        <v>51.84</v>
      </c>
    </row>
    <row r="474" spans="1:13" ht="14.4" customHeight="1" x14ac:dyDescent="0.3">
      <c r="A474" s="831" t="s">
        <v>2218</v>
      </c>
      <c r="B474" s="832" t="s">
        <v>1644</v>
      </c>
      <c r="C474" s="832" t="s">
        <v>1647</v>
      </c>
      <c r="D474" s="832" t="s">
        <v>1648</v>
      </c>
      <c r="E474" s="832" t="s">
        <v>1649</v>
      </c>
      <c r="F474" s="849"/>
      <c r="G474" s="849"/>
      <c r="H474" s="837">
        <v>0</v>
      </c>
      <c r="I474" s="849">
        <v>1</v>
      </c>
      <c r="J474" s="849">
        <v>57.6</v>
      </c>
      <c r="K474" s="837">
        <v>1</v>
      </c>
      <c r="L474" s="849">
        <v>1</v>
      </c>
      <c r="M474" s="850">
        <v>57.6</v>
      </c>
    </row>
    <row r="475" spans="1:13" ht="14.4" customHeight="1" x14ac:dyDescent="0.3">
      <c r="A475" s="831" t="s">
        <v>2218</v>
      </c>
      <c r="B475" s="832" t="s">
        <v>1644</v>
      </c>
      <c r="C475" s="832" t="s">
        <v>3899</v>
      </c>
      <c r="D475" s="832" t="s">
        <v>1648</v>
      </c>
      <c r="E475" s="832" t="s">
        <v>2711</v>
      </c>
      <c r="F475" s="849"/>
      <c r="G475" s="849"/>
      <c r="H475" s="837">
        <v>0</v>
      </c>
      <c r="I475" s="849">
        <v>1</v>
      </c>
      <c r="J475" s="849">
        <v>115.18</v>
      </c>
      <c r="K475" s="837">
        <v>1</v>
      </c>
      <c r="L475" s="849">
        <v>1</v>
      </c>
      <c r="M475" s="850">
        <v>115.18</v>
      </c>
    </row>
    <row r="476" spans="1:13" ht="14.4" customHeight="1" x14ac:dyDescent="0.3">
      <c r="A476" s="831" t="s">
        <v>2218</v>
      </c>
      <c r="B476" s="832" t="s">
        <v>1676</v>
      </c>
      <c r="C476" s="832" t="s">
        <v>2668</v>
      </c>
      <c r="D476" s="832" t="s">
        <v>787</v>
      </c>
      <c r="E476" s="832" t="s">
        <v>1688</v>
      </c>
      <c r="F476" s="849"/>
      <c r="G476" s="849"/>
      <c r="H476" s="837">
        <v>0</v>
      </c>
      <c r="I476" s="849">
        <v>4</v>
      </c>
      <c r="J476" s="849">
        <v>1963.56</v>
      </c>
      <c r="K476" s="837">
        <v>1</v>
      </c>
      <c r="L476" s="849">
        <v>4</v>
      </c>
      <c r="M476" s="850">
        <v>1963.56</v>
      </c>
    </row>
    <row r="477" spans="1:13" ht="14.4" customHeight="1" x14ac:dyDescent="0.3">
      <c r="A477" s="831" t="s">
        <v>2218</v>
      </c>
      <c r="B477" s="832" t="s">
        <v>1676</v>
      </c>
      <c r="C477" s="832" t="s">
        <v>2671</v>
      </c>
      <c r="D477" s="832" t="s">
        <v>793</v>
      </c>
      <c r="E477" s="832" t="s">
        <v>2672</v>
      </c>
      <c r="F477" s="849"/>
      <c r="G477" s="849"/>
      <c r="H477" s="837">
        <v>0</v>
      </c>
      <c r="I477" s="849">
        <v>1</v>
      </c>
      <c r="J477" s="849">
        <v>1385.62</v>
      </c>
      <c r="K477" s="837">
        <v>1</v>
      </c>
      <c r="L477" s="849">
        <v>1</v>
      </c>
      <c r="M477" s="850">
        <v>1385.62</v>
      </c>
    </row>
    <row r="478" spans="1:13" ht="14.4" customHeight="1" x14ac:dyDescent="0.3">
      <c r="A478" s="831" t="s">
        <v>2218</v>
      </c>
      <c r="B478" s="832" t="s">
        <v>1676</v>
      </c>
      <c r="C478" s="832" t="s">
        <v>3027</v>
      </c>
      <c r="D478" s="832" t="s">
        <v>793</v>
      </c>
      <c r="E478" s="832" t="s">
        <v>1678</v>
      </c>
      <c r="F478" s="849"/>
      <c r="G478" s="849"/>
      <c r="H478" s="837">
        <v>0</v>
      </c>
      <c r="I478" s="849">
        <v>3</v>
      </c>
      <c r="J478" s="849">
        <v>5542.47</v>
      </c>
      <c r="K478" s="837">
        <v>1</v>
      </c>
      <c r="L478" s="849">
        <v>3</v>
      </c>
      <c r="M478" s="850">
        <v>5542.47</v>
      </c>
    </row>
    <row r="479" spans="1:13" ht="14.4" customHeight="1" x14ac:dyDescent="0.3">
      <c r="A479" s="831" t="s">
        <v>2218</v>
      </c>
      <c r="B479" s="832" t="s">
        <v>1676</v>
      </c>
      <c r="C479" s="832" t="s">
        <v>1681</v>
      </c>
      <c r="D479" s="832" t="s">
        <v>787</v>
      </c>
      <c r="E479" s="832" t="s">
        <v>1682</v>
      </c>
      <c r="F479" s="849"/>
      <c r="G479" s="849"/>
      <c r="H479" s="837">
        <v>0</v>
      </c>
      <c r="I479" s="849">
        <v>6</v>
      </c>
      <c r="J479" s="849">
        <v>2208.96</v>
      </c>
      <c r="K479" s="837">
        <v>1</v>
      </c>
      <c r="L479" s="849">
        <v>6</v>
      </c>
      <c r="M479" s="850">
        <v>2208.96</v>
      </c>
    </row>
    <row r="480" spans="1:13" ht="14.4" customHeight="1" x14ac:dyDescent="0.3">
      <c r="A480" s="831" t="s">
        <v>2218</v>
      </c>
      <c r="B480" s="832" t="s">
        <v>1676</v>
      </c>
      <c r="C480" s="832" t="s">
        <v>1687</v>
      </c>
      <c r="D480" s="832" t="s">
        <v>787</v>
      </c>
      <c r="E480" s="832" t="s">
        <v>1688</v>
      </c>
      <c r="F480" s="849"/>
      <c r="G480" s="849"/>
      <c r="H480" s="837">
        <v>0</v>
      </c>
      <c r="I480" s="849">
        <v>1</v>
      </c>
      <c r="J480" s="849">
        <v>490.89</v>
      </c>
      <c r="K480" s="837">
        <v>1</v>
      </c>
      <c r="L480" s="849">
        <v>1</v>
      </c>
      <c r="M480" s="850">
        <v>490.89</v>
      </c>
    </row>
    <row r="481" spans="1:13" ht="14.4" customHeight="1" x14ac:dyDescent="0.3">
      <c r="A481" s="831" t="s">
        <v>2218</v>
      </c>
      <c r="B481" s="832" t="s">
        <v>1713</v>
      </c>
      <c r="C481" s="832" t="s">
        <v>2476</v>
      </c>
      <c r="D481" s="832" t="s">
        <v>800</v>
      </c>
      <c r="E481" s="832" t="s">
        <v>1722</v>
      </c>
      <c r="F481" s="849"/>
      <c r="G481" s="849"/>
      <c r="H481" s="837">
        <v>0</v>
      </c>
      <c r="I481" s="849">
        <v>4</v>
      </c>
      <c r="J481" s="849">
        <v>170.04</v>
      </c>
      <c r="K481" s="837">
        <v>1</v>
      </c>
      <c r="L481" s="849">
        <v>4</v>
      </c>
      <c r="M481" s="850">
        <v>170.04</v>
      </c>
    </row>
    <row r="482" spans="1:13" ht="14.4" customHeight="1" x14ac:dyDescent="0.3">
      <c r="A482" s="831" t="s">
        <v>2218</v>
      </c>
      <c r="B482" s="832" t="s">
        <v>1713</v>
      </c>
      <c r="C482" s="832" t="s">
        <v>2024</v>
      </c>
      <c r="D482" s="832" t="s">
        <v>1296</v>
      </c>
      <c r="E482" s="832" t="s">
        <v>2025</v>
      </c>
      <c r="F482" s="849"/>
      <c r="G482" s="849"/>
      <c r="H482" s="837">
        <v>0</v>
      </c>
      <c r="I482" s="849">
        <v>1</v>
      </c>
      <c r="J482" s="849">
        <v>98.29</v>
      </c>
      <c r="K482" s="837">
        <v>1</v>
      </c>
      <c r="L482" s="849">
        <v>1</v>
      </c>
      <c r="M482" s="850">
        <v>98.29</v>
      </c>
    </row>
    <row r="483" spans="1:13" ht="14.4" customHeight="1" x14ac:dyDescent="0.3">
      <c r="A483" s="831" t="s">
        <v>2218</v>
      </c>
      <c r="B483" s="832" t="s">
        <v>1728</v>
      </c>
      <c r="C483" s="832" t="s">
        <v>1736</v>
      </c>
      <c r="D483" s="832" t="s">
        <v>1730</v>
      </c>
      <c r="E483" s="832" t="s">
        <v>1737</v>
      </c>
      <c r="F483" s="849"/>
      <c r="G483" s="849"/>
      <c r="H483" s="837">
        <v>0</v>
      </c>
      <c r="I483" s="849">
        <v>1</v>
      </c>
      <c r="J483" s="849">
        <v>58.52</v>
      </c>
      <c r="K483" s="837">
        <v>1</v>
      </c>
      <c r="L483" s="849">
        <v>1</v>
      </c>
      <c r="M483" s="850">
        <v>58.52</v>
      </c>
    </row>
    <row r="484" spans="1:13" ht="14.4" customHeight="1" x14ac:dyDescent="0.3">
      <c r="A484" s="831" t="s">
        <v>2218</v>
      </c>
      <c r="B484" s="832" t="s">
        <v>1744</v>
      </c>
      <c r="C484" s="832" t="s">
        <v>1750</v>
      </c>
      <c r="D484" s="832" t="s">
        <v>1746</v>
      </c>
      <c r="E484" s="832" t="s">
        <v>1751</v>
      </c>
      <c r="F484" s="849"/>
      <c r="G484" s="849"/>
      <c r="H484" s="837">
        <v>0</v>
      </c>
      <c r="I484" s="849">
        <v>1</v>
      </c>
      <c r="J484" s="849">
        <v>234.07</v>
      </c>
      <c r="K484" s="837">
        <v>1</v>
      </c>
      <c r="L484" s="849">
        <v>1</v>
      </c>
      <c r="M484" s="850">
        <v>234.07</v>
      </c>
    </row>
    <row r="485" spans="1:13" ht="14.4" customHeight="1" x14ac:dyDescent="0.3">
      <c r="A485" s="831" t="s">
        <v>2218</v>
      </c>
      <c r="B485" s="832" t="s">
        <v>1744</v>
      </c>
      <c r="C485" s="832" t="s">
        <v>1748</v>
      </c>
      <c r="D485" s="832" t="s">
        <v>1746</v>
      </c>
      <c r="E485" s="832" t="s">
        <v>1749</v>
      </c>
      <c r="F485" s="849"/>
      <c r="G485" s="849"/>
      <c r="H485" s="837">
        <v>0</v>
      </c>
      <c r="I485" s="849">
        <v>5</v>
      </c>
      <c r="J485" s="849">
        <v>585.15000000000009</v>
      </c>
      <c r="K485" s="837">
        <v>1</v>
      </c>
      <c r="L485" s="849">
        <v>5</v>
      </c>
      <c r="M485" s="850">
        <v>585.15000000000009</v>
      </c>
    </row>
    <row r="486" spans="1:13" ht="14.4" customHeight="1" x14ac:dyDescent="0.3">
      <c r="A486" s="831" t="s">
        <v>2218</v>
      </c>
      <c r="B486" s="832" t="s">
        <v>1752</v>
      </c>
      <c r="C486" s="832" t="s">
        <v>1755</v>
      </c>
      <c r="D486" s="832" t="s">
        <v>681</v>
      </c>
      <c r="E486" s="832" t="s">
        <v>1756</v>
      </c>
      <c r="F486" s="849"/>
      <c r="G486" s="849"/>
      <c r="H486" s="837">
        <v>0</v>
      </c>
      <c r="I486" s="849">
        <v>1</v>
      </c>
      <c r="J486" s="849">
        <v>29.27</v>
      </c>
      <c r="K486" s="837">
        <v>1</v>
      </c>
      <c r="L486" s="849">
        <v>1</v>
      </c>
      <c r="M486" s="850">
        <v>29.27</v>
      </c>
    </row>
    <row r="487" spans="1:13" ht="14.4" customHeight="1" x14ac:dyDescent="0.3">
      <c r="A487" s="831" t="s">
        <v>2218</v>
      </c>
      <c r="B487" s="832" t="s">
        <v>1759</v>
      </c>
      <c r="C487" s="832" t="s">
        <v>1760</v>
      </c>
      <c r="D487" s="832" t="s">
        <v>1761</v>
      </c>
      <c r="E487" s="832" t="s">
        <v>1762</v>
      </c>
      <c r="F487" s="849"/>
      <c r="G487" s="849"/>
      <c r="H487" s="837">
        <v>0</v>
      </c>
      <c r="I487" s="849">
        <v>2</v>
      </c>
      <c r="J487" s="849">
        <v>186.54</v>
      </c>
      <c r="K487" s="837">
        <v>1</v>
      </c>
      <c r="L487" s="849">
        <v>2</v>
      </c>
      <c r="M487" s="850">
        <v>186.54</v>
      </c>
    </row>
    <row r="488" spans="1:13" ht="14.4" customHeight="1" x14ac:dyDescent="0.3">
      <c r="A488" s="831" t="s">
        <v>2218</v>
      </c>
      <c r="B488" s="832" t="s">
        <v>1774</v>
      </c>
      <c r="C488" s="832" t="s">
        <v>2047</v>
      </c>
      <c r="D488" s="832" t="s">
        <v>1776</v>
      </c>
      <c r="E488" s="832" t="s">
        <v>2048</v>
      </c>
      <c r="F488" s="849"/>
      <c r="G488" s="849"/>
      <c r="H488" s="837">
        <v>0</v>
      </c>
      <c r="I488" s="849">
        <v>6</v>
      </c>
      <c r="J488" s="849">
        <v>62.040000000000006</v>
      </c>
      <c r="K488" s="837">
        <v>1</v>
      </c>
      <c r="L488" s="849">
        <v>6</v>
      </c>
      <c r="M488" s="850">
        <v>62.040000000000006</v>
      </c>
    </row>
    <row r="489" spans="1:13" ht="14.4" customHeight="1" x14ac:dyDescent="0.3">
      <c r="A489" s="831" t="s">
        <v>2218</v>
      </c>
      <c r="B489" s="832" t="s">
        <v>1813</v>
      </c>
      <c r="C489" s="832" t="s">
        <v>1817</v>
      </c>
      <c r="D489" s="832" t="s">
        <v>1815</v>
      </c>
      <c r="E489" s="832" t="s">
        <v>1818</v>
      </c>
      <c r="F489" s="849"/>
      <c r="G489" s="849"/>
      <c r="H489" s="837">
        <v>0</v>
      </c>
      <c r="I489" s="849">
        <v>1</v>
      </c>
      <c r="J489" s="849">
        <v>279.52999999999997</v>
      </c>
      <c r="K489" s="837">
        <v>1</v>
      </c>
      <c r="L489" s="849">
        <v>1</v>
      </c>
      <c r="M489" s="850">
        <v>279.52999999999997</v>
      </c>
    </row>
    <row r="490" spans="1:13" ht="14.4" customHeight="1" x14ac:dyDescent="0.3">
      <c r="A490" s="831" t="s">
        <v>2218</v>
      </c>
      <c r="B490" s="832" t="s">
        <v>1827</v>
      </c>
      <c r="C490" s="832" t="s">
        <v>2640</v>
      </c>
      <c r="D490" s="832" t="s">
        <v>2641</v>
      </c>
      <c r="E490" s="832" t="s">
        <v>2642</v>
      </c>
      <c r="F490" s="849"/>
      <c r="G490" s="849"/>
      <c r="H490" s="837">
        <v>0</v>
      </c>
      <c r="I490" s="849">
        <v>1</v>
      </c>
      <c r="J490" s="849">
        <v>32.869999999999997</v>
      </c>
      <c r="K490" s="837">
        <v>1</v>
      </c>
      <c r="L490" s="849">
        <v>1</v>
      </c>
      <c r="M490" s="850">
        <v>32.869999999999997</v>
      </c>
    </row>
    <row r="491" spans="1:13" ht="14.4" customHeight="1" x14ac:dyDescent="0.3">
      <c r="A491" s="831" t="s">
        <v>2218</v>
      </c>
      <c r="B491" s="832" t="s">
        <v>1827</v>
      </c>
      <c r="C491" s="832" t="s">
        <v>2643</v>
      </c>
      <c r="D491" s="832" t="s">
        <v>2641</v>
      </c>
      <c r="E491" s="832" t="s">
        <v>2644</v>
      </c>
      <c r="F491" s="849"/>
      <c r="G491" s="849"/>
      <c r="H491" s="837">
        <v>0</v>
      </c>
      <c r="I491" s="849">
        <v>1</v>
      </c>
      <c r="J491" s="849">
        <v>219.18</v>
      </c>
      <c r="K491" s="837">
        <v>1</v>
      </c>
      <c r="L491" s="849">
        <v>1</v>
      </c>
      <c r="M491" s="850">
        <v>219.18</v>
      </c>
    </row>
    <row r="492" spans="1:13" ht="14.4" customHeight="1" x14ac:dyDescent="0.3">
      <c r="A492" s="831" t="s">
        <v>2218</v>
      </c>
      <c r="B492" s="832" t="s">
        <v>1842</v>
      </c>
      <c r="C492" s="832" t="s">
        <v>1845</v>
      </c>
      <c r="D492" s="832" t="s">
        <v>1115</v>
      </c>
      <c r="E492" s="832" t="s">
        <v>1846</v>
      </c>
      <c r="F492" s="849"/>
      <c r="G492" s="849"/>
      <c r="H492" s="837">
        <v>0</v>
      </c>
      <c r="I492" s="849">
        <v>3</v>
      </c>
      <c r="J492" s="849">
        <v>463.08000000000004</v>
      </c>
      <c r="K492" s="837">
        <v>1</v>
      </c>
      <c r="L492" s="849">
        <v>3</v>
      </c>
      <c r="M492" s="850">
        <v>463.08000000000004</v>
      </c>
    </row>
    <row r="493" spans="1:13" ht="14.4" customHeight="1" x14ac:dyDescent="0.3">
      <c r="A493" s="831" t="s">
        <v>2218</v>
      </c>
      <c r="B493" s="832" t="s">
        <v>4563</v>
      </c>
      <c r="C493" s="832" t="s">
        <v>2543</v>
      </c>
      <c r="D493" s="832" t="s">
        <v>1151</v>
      </c>
      <c r="E493" s="832" t="s">
        <v>2542</v>
      </c>
      <c r="F493" s="849">
        <v>2</v>
      </c>
      <c r="G493" s="849">
        <v>197.5</v>
      </c>
      <c r="H493" s="837">
        <v>1</v>
      </c>
      <c r="I493" s="849"/>
      <c r="J493" s="849"/>
      <c r="K493" s="837">
        <v>0</v>
      </c>
      <c r="L493" s="849">
        <v>2</v>
      </c>
      <c r="M493" s="850">
        <v>197.5</v>
      </c>
    </row>
    <row r="494" spans="1:13" ht="14.4" customHeight="1" x14ac:dyDescent="0.3">
      <c r="A494" s="831" t="s">
        <v>2218</v>
      </c>
      <c r="B494" s="832" t="s">
        <v>1903</v>
      </c>
      <c r="C494" s="832" t="s">
        <v>1905</v>
      </c>
      <c r="D494" s="832" t="s">
        <v>620</v>
      </c>
      <c r="E494" s="832" t="s">
        <v>622</v>
      </c>
      <c r="F494" s="849"/>
      <c r="G494" s="849"/>
      <c r="H494" s="837">
        <v>0</v>
      </c>
      <c r="I494" s="849">
        <v>1</v>
      </c>
      <c r="J494" s="849">
        <v>72.55</v>
      </c>
      <c r="K494" s="837">
        <v>1</v>
      </c>
      <c r="L494" s="849">
        <v>1</v>
      </c>
      <c r="M494" s="850">
        <v>72.55</v>
      </c>
    </row>
    <row r="495" spans="1:13" ht="14.4" customHeight="1" x14ac:dyDescent="0.3">
      <c r="A495" s="831" t="s">
        <v>2218</v>
      </c>
      <c r="B495" s="832" t="s">
        <v>1913</v>
      </c>
      <c r="C495" s="832" t="s">
        <v>1914</v>
      </c>
      <c r="D495" s="832" t="s">
        <v>1915</v>
      </c>
      <c r="E495" s="832" t="s">
        <v>1916</v>
      </c>
      <c r="F495" s="849"/>
      <c r="G495" s="849"/>
      <c r="H495" s="837"/>
      <c r="I495" s="849">
        <v>1</v>
      </c>
      <c r="J495" s="849">
        <v>0</v>
      </c>
      <c r="K495" s="837"/>
      <c r="L495" s="849">
        <v>1</v>
      </c>
      <c r="M495" s="850">
        <v>0</v>
      </c>
    </row>
    <row r="496" spans="1:13" ht="14.4" customHeight="1" x14ac:dyDescent="0.3">
      <c r="A496" s="831" t="s">
        <v>2218</v>
      </c>
      <c r="B496" s="832" t="s">
        <v>1953</v>
      </c>
      <c r="C496" s="832" t="s">
        <v>1954</v>
      </c>
      <c r="D496" s="832" t="s">
        <v>690</v>
      </c>
      <c r="E496" s="832" t="s">
        <v>1955</v>
      </c>
      <c r="F496" s="849"/>
      <c r="G496" s="849"/>
      <c r="H496" s="837">
        <v>0</v>
      </c>
      <c r="I496" s="849">
        <v>1</v>
      </c>
      <c r="J496" s="849">
        <v>65.989999999999995</v>
      </c>
      <c r="K496" s="837">
        <v>1</v>
      </c>
      <c r="L496" s="849">
        <v>1</v>
      </c>
      <c r="M496" s="850">
        <v>65.989999999999995</v>
      </c>
    </row>
    <row r="497" spans="1:13" ht="14.4" customHeight="1" x14ac:dyDescent="0.3">
      <c r="A497" s="831" t="s">
        <v>2218</v>
      </c>
      <c r="B497" s="832" t="s">
        <v>4582</v>
      </c>
      <c r="C497" s="832" t="s">
        <v>3713</v>
      </c>
      <c r="D497" s="832" t="s">
        <v>3714</v>
      </c>
      <c r="E497" s="832" t="s">
        <v>3715</v>
      </c>
      <c r="F497" s="849"/>
      <c r="G497" s="849"/>
      <c r="H497" s="837">
        <v>0</v>
      </c>
      <c r="I497" s="849">
        <v>1</v>
      </c>
      <c r="J497" s="849">
        <v>141.25</v>
      </c>
      <c r="K497" s="837">
        <v>1</v>
      </c>
      <c r="L497" s="849">
        <v>1</v>
      </c>
      <c r="M497" s="850">
        <v>141.25</v>
      </c>
    </row>
    <row r="498" spans="1:13" ht="14.4" customHeight="1" x14ac:dyDescent="0.3">
      <c r="A498" s="831" t="s">
        <v>2218</v>
      </c>
      <c r="B498" s="832" t="s">
        <v>4573</v>
      </c>
      <c r="C498" s="832" t="s">
        <v>3644</v>
      </c>
      <c r="D498" s="832" t="s">
        <v>3642</v>
      </c>
      <c r="E498" s="832" t="s">
        <v>3645</v>
      </c>
      <c r="F498" s="849"/>
      <c r="G498" s="849"/>
      <c r="H498" s="837">
        <v>0</v>
      </c>
      <c r="I498" s="849">
        <v>8</v>
      </c>
      <c r="J498" s="849">
        <v>4120</v>
      </c>
      <c r="K498" s="837">
        <v>1</v>
      </c>
      <c r="L498" s="849">
        <v>8</v>
      </c>
      <c r="M498" s="850">
        <v>4120</v>
      </c>
    </row>
    <row r="499" spans="1:13" ht="14.4" customHeight="1" x14ac:dyDescent="0.3">
      <c r="A499" s="831" t="s">
        <v>2218</v>
      </c>
      <c r="B499" s="832" t="s">
        <v>1793</v>
      </c>
      <c r="C499" s="832" t="s">
        <v>3910</v>
      </c>
      <c r="D499" s="832" t="s">
        <v>1795</v>
      </c>
      <c r="E499" s="832" t="s">
        <v>3911</v>
      </c>
      <c r="F499" s="849"/>
      <c r="G499" s="849"/>
      <c r="H499" s="837">
        <v>0</v>
      </c>
      <c r="I499" s="849">
        <v>1</v>
      </c>
      <c r="J499" s="849">
        <v>654.95000000000005</v>
      </c>
      <c r="K499" s="837">
        <v>1</v>
      </c>
      <c r="L499" s="849">
        <v>1</v>
      </c>
      <c r="M499" s="850">
        <v>654.95000000000005</v>
      </c>
    </row>
    <row r="500" spans="1:13" ht="14.4" customHeight="1" x14ac:dyDescent="0.3">
      <c r="A500" s="831" t="s">
        <v>2218</v>
      </c>
      <c r="B500" s="832" t="s">
        <v>1650</v>
      </c>
      <c r="C500" s="832" t="s">
        <v>1651</v>
      </c>
      <c r="D500" s="832" t="s">
        <v>1652</v>
      </c>
      <c r="E500" s="832" t="s">
        <v>1653</v>
      </c>
      <c r="F500" s="849"/>
      <c r="G500" s="849"/>
      <c r="H500" s="837">
        <v>0</v>
      </c>
      <c r="I500" s="849">
        <v>1</v>
      </c>
      <c r="J500" s="849">
        <v>414.07</v>
      </c>
      <c r="K500" s="837">
        <v>1</v>
      </c>
      <c r="L500" s="849">
        <v>1</v>
      </c>
      <c r="M500" s="850">
        <v>414.07</v>
      </c>
    </row>
    <row r="501" spans="1:13" ht="14.4" customHeight="1" x14ac:dyDescent="0.3">
      <c r="A501" s="831" t="s">
        <v>2220</v>
      </c>
      <c r="B501" s="832" t="s">
        <v>1644</v>
      </c>
      <c r="C501" s="832" t="s">
        <v>3038</v>
      </c>
      <c r="D501" s="832" t="s">
        <v>3036</v>
      </c>
      <c r="E501" s="832" t="s">
        <v>3039</v>
      </c>
      <c r="F501" s="849">
        <v>9</v>
      </c>
      <c r="G501" s="849">
        <v>870.75</v>
      </c>
      <c r="H501" s="837">
        <v>1</v>
      </c>
      <c r="I501" s="849"/>
      <c r="J501" s="849"/>
      <c r="K501" s="837">
        <v>0</v>
      </c>
      <c r="L501" s="849">
        <v>9</v>
      </c>
      <c r="M501" s="850">
        <v>870.75</v>
      </c>
    </row>
    <row r="502" spans="1:13" ht="14.4" customHeight="1" x14ac:dyDescent="0.3">
      <c r="A502" s="831" t="s">
        <v>2220</v>
      </c>
      <c r="B502" s="832" t="s">
        <v>1644</v>
      </c>
      <c r="C502" s="832" t="s">
        <v>2710</v>
      </c>
      <c r="D502" s="832" t="s">
        <v>1648</v>
      </c>
      <c r="E502" s="832" t="s">
        <v>2711</v>
      </c>
      <c r="F502" s="849"/>
      <c r="G502" s="849"/>
      <c r="H502" s="837">
        <v>0</v>
      </c>
      <c r="I502" s="849">
        <v>4</v>
      </c>
      <c r="J502" s="849">
        <v>460.72</v>
      </c>
      <c r="K502" s="837">
        <v>1</v>
      </c>
      <c r="L502" s="849">
        <v>4</v>
      </c>
      <c r="M502" s="850">
        <v>460.72</v>
      </c>
    </row>
    <row r="503" spans="1:13" ht="14.4" customHeight="1" x14ac:dyDescent="0.3">
      <c r="A503" s="831" t="s">
        <v>2220</v>
      </c>
      <c r="B503" s="832" t="s">
        <v>1644</v>
      </c>
      <c r="C503" s="832" t="s">
        <v>1647</v>
      </c>
      <c r="D503" s="832" t="s">
        <v>1648</v>
      </c>
      <c r="E503" s="832" t="s">
        <v>1649</v>
      </c>
      <c r="F503" s="849"/>
      <c r="G503" s="849"/>
      <c r="H503" s="837">
        <v>0</v>
      </c>
      <c r="I503" s="849">
        <v>2</v>
      </c>
      <c r="J503" s="849">
        <v>115.2</v>
      </c>
      <c r="K503" s="837">
        <v>1</v>
      </c>
      <c r="L503" s="849">
        <v>2</v>
      </c>
      <c r="M503" s="850">
        <v>115.2</v>
      </c>
    </row>
    <row r="504" spans="1:13" ht="14.4" customHeight="1" x14ac:dyDescent="0.3">
      <c r="A504" s="831" t="s">
        <v>2220</v>
      </c>
      <c r="B504" s="832" t="s">
        <v>2003</v>
      </c>
      <c r="C504" s="832" t="s">
        <v>2004</v>
      </c>
      <c r="D504" s="832" t="s">
        <v>1340</v>
      </c>
      <c r="E504" s="832" t="s">
        <v>2005</v>
      </c>
      <c r="F504" s="849"/>
      <c r="G504" s="849"/>
      <c r="H504" s="837">
        <v>0</v>
      </c>
      <c r="I504" s="849">
        <v>1</v>
      </c>
      <c r="J504" s="849">
        <v>64.5</v>
      </c>
      <c r="K504" s="837">
        <v>1</v>
      </c>
      <c r="L504" s="849">
        <v>1</v>
      </c>
      <c r="M504" s="850">
        <v>64.5</v>
      </c>
    </row>
    <row r="505" spans="1:13" ht="14.4" customHeight="1" x14ac:dyDescent="0.3">
      <c r="A505" s="831" t="s">
        <v>2220</v>
      </c>
      <c r="B505" s="832" t="s">
        <v>4560</v>
      </c>
      <c r="C505" s="832" t="s">
        <v>4327</v>
      </c>
      <c r="D505" s="832" t="s">
        <v>4231</v>
      </c>
      <c r="E505" s="832" t="s">
        <v>4328</v>
      </c>
      <c r="F505" s="849">
        <v>1</v>
      </c>
      <c r="G505" s="849">
        <v>207.32</v>
      </c>
      <c r="H505" s="837">
        <v>1</v>
      </c>
      <c r="I505" s="849"/>
      <c r="J505" s="849"/>
      <c r="K505" s="837">
        <v>0</v>
      </c>
      <c r="L505" s="849">
        <v>1</v>
      </c>
      <c r="M505" s="850">
        <v>207.32</v>
      </c>
    </row>
    <row r="506" spans="1:13" ht="14.4" customHeight="1" x14ac:dyDescent="0.3">
      <c r="A506" s="831" t="s">
        <v>2220</v>
      </c>
      <c r="B506" s="832" t="s">
        <v>4560</v>
      </c>
      <c r="C506" s="832" t="s">
        <v>3183</v>
      </c>
      <c r="D506" s="832" t="s">
        <v>2459</v>
      </c>
      <c r="E506" s="832" t="s">
        <v>3184</v>
      </c>
      <c r="F506" s="849"/>
      <c r="G506" s="849"/>
      <c r="H506" s="837">
        <v>0</v>
      </c>
      <c r="I506" s="849">
        <v>2</v>
      </c>
      <c r="J506" s="849">
        <v>451.5</v>
      </c>
      <c r="K506" s="837">
        <v>1</v>
      </c>
      <c r="L506" s="849">
        <v>2</v>
      </c>
      <c r="M506" s="850">
        <v>451.5</v>
      </c>
    </row>
    <row r="507" spans="1:13" ht="14.4" customHeight="1" x14ac:dyDescent="0.3">
      <c r="A507" s="831" t="s">
        <v>2220</v>
      </c>
      <c r="B507" s="832" t="s">
        <v>4583</v>
      </c>
      <c r="C507" s="832" t="s">
        <v>3463</v>
      </c>
      <c r="D507" s="832" t="s">
        <v>3464</v>
      </c>
      <c r="E507" s="832" t="s">
        <v>3465</v>
      </c>
      <c r="F507" s="849"/>
      <c r="G507" s="849"/>
      <c r="H507" s="837"/>
      <c r="I507" s="849">
        <v>4</v>
      </c>
      <c r="J507" s="849">
        <v>0</v>
      </c>
      <c r="K507" s="837"/>
      <c r="L507" s="849">
        <v>4</v>
      </c>
      <c r="M507" s="850">
        <v>0</v>
      </c>
    </row>
    <row r="508" spans="1:13" ht="14.4" customHeight="1" x14ac:dyDescent="0.3">
      <c r="A508" s="831" t="s">
        <v>2220</v>
      </c>
      <c r="B508" s="832" t="s">
        <v>1669</v>
      </c>
      <c r="C508" s="832" t="s">
        <v>4438</v>
      </c>
      <c r="D508" s="832" t="s">
        <v>1012</v>
      </c>
      <c r="E508" s="832" t="s">
        <v>4439</v>
      </c>
      <c r="F508" s="849"/>
      <c r="G508" s="849"/>
      <c r="H508" s="837">
        <v>0</v>
      </c>
      <c r="I508" s="849">
        <v>2</v>
      </c>
      <c r="J508" s="849">
        <v>172.86</v>
      </c>
      <c r="K508" s="837">
        <v>1</v>
      </c>
      <c r="L508" s="849">
        <v>2</v>
      </c>
      <c r="M508" s="850">
        <v>172.86</v>
      </c>
    </row>
    <row r="509" spans="1:13" ht="14.4" customHeight="1" x14ac:dyDescent="0.3">
      <c r="A509" s="831" t="s">
        <v>2220</v>
      </c>
      <c r="B509" s="832" t="s">
        <v>1676</v>
      </c>
      <c r="C509" s="832" t="s">
        <v>3194</v>
      </c>
      <c r="D509" s="832" t="s">
        <v>793</v>
      </c>
      <c r="E509" s="832" t="s">
        <v>2672</v>
      </c>
      <c r="F509" s="849"/>
      <c r="G509" s="849"/>
      <c r="H509" s="837">
        <v>0</v>
      </c>
      <c r="I509" s="849">
        <v>6</v>
      </c>
      <c r="J509" s="849">
        <v>8313.7199999999993</v>
      </c>
      <c r="K509" s="837">
        <v>1</v>
      </c>
      <c r="L509" s="849">
        <v>6</v>
      </c>
      <c r="M509" s="850">
        <v>8313.7199999999993</v>
      </c>
    </row>
    <row r="510" spans="1:13" ht="14.4" customHeight="1" x14ac:dyDescent="0.3">
      <c r="A510" s="831" t="s">
        <v>2220</v>
      </c>
      <c r="B510" s="832" t="s">
        <v>4584</v>
      </c>
      <c r="C510" s="832" t="s">
        <v>4440</v>
      </c>
      <c r="D510" s="832" t="s">
        <v>2799</v>
      </c>
      <c r="E510" s="832" t="s">
        <v>4441</v>
      </c>
      <c r="F510" s="849">
        <v>1</v>
      </c>
      <c r="G510" s="849">
        <v>0</v>
      </c>
      <c r="H510" s="837"/>
      <c r="I510" s="849"/>
      <c r="J510" s="849"/>
      <c r="K510" s="837"/>
      <c r="L510" s="849">
        <v>1</v>
      </c>
      <c r="M510" s="850">
        <v>0</v>
      </c>
    </row>
    <row r="511" spans="1:13" ht="14.4" customHeight="1" x14ac:dyDescent="0.3">
      <c r="A511" s="831" t="s">
        <v>2220</v>
      </c>
      <c r="B511" s="832" t="s">
        <v>1709</v>
      </c>
      <c r="C511" s="832" t="s">
        <v>3192</v>
      </c>
      <c r="D511" s="832" t="s">
        <v>1711</v>
      </c>
      <c r="E511" s="832" t="s">
        <v>3193</v>
      </c>
      <c r="F511" s="849"/>
      <c r="G511" s="849"/>
      <c r="H511" s="837">
        <v>0</v>
      </c>
      <c r="I511" s="849">
        <v>1</v>
      </c>
      <c r="J511" s="849">
        <v>468.68</v>
      </c>
      <c r="K511" s="837">
        <v>1</v>
      </c>
      <c r="L511" s="849">
        <v>1</v>
      </c>
      <c r="M511" s="850">
        <v>468.68</v>
      </c>
    </row>
    <row r="512" spans="1:13" ht="14.4" customHeight="1" x14ac:dyDescent="0.3">
      <c r="A512" s="831" t="s">
        <v>2220</v>
      </c>
      <c r="B512" s="832" t="s">
        <v>1759</v>
      </c>
      <c r="C512" s="832" t="s">
        <v>2946</v>
      </c>
      <c r="D512" s="832" t="s">
        <v>2380</v>
      </c>
      <c r="E512" s="832" t="s">
        <v>1780</v>
      </c>
      <c r="F512" s="849">
        <v>1</v>
      </c>
      <c r="G512" s="849">
        <v>103.64</v>
      </c>
      <c r="H512" s="837">
        <v>1</v>
      </c>
      <c r="I512" s="849"/>
      <c r="J512" s="849"/>
      <c r="K512" s="837">
        <v>0</v>
      </c>
      <c r="L512" s="849">
        <v>1</v>
      </c>
      <c r="M512" s="850">
        <v>103.64</v>
      </c>
    </row>
    <row r="513" spans="1:13" ht="14.4" customHeight="1" x14ac:dyDescent="0.3">
      <c r="A513" s="831" t="s">
        <v>2220</v>
      </c>
      <c r="B513" s="832" t="s">
        <v>1797</v>
      </c>
      <c r="C513" s="832" t="s">
        <v>2593</v>
      </c>
      <c r="D513" s="832" t="s">
        <v>2594</v>
      </c>
      <c r="E513" s="832" t="s">
        <v>2595</v>
      </c>
      <c r="F513" s="849">
        <v>1</v>
      </c>
      <c r="G513" s="849">
        <v>110.74</v>
      </c>
      <c r="H513" s="837">
        <v>1</v>
      </c>
      <c r="I513" s="849"/>
      <c r="J513" s="849"/>
      <c r="K513" s="837">
        <v>0</v>
      </c>
      <c r="L513" s="849">
        <v>1</v>
      </c>
      <c r="M513" s="850">
        <v>110.74</v>
      </c>
    </row>
    <row r="514" spans="1:13" ht="14.4" customHeight="1" x14ac:dyDescent="0.3">
      <c r="A514" s="831" t="s">
        <v>2220</v>
      </c>
      <c r="B514" s="832" t="s">
        <v>1800</v>
      </c>
      <c r="C514" s="832" t="s">
        <v>3204</v>
      </c>
      <c r="D514" s="832" t="s">
        <v>1802</v>
      </c>
      <c r="E514" s="832" t="s">
        <v>3205</v>
      </c>
      <c r="F514" s="849"/>
      <c r="G514" s="849"/>
      <c r="H514" s="837">
        <v>0</v>
      </c>
      <c r="I514" s="849">
        <v>1</v>
      </c>
      <c r="J514" s="849">
        <v>110.74</v>
      </c>
      <c r="K514" s="837">
        <v>1</v>
      </c>
      <c r="L514" s="849">
        <v>1</v>
      </c>
      <c r="M514" s="850">
        <v>110.74</v>
      </c>
    </row>
    <row r="515" spans="1:13" ht="14.4" customHeight="1" x14ac:dyDescent="0.3">
      <c r="A515" s="831" t="s">
        <v>2220</v>
      </c>
      <c r="B515" s="832" t="s">
        <v>1810</v>
      </c>
      <c r="C515" s="832" t="s">
        <v>1811</v>
      </c>
      <c r="D515" s="832" t="s">
        <v>919</v>
      </c>
      <c r="E515" s="832" t="s">
        <v>1812</v>
      </c>
      <c r="F515" s="849"/>
      <c r="G515" s="849"/>
      <c r="H515" s="837">
        <v>0</v>
      </c>
      <c r="I515" s="849">
        <v>1</v>
      </c>
      <c r="J515" s="849">
        <v>77.790000000000006</v>
      </c>
      <c r="K515" s="837">
        <v>1</v>
      </c>
      <c r="L515" s="849">
        <v>1</v>
      </c>
      <c r="M515" s="850">
        <v>77.790000000000006</v>
      </c>
    </row>
    <row r="516" spans="1:13" ht="14.4" customHeight="1" x14ac:dyDescent="0.3">
      <c r="A516" s="831" t="s">
        <v>2220</v>
      </c>
      <c r="B516" s="832" t="s">
        <v>1810</v>
      </c>
      <c r="C516" s="832" t="s">
        <v>3137</v>
      </c>
      <c r="D516" s="832" t="s">
        <v>3138</v>
      </c>
      <c r="E516" s="832" t="s">
        <v>3139</v>
      </c>
      <c r="F516" s="849">
        <v>1</v>
      </c>
      <c r="G516" s="849">
        <v>72.61</v>
      </c>
      <c r="H516" s="837">
        <v>1</v>
      </c>
      <c r="I516" s="849"/>
      <c r="J516" s="849"/>
      <c r="K516" s="837">
        <v>0</v>
      </c>
      <c r="L516" s="849">
        <v>1</v>
      </c>
      <c r="M516" s="850">
        <v>72.61</v>
      </c>
    </row>
    <row r="517" spans="1:13" ht="14.4" customHeight="1" x14ac:dyDescent="0.3">
      <c r="A517" s="831" t="s">
        <v>2220</v>
      </c>
      <c r="B517" s="832" t="s">
        <v>4575</v>
      </c>
      <c r="C517" s="832" t="s">
        <v>3058</v>
      </c>
      <c r="D517" s="832" t="s">
        <v>3059</v>
      </c>
      <c r="E517" s="832" t="s">
        <v>2393</v>
      </c>
      <c r="F517" s="849">
        <v>1</v>
      </c>
      <c r="G517" s="849">
        <v>155.30000000000001</v>
      </c>
      <c r="H517" s="837">
        <v>1</v>
      </c>
      <c r="I517" s="849"/>
      <c r="J517" s="849"/>
      <c r="K517" s="837">
        <v>0</v>
      </c>
      <c r="L517" s="849">
        <v>1</v>
      </c>
      <c r="M517" s="850">
        <v>155.30000000000001</v>
      </c>
    </row>
    <row r="518" spans="1:13" ht="14.4" customHeight="1" x14ac:dyDescent="0.3">
      <c r="A518" s="831" t="s">
        <v>2220</v>
      </c>
      <c r="B518" s="832" t="s">
        <v>4562</v>
      </c>
      <c r="C518" s="832" t="s">
        <v>4359</v>
      </c>
      <c r="D518" s="832" t="s">
        <v>3614</v>
      </c>
      <c r="E518" s="832" t="s">
        <v>1818</v>
      </c>
      <c r="F518" s="849">
        <v>1</v>
      </c>
      <c r="G518" s="849">
        <v>430.05</v>
      </c>
      <c r="H518" s="837">
        <v>1</v>
      </c>
      <c r="I518" s="849"/>
      <c r="J518" s="849"/>
      <c r="K518" s="837">
        <v>0</v>
      </c>
      <c r="L518" s="849">
        <v>1</v>
      </c>
      <c r="M518" s="850">
        <v>430.05</v>
      </c>
    </row>
    <row r="519" spans="1:13" ht="14.4" customHeight="1" x14ac:dyDescent="0.3">
      <c r="A519" s="831" t="s">
        <v>2220</v>
      </c>
      <c r="B519" s="832" t="s">
        <v>4562</v>
      </c>
      <c r="C519" s="832" t="s">
        <v>3195</v>
      </c>
      <c r="D519" s="832" t="s">
        <v>3196</v>
      </c>
      <c r="E519" s="832" t="s">
        <v>3197</v>
      </c>
      <c r="F519" s="849">
        <v>1</v>
      </c>
      <c r="G519" s="849">
        <v>516.41999999999996</v>
      </c>
      <c r="H519" s="837">
        <v>1</v>
      </c>
      <c r="I519" s="849"/>
      <c r="J519" s="849"/>
      <c r="K519" s="837">
        <v>0</v>
      </c>
      <c r="L519" s="849">
        <v>1</v>
      </c>
      <c r="M519" s="850">
        <v>516.41999999999996</v>
      </c>
    </row>
    <row r="520" spans="1:13" ht="14.4" customHeight="1" x14ac:dyDescent="0.3">
      <c r="A520" s="831" t="s">
        <v>2220</v>
      </c>
      <c r="B520" s="832" t="s">
        <v>1827</v>
      </c>
      <c r="C520" s="832" t="s">
        <v>2643</v>
      </c>
      <c r="D520" s="832" t="s">
        <v>2641</v>
      </c>
      <c r="E520" s="832" t="s">
        <v>2644</v>
      </c>
      <c r="F520" s="849"/>
      <c r="G520" s="849"/>
      <c r="H520" s="837">
        <v>0</v>
      </c>
      <c r="I520" s="849">
        <v>7</v>
      </c>
      <c r="J520" s="849">
        <v>1534.26</v>
      </c>
      <c r="K520" s="837">
        <v>1</v>
      </c>
      <c r="L520" s="849">
        <v>7</v>
      </c>
      <c r="M520" s="850">
        <v>1534.26</v>
      </c>
    </row>
    <row r="521" spans="1:13" ht="14.4" customHeight="1" x14ac:dyDescent="0.3">
      <c r="A521" s="831" t="s">
        <v>2220</v>
      </c>
      <c r="B521" s="832" t="s">
        <v>1830</v>
      </c>
      <c r="C521" s="832" t="s">
        <v>1834</v>
      </c>
      <c r="D521" s="832" t="s">
        <v>1832</v>
      </c>
      <c r="E521" s="832" t="s">
        <v>1835</v>
      </c>
      <c r="F521" s="849"/>
      <c r="G521" s="849"/>
      <c r="H521" s="837">
        <v>0</v>
      </c>
      <c r="I521" s="849">
        <v>1</v>
      </c>
      <c r="J521" s="849">
        <v>49.08</v>
      </c>
      <c r="K521" s="837">
        <v>1</v>
      </c>
      <c r="L521" s="849">
        <v>1</v>
      </c>
      <c r="M521" s="850">
        <v>49.08</v>
      </c>
    </row>
    <row r="522" spans="1:13" ht="14.4" customHeight="1" x14ac:dyDescent="0.3">
      <c r="A522" s="831" t="s">
        <v>2220</v>
      </c>
      <c r="B522" s="832" t="s">
        <v>1842</v>
      </c>
      <c r="C522" s="832" t="s">
        <v>1845</v>
      </c>
      <c r="D522" s="832" t="s">
        <v>1115</v>
      </c>
      <c r="E522" s="832" t="s">
        <v>1846</v>
      </c>
      <c r="F522" s="849"/>
      <c r="G522" s="849"/>
      <c r="H522" s="837">
        <v>0</v>
      </c>
      <c r="I522" s="849">
        <v>1</v>
      </c>
      <c r="J522" s="849">
        <v>154.36000000000001</v>
      </c>
      <c r="K522" s="837">
        <v>1</v>
      </c>
      <c r="L522" s="849">
        <v>1</v>
      </c>
      <c r="M522" s="850">
        <v>154.36000000000001</v>
      </c>
    </row>
    <row r="523" spans="1:13" ht="14.4" customHeight="1" x14ac:dyDescent="0.3">
      <c r="A523" s="831" t="s">
        <v>2220</v>
      </c>
      <c r="B523" s="832" t="s">
        <v>4571</v>
      </c>
      <c r="C523" s="832" t="s">
        <v>3177</v>
      </c>
      <c r="D523" s="832" t="s">
        <v>3178</v>
      </c>
      <c r="E523" s="832" t="s">
        <v>2542</v>
      </c>
      <c r="F523" s="849">
        <v>1</v>
      </c>
      <c r="G523" s="849">
        <v>238.72</v>
      </c>
      <c r="H523" s="837">
        <v>1</v>
      </c>
      <c r="I523" s="849"/>
      <c r="J523" s="849"/>
      <c r="K523" s="837">
        <v>0</v>
      </c>
      <c r="L523" s="849">
        <v>1</v>
      </c>
      <c r="M523" s="850">
        <v>238.72</v>
      </c>
    </row>
    <row r="524" spans="1:13" ht="14.4" customHeight="1" x14ac:dyDescent="0.3">
      <c r="A524" s="831" t="s">
        <v>2220</v>
      </c>
      <c r="B524" s="832" t="s">
        <v>4566</v>
      </c>
      <c r="C524" s="832" t="s">
        <v>2397</v>
      </c>
      <c r="D524" s="832" t="s">
        <v>2398</v>
      </c>
      <c r="E524" s="832" t="s">
        <v>1653</v>
      </c>
      <c r="F524" s="849"/>
      <c r="G524" s="849"/>
      <c r="H524" s="837">
        <v>0</v>
      </c>
      <c r="I524" s="849">
        <v>11</v>
      </c>
      <c r="J524" s="849">
        <v>3499.76</v>
      </c>
      <c r="K524" s="837">
        <v>1</v>
      </c>
      <c r="L524" s="849">
        <v>11</v>
      </c>
      <c r="M524" s="850">
        <v>3499.76</v>
      </c>
    </row>
    <row r="525" spans="1:13" ht="14.4" customHeight="1" x14ac:dyDescent="0.3">
      <c r="A525" s="831" t="s">
        <v>2220</v>
      </c>
      <c r="B525" s="832" t="s">
        <v>1903</v>
      </c>
      <c r="C525" s="832" t="s">
        <v>1905</v>
      </c>
      <c r="D525" s="832" t="s">
        <v>620</v>
      </c>
      <c r="E525" s="832" t="s">
        <v>622</v>
      </c>
      <c r="F525" s="849"/>
      <c r="G525" s="849"/>
      <c r="H525" s="837">
        <v>0</v>
      </c>
      <c r="I525" s="849">
        <v>1</v>
      </c>
      <c r="J525" s="849">
        <v>72.55</v>
      </c>
      <c r="K525" s="837">
        <v>1</v>
      </c>
      <c r="L525" s="849">
        <v>1</v>
      </c>
      <c r="M525" s="850">
        <v>72.55</v>
      </c>
    </row>
    <row r="526" spans="1:13" ht="14.4" customHeight="1" x14ac:dyDescent="0.3">
      <c r="A526" s="831" t="s">
        <v>2220</v>
      </c>
      <c r="B526" s="832" t="s">
        <v>1913</v>
      </c>
      <c r="C526" s="832" t="s">
        <v>1914</v>
      </c>
      <c r="D526" s="832" t="s">
        <v>1915</v>
      </c>
      <c r="E526" s="832" t="s">
        <v>1916</v>
      </c>
      <c r="F526" s="849"/>
      <c r="G526" s="849"/>
      <c r="H526" s="837"/>
      <c r="I526" s="849">
        <v>8</v>
      </c>
      <c r="J526" s="849">
        <v>0</v>
      </c>
      <c r="K526" s="837"/>
      <c r="L526" s="849">
        <v>8</v>
      </c>
      <c r="M526" s="850">
        <v>0</v>
      </c>
    </row>
    <row r="527" spans="1:13" ht="14.4" customHeight="1" x14ac:dyDescent="0.3">
      <c r="A527" s="831" t="s">
        <v>2220</v>
      </c>
      <c r="B527" s="832" t="s">
        <v>1937</v>
      </c>
      <c r="C527" s="832" t="s">
        <v>4432</v>
      </c>
      <c r="D527" s="832" t="s">
        <v>4433</v>
      </c>
      <c r="E527" s="832" t="s">
        <v>4434</v>
      </c>
      <c r="F527" s="849">
        <v>1</v>
      </c>
      <c r="G527" s="849">
        <v>31.35</v>
      </c>
      <c r="H527" s="837">
        <v>1</v>
      </c>
      <c r="I527" s="849"/>
      <c r="J527" s="849"/>
      <c r="K527" s="837">
        <v>0</v>
      </c>
      <c r="L527" s="849">
        <v>1</v>
      </c>
      <c r="M527" s="850">
        <v>31.35</v>
      </c>
    </row>
    <row r="528" spans="1:13" ht="14.4" customHeight="1" x14ac:dyDescent="0.3">
      <c r="A528" s="831" t="s">
        <v>2220</v>
      </c>
      <c r="B528" s="832" t="s">
        <v>1948</v>
      </c>
      <c r="C528" s="832" t="s">
        <v>1951</v>
      </c>
      <c r="D528" s="832" t="s">
        <v>1099</v>
      </c>
      <c r="E528" s="832" t="s">
        <v>1952</v>
      </c>
      <c r="F528" s="849"/>
      <c r="G528" s="849"/>
      <c r="H528" s="837"/>
      <c r="I528" s="849">
        <v>2</v>
      </c>
      <c r="J528" s="849">
        <v>0</v>
      </c>
      <c r="K528" s="837"/>
      <c r="L528" s="849">
        <v>2</v>
      </c>
      <c r="M528" s="850">
        <v>0</v>
      </c>
    </row>
    <row r="529" spans="1:13" ht="14.4" customHeight="1" x14ac:dyDescent="0.3">
      <c r="A529" s="831" t="s">
        <v>2220</v>
      </c>
      <c r="B529" s="832" t="s">
        <v>2101</v>
      </c>
      <c r="C529" s="832" t="s">
        <v>3199</v>
      </c>
      <c r="D529" s="832" t="s">
        <v>2103</v>
      </c>
      <c r="E529" s="832" t="s">
        <v>1653</v>
      </c>
      <c r="F529" s="849"/>
      <c r="G529" s="849"/>
      <c r="H529" s="837">
        <v>0</v>
      </c>
      <c r="I529" s="849">
        <v>1</v>
      </c>
      <c r="J529" s="849">
        <v>1081.29</v>
      </c>
      <c r="K529" s="837">
        <v>1</v>
      </c>
      <c r="L529" s="849">
        <v>1</v>
      </c>
      <c r="M529" s="850">
        <v>1081.29</v>
      </c>
    </row>
    <row r="530" spans="1:13" ht="14.4" customHeight="1" x14ac:dyDescent="0.3">
      <c r="A530" s="831" t="s">
        <v>2220</v>
      </c>
      <c r="B530" s="832" t="s">
        <v>1650</v>
      </c>
      <c r="C530" s="832" t="s">
        <v>3088</v>
      </c>
      <c r="D530" s="832" t="s">
        <v>1652</v>
      </c>
      <c r="E530" s="832" t="s">
        <v>3089</v>
      </c>
      <c r="F530" s="849"/>
      <c r="G530" s="849"/>
      <c r="H530" s="837">
        <v>0</v>
      </c>
      <c r="I530" s="849">
        <v>1</v>
      </c>
      <c r="J530" s="849">
        <v>165.63</v>
      </c>
      <c r="K530" s="837">
        <v>1</v>
      </c>
      <c r="L530" s="849">
        <v>1</v>
      </c>
      <c r="M530" s="850">
        <v>165.63</v>
      </c>
    </row>
    <row r="531" spans="1:13" ht="14.4" customHeight="1" x14ac:dyDescent="0.3">
      <c r="A531" s="831" t="s">
        <v>2220</v>
      </c>
      <c r="B531" s="832" t="s">
        <v>1650</v>
      </c>
      <c r="C531" s="832" t="s">
        <v>1651</v>
      </c>
      <c r="D531" s="832" t="s">
        <v>1652</v>
      </c>
      <c r="E531" s="832" t="s">
        <v>1653</v>
      </c>
      <c r="F531" s="849"/>
      <c r="G531" s="849"/>
      <c r="H531" s="837">
        <v>0</v>
      </c>
      <c r="I531" s="849">
        <v>4</v>
      </c>
      <c r="J531" s="849">
        <v>1656.28</v>
      </c>
      <c r="K531" s="837">
        <v>1</v>
      </c>
      <c r="L531" s="849">
        <v>4</v>
      </c>
      <c r="M531" s="850">
        <v>1656.28</v>
      </c>
    </row>
    <row r="532" spans="1:13" ht="14.4" customHeight="1" x14ac:dyDescent="0.3">
      <c r="A532" s="831" t="s">
        <v>2220</v>
      </c>
      <c r="B532" s="832" t="s">
        <v>2091</v>
      </c>
      <c r="C532" s="832" t="s">
        <v>4442</v>
      </c>
      <c r="D532" s="832" t="s">
        <v>3857</v>
      </c>
      <c r="E532" s="832" t="s">
        <v>4443</v>
      </c>
      <c r="F532" s="849">
        <v>1</v>
      </c>
      <c r="G532" s="849">
        <v>50.32</v>
      </c>
      <c r="H532" s="837">
        <v>1</v>
      </c>
      <c r="I532" s="849"/>
      <c r="J532" s="849"/>
      <c r="K532" s="837">
        <v>0</v>
      </c>
      <c r="L532" s="849">
        <v>1</v>
      </c>
      <c r="M532" s="850">
        <v>50.32</v>
      </c>
    </row>
    <row r="533" spans="1:13" ht="14.4" customHeight="1" x14ac:dyDescent="0.3">
      <c r="A533" s="831" t="s">
        <v>2220</v>
      </c>
      <c r="B533" s="832" t="s">
        <v>4585</v>
      </c>
      <c r="C533" s="832" t="s">
        <v>4444</v>
      </c>
      <c r="D533" s="832" t="s">
        <v>4445</v>
      </c>
      <c r="E533" s="832" t="s">
        <v>4446</v>
      </c>
      <c r="F533" s="849">
        <v>3</v>
      </c>
      <c r="G533" s="849">
        <v>0</v>
      </c>
      <c r="H533" s="837"/>
      <c r="I533" s="849"/>
      <c r="J533" s="849"/>
      <c r="K533" s="837"/>
      <c r="L533" s="849">
        <v>3</v>
      </c>
      <c r="M533" s="850">
        <v>0</v>
      </c>
    </row>
    <row r="534" spans="1:13" ht="14.4" customHeight="1" x14ac:dyDescent="0.3">
      <c r="A534" s="831" t="s">
        <v>2222</v>
      </c>
      <c r="B534" s="832" t="s">
        <v>1744</v>
      </c>
      <c r="C534" s="832" t="s">
        <v>3208</v>
      </c>
      <c r="D534" s="832" t="s">
        <v>3209</v>
      </c>
      <c r="E534" s="832" t="s">
        <v>1955</v>
      </c>
      <c r="F534" s="849">
        <v>1</v>
      </c>
      <c r="G534" s="849">
        <v>70.23</v>
      </c>
      <c r="H534" s="837">
        <v>1</v>
      </c>
      <c r="I534" s="849"/>
      <c r="J534" s="849"/>
      <c r="K534" s="837">
        <v>0</v>
      </c>
      <c r="L534" s="849">
        <v>1</v>
      </c>
      <c r="M534" s="850">
        <v>70.23</v>
      </c>
    </row>
    <row r="535" spans="1:13" ht="14.4" customHeight="1" x14ac:dyDescent="0.3">
      <c r="A535" s="831" t="s">
        <v>2222</v>
      </c>
      <c r="B535" s="832" t="s">
        <v>1957</v>
      </c>
      <c r="C535" s="832" t="s">
        <v>3210</v>
      </c>
      <c r="D535" s="832" t="s">
        <v>3211</v>
      </c>
      <c r="E535" s="832" t="s">
        <v>1971</v>
      </c>
      <c r="F535" s="849">
        <v>1</v>
      </c>
      <c r="G535" s="849">
        <v>61.59</v>
      </c>
      <c r="H535" s="837">
        <v>1</v>
      </c>
      <c r="I535" s="849"/>
      <c r="J535" s="849"/>
      <c r="K535" s="837">
        <v>0</v>
      </c>
      <c r="L535" s="849">
        <v>1</v>
      </c>
      <c r="M535" s="850">
        <v>61.59</v>
      </c>
    </row>
    <row r="536" spans="1:13" ht="14.4" customHeight="1" x14ac:dyDescent="0.3">
      <c r="A536" s="831" t="s">
        <v>2223</v>
      </c>
      <c r="B536" s="832" t="s">
        <v>1744</v>
      </c>
      <c r="C536" s="832" t="s">
        <v>2960</v>
      </c>
      <c r="D536" s="832" t="s">
        <v>2961</v>
      </c>
      <c r="E536" s="832" t="s">
        <v>2962</v>
      </c>
      <c r="F536" s="849">
        <v>2</v>
      </c>
      <c r="G536" s="849">
        <v>210.64</v>
      </c>
      <c r="H536" s="837">
        <v>1</v>
      </c>
      <c r="I536" s="849"/>
      <c r="J536" s="849"/>
      <c r="K536" s="837">
        <v>0</v>
      </c>
      <c r="L536" s="849">
        <v>2</v>
      </c>
      <c r="M536" s="850">
        <v>210.64</v>
      </c>
    </row>
    <row r="537" spans="1:13" ht="14.4" customHeight="1" x14ac:dyDescent="0.3">
      <c r="A537" s="831" t="s">
        <v>2226</v>
      </c>
      <c r="B537" s="832" t="s">
        <v>1982</v>
      </c>
      <c r="C537" s="832" t="s">
        <v>3786</v>
      </c>
      <c r="D537" s="832" t="s">
        <v>3704</v>
      </c>
      <c r="E537" s="832" t="s">
        <v>3787</v>
      </c>
      <c r="F537" s="849">
        <v>1</v>
      </c>
      <c r="G537" s="849">
        <v>0</v>
      </c>
      <c r="H537" s="837"/>
      <c r="I537" s="849"/>
      <c r="J537" s="849"/>
      <c r="K537" s="837"/>
      <c r="L537" s="849">
        <v>1</v>
      </c>
      <c r="M537" s="850">
        <v>0</v>
      </c>
    </row>
    <row r="538" spans="1:13" ht="14.4" customHeight="1" x14ac:dyDescent="0.3">
      <c r="A538" s="831" t="s">
        <v>2227</v>
      </c>
      <c r="B538" s="832" t="s">
        <v>1920</v>
      </c>
      <c r="C538" s="832" t="s">
        <v>3773</v>
      </c>
      <c r="D538" s="832" t="s">
        <v>3774</v>
      </c>
      <c r="E538" s="832" t="s">
        <v>3775</v>
      </c>
      <c r="F538" s="849">
        <v>3</v>
      </c>
      <c r="G538" s="849">
        <v>0</v>
      </c>
      <c r="H538" s="837"/>
      <c r="I538" s="849"/>
      <c r="J538" s="849"/>
      <c r="K538" s="837"/>
      <c r="L538" s="849">
        <v>3</v>
      </c>
      <c r="M538" s="850">
        <v>0</v>
      </c>
    </row>
    <row r="539" spans="1:13" ht="14.4" customHeight="1" x14ac:dyDescent="0.3">
      <c r="A539" s="831" t="s">
        <v>2228</v>
      </c>
      <c r="B539" s="832" t="s">
        <v>1774</v>
      </c>
      <c r="C539" s="832" t="s">
        <v>3218</v>
      </c>
      <c r="D539" s="832" t="s">
        <v>1776</v>
      </c>
      <c r="E539" s="832" t="s">
        <v>3219</v>
      </c>
      <c r="F539" s="849"/>
      <c r="G539" s="849"/>
      <c r="H539" s="837">
        <v>0</v>
      </c>
      <c r="I539" s="849">
        <v>1</v>
      </c>
      <c r="J539" s="849">
        <v>95.39</v>
      </c>
      <c r="K539" s="837">
        <v>1</v>
      </c>
      <c r="L539" s="849">
        <v>1</v>
      </c>
      <c r="M539" s="850">
        <v>95.39</v>
      </c>
    </row>
    <row r="540" spans="1:13" ht="14.4" customHeight="1" x14ac:dyDescent="0.3">
      <c r="A540" s="831" t="s">
        <v>2229</v>
      </c>
      <c r="B540" s="832" t="s">
        <v>1899</v>
      </c>
      <c r="C540" s="832" t="s">
        <v>1900</v>
      </c>
      <c r="D540" s="832" t="s">
        <v>644</v>
      </c>
      <c r="E540" s="832" t="s">
        <v>1901</v>
      </c>
      <c r="F540" s="849"/>
      <c r="G540" s="849"/>
      <c r="H540" s="837">
        <v>0</v>
      </c>
      <c r="I540" s="849">
        <v>2</v>
      </c>
      <c r="J540" s="849">
        <v>48.44</v>
      </c>
      <c r="K540" s="837">
        <v>1</v>
      </c>
      <c r="L540" s="849">
        <v>2</v>
      </c>
      <c r="M540" s="850">
        <v>48.44</v>
      </c>
    </row>
    <row r="541" spans="1:13" ht="14.4" customHeight="1" x14ac:dyDescent="0.3">
      <c r="A541" s="831" t="s">
        <v>2230</v>
      </c>
      <c r="B541" s="832" t="s">
        <v>4586</v>
      </c>
      <c r="C541" s="832" t="s">
        <v>3221</v>
      </c>
      <c r="D541" s="832" t="s">
        <v>3222</v>
      </c>
      <c r="E541" s="832" t="s">
        <v>3223</v>
      </c>
      <c r="F541" s="849"/>
      <c r="G541" s="849"/>
      <c r="H541" s="837">
        <v>0</v>
      </c>
      <c r="I541" s="849">
        <v>1</v>
      </c>
      <c r="J541" s="849">
        <v>432.87</v>
      </c>
      <c r="K541" s="837">
        <v>1</v>
      </c>
      <c r="L541" s="849">
        <v>1</v>
      </c>
      <c r="M541" s="850">
        <v>432.87</v>
      </c>
    </row>
    <row r="542" spans="1:13" ht="14.4" customHeight="1" x14ac:dyDescent="0.3">
      <c r="A542" s="831" t="s">
        <v>2230</v>
      </c>
      <c r="B542" s="832" t="s">
        <v>1948</v>
      </c>
      <c r="C542" s="832" t="s">
        <v>3224</v>
      </c>
      <c r="D542" s="832" t="s">
        <v>2868</v>
      </c>
      <c r="E542" s="832" t="s">
        <v>3225</v>
      </c>
      <c r="F542" s="849">
        <v>1</v>
      </c>
      <c r="G542" s="849">
        <v>0</v>
      </c>
      <c r="H542" s="837"/>
      <c r="I542" s="849"/>
      <c r="J542" s="849"/>
      <c r="K542" s="837"/>
      <c r="L542" s="849">
        <v>1</v>
      </c>
      <c r="M542" s="850">
        <v>0</v>
      </c>
    </row>
    <row r="543" spans="1:13" ht="14.4" customHeight="1" x14ac:dyDescent="0.3">
      <c r="A543" s="831" t="s">
        <v>2231</v>
      </c>
      <c r="B543" s="832" t="s">
        <v>1982</v>
      </c>
      <c r="C543" s="832" t="s">
        <v>1983</v>
      </c>
      <c r="D543" s="832" t="s">
        <v>1984</v>
      </c>
      <c r="E543" s="832" t="s">
        <v>1985</v>
      </c>
      <c r="F543" s="849"/>
      <c r="G543" s="849"/>
      <c r="H543" s="837">
        <v>0</v>
      </c>
      <c r="I543" s="849">
        <v>1</v>
      </c>
      <c r="J543" s="849">
        <v>58.77</v>
      </c>
      <c r="K543" s="837">
        <v>1</v>
      </c>
      <c r="L543" s="849">
        <v>1</v>
      </c>
      <c r="M543" s="850">
        <v>58.77</v>
      </c>
    </row>
    <row r="544" spans="1:13" ht="14.4" customHeight="1" x14ac:dyDescent="0.3">
      <c r="A544" s="831" t="s">
        <v>2233</v>
      </c>
      <c r="B544" s="832" t="s">
        <v>1913</v>
      </c>
      <c r="C544" s="832" t="s">
        <v>1914</v>
      </c>
      <c r="D544" s="832" t="s">
        <v>1915</v>
      </c>
      <c r="E544" s="832" t="s">
        <v>1916</v>
      </c>
      <c r="F544" s="849"/>
      <c r="G544" s="849"/>
      <c r="H544" s="837"/>
      <c r="I544" s="849">
        <v>1</v>
      </c>
      <c r="J544" s="849">
        <v>0</v>
      </c>
      <c r="K544" s="837"/>
      <c r="L544" s="849">
        <v>1</v>
      </c>
      <c r="M544" s="850">
        <v>0</v>
      </c>
    </row>
    <row r="545" spans="1:13" ht="14.4" customHeight="1" x14ac:dyDescent="0.3">
      <c r="A545" s="831" t="s">
        <v>2234</v>
      </c>
      <c r="B545" s="832" t="s">
        <v>2091</v>
      </c>
      <c r="C545" s="832" t="s">
        <v>2092</v>
      </c>
      <c r="D545" s="832" t="s">
        <v>2093</v>
      </c>
      <c r="E545" s="832" t="s">
        <v>2094</v>
      </c>
      <c r="F545" s="849"/>
      <c r="G545" s="849"/>
      <c r="H545" s="837">
        <v>0</v>
      </c>
      <c r="I545" s="849">
        <v>1</v>
      </c>
      <c r="J545" s="849">
        <v>50.32</v>
      </c>
      <c r="K545" s="837">
        <v>1</v>
      </c>
      <c r="L545" s="849">
        <v>1</v>
      </c>
      <c r="M545" s="850">
        <v>50.32</v>
      </c>
    </row>
    <row r="546" spans="1:13" ht="14.4" customHeight="1" x14ac:dyDescent="0.3">
      <c r="A546" s="831" t="s">
        <v>2235</v>
      </c>
      <c r="B546" s="832" t="s">
        <v>1830</v>
      </c>
      <c r="C546" s="832" t="s">
        <v>2063</v>
      </c>
      <c r="D546" s="832" t="s">
        <v>1832</v>
      </c>
      <c r="E546" s="832" t="s">
        <v>2064</v>
      </c>
      <c r="F546" s="849"/>
      <c r="G546" s="849"/>
      <c r="H546" s="837">
        <v>0</v>
      </c>
      <c r="I546" s="849">
        <v>2</v>
      </c>
      <c r="J546" s="849">
        <v>210.46</v>
      </c>
      <c r="K546" s="837">
        <v>1</v>
      </c>
      <c r="L546" s="849">
        <v>2</v>
      </c>
      <c r="M546" s="850">
        <v>210.46</v>
      </c>
    </row>
    <row r="547" spans="1:13" ht="14.4" customHeight="1" x14ac:dyDescent="0.3">
      <c r="A547" s="831" t="s">
        <v>2235</v>
      </c>
      <c r="B547" s="832" t="s">
        <v>1830</v>
      </c>
      <c r="C547" s="832" t="s">
        <v>1836</v>
      </c>
      <c r="D547" s="832" t="s">
        <v>1832</v>
      </c>
      <c r="E547" s="832" t="s">
        <v>1837</v>
      </c>
      <c r="F547" s="849"/>
      <c r="G547" s="849"/>
      <c r="H547" s="837">
        <v>0</v>
      </c>
      <c r="I547" s="849">
        <v>2</v>
      </c>
      <c r="J547" s="849">
        <v>168.36</v>
      </c>
      <c r="K547" s="837">
        <v>1</v>
      </c>
      <c r="L547" s="849">
        <v>2</v>
      </c>
      <c r="M547" s="850">
        <v>168.36</v>
      </c>
    </row>
    <row r="548" spans="1:13" ht="14.4" customHeight="1" x14ac:dyDescent="0.3">
      <c r="A548" s="831" t="s">
        <v>2235</v>
      </c>
      <c r="B548" s="832" t="s">
        <v>1891</v>
      </c>
      <c r="C548" s="832" t="s">
        <v>3776</v>
      </c>
      <c r="D548" s="832" t="s">
        <v>3777</v>
      </c>
      <c r="E548" s="832" t="s">
        <v>1894</v>
      </c>
      <c r="F548" s="849">
        <v>1</v>
      </c>
      <c r="G548" s="849">
        <v>550.39</v>
      </c>
      <c r="H548" s="837">
        <v>1</v>
      </c>
      <c r="I548" s="849"/>
      <c r="J548" s="849"/>
      <c r="K548" s="837">
        <v>0</v>
      </c>
      <c r="L548" s="849">
        <v>1</v>
      </c>
      <c r="M548" s="850">
        <v>550.39</v>
      </c>
    </row>
    <row r="549" spans="1:13" ht="14.4" customHeight="1" x14ac:dyDescent="0.3">
      <c r="A549" s="831" t="s">
        <v>2238</v>
      </c>
      <c r="B549" s="832" t="s">
        <v>1913</v>
      </c>
      <c r="C549" s="832" t="s">
        <v>1914</v>
      </c>
      <c r="D549" s="832" t="s">
        <v>1915</v>
      </c>
      <c r="E549" s="832" t="s">
        <v>1916</v>
      </c>
      <c r="F549" s="849"/>
      <c r="G549" s="849"/>
      <c r="H549" s="837"/>
      <c r="I549" s="849">
        <v>2</v>
      </c>
      <c r="J549" s="849">
        <v>0</v>
      </c>
      <c r="K549" s="837"/>
      <c r="L549" s="849">
        <v>2</v>
      </c>
      <c r="M549" s="850">
        <v>0</v>
      </c>
    </row>
    <row r="550" spans="1:13" ht="14.4" customHeight="1" x14ac:dyDescent="0.3">
      <c r="A550" s="831" t="s">
        <v>2238</v>
      </c>
      <c r="B550" s="832" t="s">
        <v>1980</v>
      </c>
      <c r="C550" s="832" t="s">
        <v>3239</v>
      </c>
      <c r="D550" s="832" t="s">
        <v>2422</v>
      </c>
      <c r="E550" s="832" t="s">
        <v>3240</v>
      </c>
      <c r="F550" s="849">
        <v>1</v>
      </c>
      <c r="G550" s="849">
        <v>0</v>
      </c>
      <c r="H550" s="837"/>
      <c r="I550" s="849"/>
      <c r="J550" s="849"/>
      <c r="K550" s="837"/>
      <c r="L550" s="849">
        <v>1</v>
      </c>
      <c r="M550" s="850">
        <v>0</v>
      </c>
    </row>
    <row r="551" spans="1:13" ht="14.4" customHeight="1" x14ac:dyDescent="0.3">
      <c r="A551" s="831" t="s">
        <v>2239</v>
      </c>
      <c r="B551" s="832" t="s">
        <v>1982</v>
      </c>
      <c r="C551" s="832" t="s">
        <v>1983</v>
      </c>
      <c r="D551" s="832" t="s">
        <v>1984</v>
      </c>
      <c r="E551" s="832" t="s">
        <v>1985</v>
      </c>
      <c r="F551" s="849"/>
      <c r="G551" s="849"/>
      <c r="H551" s="837">
        <v>0</v>
      </c>
      <c r="I551" s="849">
        <v>1</v>
      </c>
      <c r="J551" s="849">
        <v>58.77</v>
      </c>
      <c r="K551" s="837">
        <v>1</v>
      </c>
      <c r="L551" s="849">
        <v>1</v>
      </c>
      <c r="M551" s="850">
        <v>58.77</v>
      </c>
    </row>
    <row r="552" spans="1:13" ht="14.4" customHeight="1" x14ac:dyDescent="0.3">
      <c r="A552" s="831" t="s">
        <v>2240</v>
      </c>
      <c r="B552" s="832" t="s">
        <v>1759</v>
      </c>
      <c r="C552" s="832" t="s">
        <v>3241</v>
      </c>
      <c r="D552" s="832" t="s">
        <v>1761</v>
      </c>
      <c r="E552" s="832" t="s">
        <v>3219</v>
      </c>
      <c r="F552" s="849"/>
      <c r="G552" s="849"/>
      <c r="H552" s="837">
        <v>0</v>
      </c>
      <c r="I552" s="849">
        <v>2</v>
      </c>
      <c r="J552" s="849">
        <v>124.36</v>
      </c>
      <c r="K552" s="837">
        <v>1</v>
      </c>
      <c r="L552" s="849">
        <v>2</v>
      </c>
      <c r="M552" s="850">
        <v>124.36</v>
      </c>
    </row>
    <row r="553" spans="1:13" ht="14.4" customHeight="1" x14ac:dyDescent="0.3">
      <c r="A553" s="831" t="s">
        <v>2240</v>
      </c>
      <c r="B553" s="832" t="s">
        <v>1920</v>
      </c>
      <c r="C553" s="832" t="s">
        <v>3166</v>
      </c>
      <c r="D553" s="832" t="s">
        <v>978</v>
      </c>
      <c r="E553" s="832" t="s">
        <v>3167</v>
      </c>
      <c r="F553" s="849">
        <v>1</v>
      </c>
      <c r="G553" s="849">
        <v>0</v>
      </c>
      <c r="H553" s="837"/>
      <c r="I553" s="849"/>
      <c r="J553" s="849"/>
      <c r="K553" s="837"/>
      <c r="L553" s="849">
        <v>1</v>
      </c>
      <c r="M553" s="850">
        <v>0</v>
      </c>
    </row>
    <row r="554" spans="1:13" ht="14.4" customHeight="1" x14ac:dyDescent="0.3">
      <c r="A554" s="831" t="s">
        <v>2240</v>
      </c>
      <c r="B554" s="832" t="s">
        <v>1920</v>
      </c>
      <c r="C554" s="832" t="s">
        <v>3245</v>
      </c>
      <c r="D554" s="832" t="s">
        <v>978</v>
      </c>
      <c r="E554" s="832" t="s">
        <v>3100</v>
      </c>
      <c r="F554" s="849">
        <v>1</v>
      </c>
      <c r="G554" s="849">
        <v>0</v>
      </c>
      <c r="H554" s="837"/>
      <c r="I554" s="849"/>
      <c r="J554" s="849"/>
      <c r="K554" s="837"/>
      <c r="L554" s="849">
        <v>1</v>
      </c>
      <c r="M554" s="850">
        <v>0</v>
      </c>
    </row>
    <row r="555" spans="1:13" ht="14.4" customHeight="1" x14ac:dyDescent="0.3">
      <c r="A555" s="831" t="s">
        <v>2243</v>
      </c>
      <c r="B555" s="832" t="s">
        <v>4582</v>
      </c>
      <c r="C555" s="832" t="s">
        <v>3713</v>
      </c>
      <c r="D555" s="832" t="s">
        <v>3714</v>
      </c>
      <c r="E555" s="832" t="s">
        <v>3715</v>
      </c>
      <c r="F555" s="849"/>
      <c r="G555" s="849"/>
      <c r="H555" s="837">
        <v>0</v>
      </c>
      <c r="I555" s="849">
        <v>2</v>
      </c>
      <c r="J555" s="849">
        <v>282.5</v>
      </c>
      <c r="K555" s="837">
        <v>1</v>
      </c>
      <c r="L555" s="849">
        <v>2</v>
      </c>
      <c r="M555" s="850">
        <v>282.5</v>
      </c>
    </row>
    <row r="556" spans="1:13" ht="14.4" customHeight="1" x14ac:dyDescent="0.3">
      <c r="A556" s="831" t="s">
        <v>2244</v>
      </c>
      <c r="B556" s="832" t="s">
        <v>2008</v>
      </c>
      <c r="C556" s="832" t="s">
        <v>3308</v>
      </c>
      <c r="D556" s="832" t="s">
        <v>3309</v>
      </c>
      <c r="E556" s="832" t="s">
        <v>1668</v>
      </c>
      <c r="F556" s="849"/>
      <c r="G556" s="849"/>
      <c r="H556" s="837">
        <v>0</v>
      </c>
      <c r="I556" s="849">
        <v>3</v>
      </c>
      <c r="J556" s="849">
        <v>2490.27</v>
      </c>
      <c r="K556" s="837">
        <v>1</v>
      </c>
      <c r="L556" s="849">
        <v>3</v>
      </c>
      <c r="M556" s="850">
        <v>2490.27</v>
      </c>
    </row>
    <row r="557" spans="1:13" ht="14.4" customHeight="1" x14ac:dyDescent="0.3">
      <c r="A557" s="831" t="s">
        <v>2244</v>
      </c>
      <c r="B557" s="832" t="s">
        <v>1665</v>
      </c>
      <c r="C557" s="832" t="s">
        <v>3311</v>
      </c>
      <c r="D557" s="832" t="s">
        <v>3312</v>
      </c>
      <c r="E557" s="832" t="s">
        <v>1668</v>
      </c>
      <c r="F557" s="849"/>
      <c r="G557" s="849"/>
      <c r="H557" s="837">
        <v>0</v>
      </c>
      <c r="I557" s="849">
        <v>2</v>
      </c>
      <c r="J557" s="849">
        <v>2571.6</v>
      </c>
      <c r="K557" s="837">
        <v>1</v>
      </c>
      <c r="L557" s="849">
        <v>2</v>
      </c>
      <c r="M557" s="850">
        <v>2571.6</v>
      </c>
    </row>
    <row r="558" spans="1:13" ht="14.4" customHeight="1" x14ac:dyDescent="0.3">
      <c r="A558" s="831" t="s">
        <v>2244</v>
      </c>
      <c r="B558" s="832" t="s">
        <v>1669</v>
      </c>
      <c r="C558" s="832" t="s">
        <v>3279</v>
      </c>
      <c r="D558" s="832" t="s">
        <v>3280</v>
      </c>
      <c r="E558" s="832" t="s">
        <v>3281</v>
      </c>
      <c r="F558" s="849">
        <v>11</v>
      </c>
      <c r="G558" s="849">
        <v>1901.02</v>
      </c>
      <c r="H558" s="837">
        <v>1</v>
      </c>
      <c r="I558" s="849"/>
      <c r="J558" s="849"/>
      <c r="K558" s="837">
        <v>0</v>
      </c>
      <c r="L558" s="849">
        <v>11</v>
      </c>
      <c r="M558" s="850">
        <v>1901.02</v>
      </c>
    </row>
    <row r="559" spans="1:13" ht="14.4" customHeight="1" x14ac:dyDescent="0.3">
      <c r="A559" s="831" t="s">
        <v>2244</v>
      </c>
      <c r="B559" s="832" t="s">
        <v>1669</v>
      </c>
      <c r="C559" s="832" t="s">
        <v>3276</v>
      </c>
      <c r="D559" s="832" t="s">
        <v>3141</v>
      </c>
      <c r="E559" s="832" t="s">
        <v>3277</v>
      </c>
      <c r="F559" s="849">
        <v>6</v>
      </c>
      <c r="G559" s="849">
        <v>777.72</v>
      </c>
      <c r="H559" s="837">
        <v>1</v>
      </c>
      <c r="I559" s="849"/>
      <c r="J559" s="849"/>
      <c r="K559" s="837">
        <v>0</v>
      </c>
      <c r="L559" s="849">
        <v>6</v>
      </c>
      <c r="M559" s="850">
        <v>777.72</v>
      </c>
    </row>
    <row r="560" spans="1:13" ht="14.4" customHeight="1" x14ac:dyDescent="0.3">
      <c r="A560" s="831" t="s">
        <v>2244</v>
      </c>
      <c r="B560" s="832" t="s">
        <v>1669</v>
      </c>
      <c r="C560" s="832" t="s">
        <v>3278</v>
      </c>
      <c r="D560" s="832" t="s">
        <v>3141</v>
      </c>
      <c r="E560" s="832" t="s">
        <v>1671</v>
      </c>
      <c r="F560" s="849">
        <v>6</v>
      </c>
      <c r="G560" s="849">
        <v>518.46</v>
      </c>
      <c r="H560" s="837">
        <v>1</v>
      </c>
      <c r="I560" s="849"/>
      <c r="J560" s="849"/>
      <c r="K560" s="837">
        <v>0</v>
      </c>
      <c r="L560" s="849">
        <v>6</v>
      </c>
      <c r="M560" s="850">
        <v>518.46</v>
      </c>
    </row>
    <row r="561" spans="1:13" ht="14.4" customHeight="1" x14ac:dyDescent="0.3">
      <c r="A561" s="831" t="s">
        <v>2244</v>
      </c>
      <c r="B561" s="832" t="s">
        <v>4561</v>
      </c>
      <c r="C561" s="832" t="s">
        <v>2865</v>
      </c>
      <c r="D561" s="832" t="s">
        <v>2863</v>
      </c>
      <c r="E561" s="832" t="s">
        <v>1780</v>
      </c>
      <c r="F561" s="849">
        <v>1</v>
      </c>
      <c r="G561" s="849">
        <v>184.74</v>
      </c>
      <c r="H561" s="837">
        <v>1</v>
      </c>
      <c r="I561" s="849"/>
      <c r="J561" s="849"/>
      <c r="K561" s="837">
        <v>0</v>
      </c>
      <c r="L561" s="849">
        <v>1</v>
      </c>
      <c r="M561" s="850">
        <v>184.74</v>
      </c>
    </row>
    <row r="562" spans="1:13" ht="14.4" customHeight="1" x14ac:dyDescent="0.3">
      <c r="A562" s="831" t="s">
        <v>2244</v>
      </c>
      <c r="B562" s="832" t="s">
        <v>1693</v>
      </c>
      <c r="C562" s="832" t="s">
        <v>3291</v>
      </c>
      <c r="D562" s="832" t="s">
        <v>3292</v>
      </c>
      <c r="E562" s="832" t="s">
        <v>1696</v>
      </c>
      <c r="F562" s="849">
        <v>2</v>
      </c>
      <c r="G562" s="849">
        <v>640.41999999999996</v>
      </c>
      <c r="H562" s="837">
        <v>1</v>
      </c>
      <c r="I562" s="849"/>
      <c r="J562" s="849"/>
      <c r="K562" s="837">
        <v>0</v>
      </c>
      <c r="L562" s="849">
        <v>2</v>
      </c>
      <c r="M562" s="850">
        <v>640.41999999999996</v>
      </c>
    </row>
    <row r="563" spans="1:13" ht="14.4" customHeight="1" x14ac:dyDescent="0.3">
      <c r="A563" s="831" t="s">
        <v>2244</v>
      </c>
      <c r="B563" s="832" t="s">
        <v>1759</v>
      </c>
      <c r="C563" s="832" t="s">
        <v>3254</v>
      </c>
      <c r="D563" s="832" t="s">
        <v>3255</v>
      </c>
      <c r="E563" s="832" t="s">
        <v>1967</v>
      </c>
      <c r="F563" s="849">
        <v>1</v>
      </c>
      <c r="G563" s="849">
        <v>186.55</v>
      </c>
      <c r="H563" s="837">
        <v>1</v>
      </c>
      <c r="I563" s="849"/>
      <c r="J563" s="849"/>
      <c r="K563" s="837">
        <v>0</v>
      </c>
      <c r="L563" s="849">
        <v>1</v>
      </c>
      <c r="M563" s="850">
        <v>186.55</v>
      </c>
    </row>
    <row r="564" spans="1:13" ht="14.4" customHeight="1" x14ac:dyDescent="0.3">
      <c r="A564" s="831" t="s">
        <v>2244</v>
      </c>
      <c r="B564" s="832" t="s">
        <v>1774</v>
      </c>
      <c r="C564" s="832" t="s">
        <v>3293</v>
      </c>
      <c r="D564" s="832" t="s">
        <v>3294</v>
      </c>
      <c r="E564" s="832" t="s">
        <v>2073</v>
      </c>
      <c r="F564" s="849">
        <v>3</v>
      </c>
      <c r="G564" s="849">
        <v>953.94</v>
      </c>
      <c r="H564" s="837">
        <v>1</v>
      </c>
      <c r="I564" s="849"/>
      <c r="J564" s="849"/>
      <c r="K564" s="837">
        <v>0</v>
      </c>
      <c r="L564" s="849">
        <v>3</v>
      </c>
      <c r="M564" s="850">
        <v>953.94</v>
      </c>
    </row>
    <row r="565" spans="1:13" ht="14.4" customHeight="1" x14ac:dyDescent="0.3">
      <c r="A565" s="831" t="s">
        <v>2244</v>
      </c>
      <c r="B565" s="832" t="s">
        <v>1797</v>
      </c>
      <c r="C565" s="832" t="s">
        <v>1798</v>
      </c>
      <c r="D565" s="832" t="s">
        <v>917</v>
      </c>
      <c r="E565" s="832" t="s">
        <v>1799</v>
      </c>
      <c r="F565" s="849"/>
      <c r="G565" s="849"/>
      <c r="H565" s="837">
        <v>0</v>
      </c>
      <c r="I565" s="849">
        <v>1</v>
      </c>
      <c r="J565" s="849">
        <v>118.65</v>
      </c>
      <c r="K565" s="837">
        <v>1</v>
      </c>
      <c r="L565" s="849">
        <v>1</v>
      </c>
      <c r="M565" s="850">
        <v>118.65</v>
      </c>
    </row>
    <row r="566" spans="1:13" ht="14.4" customHeight="1" x14ac:dyDescent="0.3">
      <c r="A566" s="831" t="s">
        <v>2244</v>
      </c>
      <c r="B566" s="832" t="s">
        <v>1813</v>
      </c>
      <c r="C566" s="832" t="s">
        <v>3256</v>
      </c>
      <c r="D566" s="832" t="s">
        <v>3257</v>
      </c>
      <c r="E566" s="832" t="s">
        <v>1816</v>
      </c>
      <c r="F566" s="849">
        <v>3</v>
      </c>
      <c r="G566" s="849">
        <v>279.54000000000002</v>
      </c>
      <c r="H566" s="837">
        <v>1</v>
      </c>
      <c r="I566" s="849"/>
      <c r="J566" s="849"/>
      <c r="K566" s="837">
        <v>0</v>
      </c>
      <c r="L566" s="849">
        <v>3</v>
      </c>
      <c r="M566" s="850">
        <v>279.54000000000002</v>
      </c>
    </row>
    <row r="567" spans="1:13" ht="14.4" customHeight="1" x14ac:dyDescent="0.3">
      <c r="A567" s="831" t="s">
        <v>2244</v>
      </c>
      <c r="B567" s="832" t="s">
        <v>1830</v>
      </c>
      <c r="C567" s="832" t="s">
        <v>3266</v>
      </c>
      <c r="D567" s="832" t="s">
        <v>4587</v>
      </c>
      <c r="E567" s="832" t="s">
        <v>1835</v>
      </c>
      <c r="F567" s="849">
        <v>1</v>
      </c>
      <c r="G567" s="849">
        <v>49.08</v>
      </c>
      <c r="H567" s="837">
        <v>1</v>
      </c>
      <c r="I567" s="849"/>
      <c r="J567" s="849"/>
      <c r="K567" s="837">
        <v>0</v>
      </c>
      <c r="L567" s="849">
        <v>1</v>
      </c>
      <c r="M567" s="850">
        <v>49.08</v>
      </c>
    </row>
    <row r="568" spans="1:13" ht="14.4" customHeight="1" x14ac:dyDescent="0.3">
      <c r="A568" s="831" t="s">
        <v>2244</v>
      </c>
      <c r="B568" s="832" t="s">
        <v>1903</v>
      </c>
      <c r="C568" s="832" t="s">
        <v>2371</v>
      </c>
      <c r="D568" s="832" t="s">
        <v>2372</v>
      </c>
      <c r="E568" s="832" t="s">
        <v>2029</v>
      </c>
      <c r="F568" s="849">
        <v>2</v>
      </c>
      <c r="G568" s="849">
        <v>72.540000000000006</v>
      </c>
      <c r="H568" s="837">
        <v>1</v>
      </c>
      <c r="I568" s="849"/>
      <c r="J568" s="849"/>
      <c r="K568" s="837">
        <v>0</v>
      </c>
      <c r="L568" s="849">
        <v>2</v>
      </c>
      <c r="M568" s="850">
        <v>72.540000000000006</v>
      </c>
    </row>
    <row r="569" spans="1:13" ht="14.4" customHeight="1" x14ac:dyDescent="0.3">
      <c r="A569" s="831" t="s">
        <v>2244</v>
      </c>
      <c r="B569" s="832" t="s">
        <v>1948</v>
      </c>
      <c r="C569" s="832" t="s">
        <v>3297</v>
      </c>
      <c r="D569" s="832" t="s">
        <v>2872</v>
      </c>
      <c r="E569" s="832" t="s">
        <v>1751</v>
      </c>
      <c r="F569" s="849">
        <v>2</v>
      </c>
      <c r="G569" s="849">
        <v>0</v>
      </c>
      <c r="H569" s="837"/>
      <c r="I569" s="849"/>
      <c r="J569" s="849"/>
      <c r="K569" s="837"/>
      <c r="L569" s="849">
        <v>2</v>
      </c>
      <c r="M569" s="850">
        <v>0</v>
      </c>
    </row>
    <row r="570" spans="1:13" ht="14.4" customHeight="1" x14ac:dyDescent="0.3">
      <c r="A570" s="831" t="s">
        <v>2244</v>
      </c>
      <c r="B570" s="832" t="s">
        <v>1948</v>
      </c>
      <c r="C570" s="832" t="s">
        <v>3298</v>
      </c>
      <c r="D570" s="832" t="s">
        <v>2874</v>
      </c>
      <c r="E570" s="832" t="s">
        <v>1751</v>
      </c>
      <c r="F570" s="849">
        <v>1</v>
      </c>
      <c r="G570" s="849">
        <v>0</v>
      </c>
      <c r="H570" s="837"/>
      <c r="I570" s="849"/>
      <c r="J570" s="849"/>
      <c r="K570" s="837"/>
      <c r="L570" s="849">
        <v>1</v>
      </c>
      <c r="M570" s="850">
        <v>0</v>
      </c>
    </row>
    <row r="571" spans="1:13" ht="14.4" customHeight="1" x14ac:dyDescent="0.3">
      <c r="A571" s="831" t="s">
        <v>2244</v>
      </c>
      <c r="B571" s="832" t="s">
        <v>1650</v>
      </c>
      <c r="C571" s="832" t="s">
        <v>1651</v>
      </c>
      <c r="D571" s="832" t="s">
        <v>1652</v>
      </c>
      <c r="E571" s="832" t="s">
        <v>1653</v>
      </c>
      <c r="F571" s="849"/>
      <c r="G571" s="849"/>
      <c r="H571" s="837">
        <v>0</v>
      </c>
      <c r="I571" s="849">
        <v>3</v>
      </c>
      <c r="J571" s="849">
        <v>1242.21</v>
      </c>
      <c r="K571" s="837">
        <v>1</v>
      </c>
      <c r="L571" s="849">
        <v>3</v>
      </c>
      <c r="M571" s="850">
        <v>1242.21</v>
      </c>
    </row>
    <row r="572" spans="1:13" ht="14.4" customHeight="1" x14ac:dyDescent="0.3">
      <c r="A572" s="831" t="s">
        <v>2244</v>
      </c>
      <c r="B572" s="832" t="s">
        <v>4588</v>
      </c>
      <c r="C572" s="832" t="s">
        <v>3271</v>
      </c>
      <c r="D572" s="832" t="s">
        <v>3272</v>
      </c>
      <c r="E572" s="832" t="s">
        <v>3273</v>
      </c>
      <c r="F572" s="849"/>
      <c r="G572" s="849"/>
      <c r="H572" s="837">
        <v>0</v>
      </c>
      <c r="I572" s="849">
        <v>22</v>
      </c>
      <c r="J572" s="849">
        <v>19552.939999999999</v>
      </c>
      <c r="K572" s="837">
        <v>1</v>
      </c>
      <c r="L572" s="849">
        <v>22</v>
      </c>
      <c r="M572" s="850">
        <v>19552.939999999999</v>
      </c>
    </row>
    <row r="573" spans="1:13" ht="14.4" customHeight="1" x14ac:dyDescent="0.3">
      <c r="A573" s="831" t="s">
        <v>2245</v>
      </c>
      <c r="B573" s="832" t="s">
        <v>1644</v>
      </c>
      <c r="C573" s="832" t="s">
        <v>2710</v>
      </c>
      <c r="D573" s="832" t="s">
        <v>1648</v>
      </c>
      <c r="E573" s="832" t="s">
        <v>2711</v>
      </c>
      <c r="F573" s="849"/>
      <c r="G573" s="849"/>
      <c r="H573" s="837">
        <v>0</v>
      </c>
      <c r="I573" s="849">
        <v>1</v>
      </c>
      <c r="J573" s="849">
        <v>115.18</v>
      </c>
      <c r="K573" s="837">
        <v>1</v>
      </c>
      <c r="L573" s="849">
        <v>1</v>
      </c>
      <c r="M573" s="850">
        <v>115.18</v>
      </c>
    </row>
    <row r="574" spans="1:13" ht="14.4" customHeight="1" x14ac:dyDescent="0.3">
      <c r="A574" s="831" t="s">
        <v>2245</v>
      </c>
      <c r="B574" s="832" t="s">
        <v>1644</v>
      </c>
      <c r="C574" s="832" t="s">
        <v>2712</v>
      </c>
      <c r="D574" s="832" t="s">
        <v>1648</v>
      </c>
      <c r="E574" s="832" t="s">
        <v>2713</v>
      </c>
      <c r="F574" s="849"/>
      <c r="G574" s="849"/>
      <c r="H574" s="837">
        <v>0</v>
      </c>
      <c r="I574" s="849">
        <v>2</v>
      </c>
      <c r="J574" s="849">
        <v>32.24</v>
      </c>
      <c r="K574" s="837">
        <v>1</v>
      </c>
      <c r="L574" s="849">
        <v>2</v>
      </c>
      <c r="M574" s="850">
        <v>32.24</v>
      </c>
    </row>
    <row r="575" spans="1:13" ht="14.4" customHeight="1" x14ac:dyDescent="0.3">
      <c r="A575" s="831" t="s">
        <v>2245</v>
      </c>
      <c r="B575" s="832" t="s">
        <v>1644</v>
      </c>
      <c r="C575" s="832" t="s">
        <v>2714</v>
      </c>
      <c r="D575" s="832" t="s">
        <v>1648</v>
      </c>
      <c r="E575" s="832" t="s">
        <v>1649</v>
      </c>
      <c r="F575" s="849"/>
      <c r="G575" s="849"/>
      <c r="H575" s="837">
        <v>0</v>
      </c>
      <c r="I575" s="849">
        <v>7</v>
      </c>
      <c r="J575" s="849">
        <v>403.20000000000005</v>
      </c>
      <c r="K575" s="837">
        <v>1</v>
      </c>
      <c r="L575" s="849">
        <v>7</v>
      </c>
      <c r="M575" s="850">
        <v>403.20000000000005</v>
      </c>
    </row>
    <row r="576" spans="1:13" ht="14.4" customHeight="1" x14ac:dyDescent="0.3">
      <c r="A576" s="831" t="s">
        <v>2245</v>
      </c>
      <c r="B576" s="832" t="s">
        <v>1676</v>
      </c>
      <c r="C576" s="832" t="s">
        <v>3024</v>
      </c>
      <c r="D576" s="832" t="s">
        <v>787</v>
      </c>
      <c r="E576" s="832" t="s">
        <v>1682</v>
      </c>
      <c r="F576" s="849"/>
      <c r="G576" s="849"/>
      <c r="H576" s="837">
        <v>0</v>
      </c>
      <c r="I576" s="849">
        <v>1</v>
      </c>
      <c r="J576" s="849">
        <v>368.16</v>
      </c>
      <c r="K576" s="837">
        <v>1</v>
      </c>
      <c r="L576" s="849">
        <v>1</v>
      </c>
      <c r="M576" s="850">
        <v>368.16</v>
      </c>
    </row>
    <row r="577" spans="1:13" ht="14.4" customHeight="1" x14ac:dyDescent="0.3">
      <c r="A577" s="831" t="s">
        <v>2245</v>
      </c>
      <c r="B577" s="832" t="s">
        <v>1676</v>
      </c>
      <c r="C577" s="832" t="s">
        <v>2669</v>
      </c>
      <c r="D577" s="832" t="s">
        <v>787</v>
      </c>
      <c r="E577" s="832" t="s">
        <v>1684</v>
      </c>
      <c r="F577" s="849"/>
      <c r="G577" s="849"/>
      <c r="H577" s="837">
        <v>0</v>
      </c>
      <c r="I577" s="849">
        <v>1</v>
      </c>
      <c r="J577" s="849">
        <v>736.33</v>
      </c>
      <c r="K577" s="837">
        <v>1</v>
      </c>
      <c r="L577" s="849">
        <v>1</v>
      </c>
      <c r="M577" s="850">
        <v>736.33</v>
      </c>
    </row>
    <row r="578" spans="1:13" ht="14.4" customHeight="1" x14ac:dyDescent="0.3">
      <c r="A578" s="831" t="s">
        <v>2245</v>
      </c>
      <c r="B578" s="832" t="s">
        <v>1676</v>
      </c>
      <c r="C578" s="832" t="s">
        <v>4419</v>
      </c>
      <c r="D578" s="832" t="s">
        <v>787</v>
      </c>
      <c r="E578" s="832" t="s">
        <v>1680</v>
      </c>
      <c r="F578" s="849"/>
      <c r="G578" s="849"/>
      <c r="H578" s="837">
        <v>0</v>
      </c>
      <c r="I578" s="849">
        <v>6</v>
      </c>
      <c r="J578" s="849">
        <v>5542.4400000000005</v>
      </c>
      <c r="K578" s="837">
        <v>1</v>
      </c>
      <c r="L578" s="849">
        <v>6</v>
      </c>
      <c r="M578" s="850">
        <v>5542.4400000000005</v>
      </c>
    </row>
    <row r="579" spans="1:13" ht="14.4" customHeight="1" x14ac:dyDescent="0.3">
      <c r="A579" s="831" t="s">
        <v>2245</v>
      </c>
      <c r="B579" s="832" t="s">
        <v>1676</v>
      </c>
      <c r="C579" s="832" t="s">
        <v>2671</v>
      </c>
      <c r="D579" s="832" t="s">
        <v>793</v>
      </c>
      <c r="E579" s="832" t="s">
        <v>2672</v>
      </c>
      <c r="F579" s="849"/>
      <c r="G579" s="849"/>
      <c r="H579" s="837">
        <v>0</v>
      </c>
      <c r="I579" s="849">
        <v>1</v>
      </c>
      <c r="J579" s="849">
        <v>1385.62</v>
      </c>
      <c r="K579" s="837">
        <v>1</v>
      </c>
      <c r="L579" s="849">
        <v>1</v>
      </c>
      <c r="M579" s="850">
        <v>1385.62</v>
      </c>
    </row>
    <row r="580" spans="1:13" ht="14.4" customHeight="1" x14ac:dyDescent="0.3">
      <c r="A580" s="831" t="s">
        <v>2245</v>
      </c>
      <c r="B580" s="832" t="s">
        <v>1713</v>
      </c>
      <c r="C580" s="832" t="s">
        <v>1721</v>
      </c>
      <c r="D580" s="832" t="s">
        <v>795</v>
      </c>
      <c r="E580" s="832" t="s">
        <v>1722</v>
      </c>
      <c r="F580" s="849">
        <v>1</v>
      </c>
      <c r="G580" s="849">
        <v>42.51</v>
      </c>
      <c r="H580" s="837">
        <v>1</v>
      </c>
      <c r="I580" s="849"/>
      <c r="J580" s="849"/>
      <c r="K580" s="837">
        <v>0</v>
      </c>
      <c r="L580" s="849">
        <v>1</v>
      </c>
      <c r="M580" s="850">
        <v>42.51</v>
      </c>
    </row>
    <row r="581" spans="1:13" ht="14.4" customHeight="1" x14ac:dyDescent="0.3">
      <c r="A581" s="831" t="s">
        <v>2245</v>
      </c>
      <c r="B581" s="832" t="s">
        <v>1744</v>
      </c>
      <c r="C581" s="832" t="s">
        <v>1745</v>
      </c>
      <c r="D581" s="832" t="s">
        <v>1746</v>
      </c>
      <c r="E581" s="832" t="s">
        <v>1747</v>
      </c>
      <c r="F581" s="849"/>
      <c r="G581" s="849"/>
      <c r="H581" s="837">
        <v>0</v>
      </c>
      <c r="I581" s="849">
        <v>2</v>
      </c>
      <c r="J581" s="849">
        <v>70.22</v>
      </c>
      <c r="K581" s="837">
        <v>1</v>
      </c>
      <c r="L581" s="849">
        <v>2</v>
      </c>
      <c r="M581" s="850">
        <v>70.22</v>
      </c>
    </row>
    <row r="582" spans="1:13" ht="14.4" customHeight="1" x14ac:dyDescent="0.3">
      <c r="A582" s="831" t="s">
        <v>2245</v>
      </c>
      <c r="B582" s="832" t="s">
        <v>1759</v>
      </c>
      <c r="C582" s="832" t="s">
        <v>1763</v>
      </c>
      <c r="D582" s="832" t="s">
        <v>1761</v>
      </c>
      <c r="E582" s="832" t="s">
        <v>1764</v>
      </c>
      <c r="F582" s="849"/>
      <c r="G582" s="849"/>
      <c r="H582" s="837">
        <v>0</v>
      </c>
      <c r="I582" s="849">
        <v>1</v>
      </c>
      <c r="J582" s="849">
        <v>31.09</v>
      </c>
      <c r="K582" s="837">
        <v>1</v>
      </c>
      <c r="L582" s="849">
        <v>1</v>
      </c>
      <c r="M582" s="850">
        <v>31.09</v>
      </c>
    </row>
    <row r="583" spans="1:13" ht="14.4" customHeight="1" x14ac:dyDescent="0.3">
      <c r="A583" s="831" t="s">
        <v>2245</v>
      </c>
      <c r="B583" s="832" t="s">
        <v>1774</v>
      </c>
      <c r="C583" s="832" t="s">
        <v>1775</v>
      </c>
      <c r="D583" s="832" t="s">
        <v>1776</v>
      </c>
      <c r="E583" s="832" t="s">
        <v>1777</v>
      </c>
      <c r="F583" s="849"/>
      <c r="G583" s="849"/>
      <c r="H583" s="837">
        <v>0</v>
      </c>
      <c r="I583" s="849">
        <v>1</v>
      </c>
      <c r="J583" s="849">
        <v>15.9</v>
      </c>
      <c r="K583" s="837">
        <v>1</v>
      </c>
      <c r="L583" s="849">
        <v>1</v>
      </c>
      <c r="M583" s="850">
        <v>15.9</v>
      </c>
    </row>
    <row r="584" spans="1:13" ht="14.4" customHeight="1" x14ac:dyDescent="0.3">
      <c r="A584" s="831" t="s">
        <v>2245</v>
      </c>
      <c r="B584" s="832" t="s">
        <v>1789</v>
      </c>
      <c r="C584" s="832" t="s">
        <v>4400</v>
      </c>
      <c r="D584" s="832" t="s">
        <v>1791</v>
      </c>
      <c r="E584" s="832" t="s">
        <v>4401</v>
      </c>
      <c r="F584" s="849"/>
      <c r="G584" s="849"/>
      <c r="H584" s="837">
        <v>0</v>
      </c>
      <c r="I584" s="849">
        <v>1</v>
      </c>
      <c r="J584" s="849">
        <v>117.46</v>
      </c>
      <c r="K584" s="837">
        <v>1</v>
      </c>
      <c r="L584" s="849">
        <v>1</v>
      </c>
      <c r="M584" s="850">
        <v>117.46</v>
      </c>
    </row>
    <row r="585" spans="1:13" ht="14.4" customHeight="1" x14ac:dyDescent="0.3">
      <c r="A585" s="831" t="s">
        <v>2245</v>
      </c>
      <c r="B585" s="832" t="s">
        <v>1842</v>
      </c>
      <c r="C585" s="832" t="s">
        <v>1845</v>
      </c>
      <c r="D585" s="832" t="s">
        <v>1115</v>
      </c>
      <c r="E585" s="832" t="s">
        <v>1846</v>
      </c>
      <c r="F585" s="849"/>
      <c r="G585" s="849"/>
      <c r="H585" s="837">
        <v>0</v>
      </c>
      <c r="I585" s="849">
        <v>1</v>
      </c>
      <c r="J585" s="849">
        <v>154.36000000000001</v>
      </c>
      <c r="K585" s="837">
        <v>1</v>
      </c>
      <c r="L585" s="849">
        <v>1</v>
      </c>
      <c r="M585" s="850">
        <v>154.36000000000001</v>
      </c>
    </row>
    <row r="586" spans="1:13" ht="14.4" customHeight="1" x14ac:dyDescent="0.3">
      <c r="A586" s="831" t="s">
        <v>2245</v>
      </c>
      <c r="B586" s="832" t="s">
        <v>4571</v>
      </c>
      <c r="C586" s="832" t="s">
        <v>4399</v>
      </c>
      <c r="D586" s="832" t="s">
        <v>4069</v>
      </c>
      <c r="E586" s="832" t="s">
        <v>2969</v>
      </c>
      <c r="F586" s="849"/>
      <c r="G586" s="849"/>
      <c r="H586" s="837">
        <v>0</v>
      </c>
      <c r="I586" s="849">
        <v>1</v>
      </c>
      <c r="J586" s="849">
        <v>170.52</v>
      </c>
      <c r="K586" s="837">
        <v>1</v>
      </c>
      <c r="L586" s="849">
        <v>1</v>
      </c>
      <c r="M586" s="850">
        <v>170.52</v>
      </c>
    </row>
    <row r="587" spans="1:13" ht="14.4" customHeight="1" x14ac:dyDescent="0.3">
      <c r="A587" s="831" t="s">
        <v>2245</v>
      </c>
      <c r="B587" s="832" t="s">
        <v>4563</v>
      </c>
      <c r="C587" s="832" t="s">
        <v>2541</v>
      </c>
      <c r="D587" s="832" t="s">
        <v>1151</v>
      </c>
      <c r="E587" s="832" t="s">
        <v>2542</v>
      </c>
      <c r="F587" s="849">
        <v>1</v>
      </c>
      <c r="G587" s="849">
        <v>98.75</v>
      </c>
      <c r="H587" s="837">
        <v>1</v>
      </c>
      <c r="I587" s="849"/>
      <c r="J587" s="849"/>
      <c r="K587" s="837">
        <v>0</v>
      </c>
      <c r="L587" s="849">
        <v>1</v>
      </c>
      <c r="M587" s="850">
        <v>98.75</v>
      </c>
    </row>
    <row r="588" spans="1:13" ht="14.4" customHeight="1" x14ac:dyDescent="0.3">
      <c r="A588" s="831" t="s">
        <v>2245</v>
      </c>
      <c r="B588" s="832" t="s">
        <v>1980</v>
      </c>
      <c r="C588" s="832" t="s">
        <v>1981</v>
      </c>
      <c r="D588" s="832" t="s">
        <v>1097</v>
      </c>
      <c r="E588" s="832" t="s">
        <v>1955</v>
      </c>
      <c r="F588" s="849"/>
      <c r="G588" s="849"/>
      <c r="H588" s="837">
        <v>0</v>
      </c>
      <c r="I588" s="849">
        <v>1</v>
      </c>
      <c r="J588" s="849">
        <v>58.77</v>
      </c>
      <c r="K588" s="837">
        <v>1</v>
      </c>
      <c r="L588" s="849">
        <v>1</v>
      </c>
      <c r="M588" s="850">
        <v>58.77</v>
      </c>
    </row>
    <row r="589" spans="1:13" ht="14.4" customHeight="1" x14ac:dyDescent="0.3">
      <c r="A589" s="831" t="s">
        <v>2247</v>
      </c>
      <c r="B589" s="832" t="s">
        <v>1899</v>
      </c>
      <c r="C589" s="832" t="s">
        <v>1900</v>
      </c>
      <c r="D589" s="832" t="s">
        <v>644</v>
      </c>
      <c r="E589" s="832" t="s">
        <v>1901</v>
      </c>
      <c r="F589" s="849"/>
      <c r="G589" s="849"/>
      <c r="H589" s="837">
        <v>0</v>
      </c>
      <c r="I589" s="849">
        <v>1</v>
      </c>
      <c r="J589" s="849">
        <v>24.22</v>
      </c>
      <c r="K589" s="837">
        <v>1</v>
      </c>
      <c r="L589" s="849">
        <v>1</v>
      </c>
      <c r="M589" s="850">
        <v>24.22</v>
      </c>
    </row>
    <row r="590" spans="1:13" ht="14.4" customHeight="1" x14ac:dyDescent="0.3">
      <c r="A590" s="831" t="s">
        <v>2248</v>
      </c>
      <c r="B590" s="832" t="s">
        <v>1713</v>
      </c>
      <c r="C590" s="832" t="s">
        <v>2022</v>
      </c>
      <c r="D590" s="832" t="s">
        <v>1296</v>
      </c>
      <c r="E590" s="832" t="s">
        <v>2023</v>
      </c>
      <c r="F590" s="849"/>
      <c r="G590" s="849"/>
      <c r="H590" s="837">
        <v>0</v>
      </c>
      <c r="I590" s="849">
        <v>1</v>
      </c>
      <c r="J590" s="849">
        <v>58.97</v>
      </c>
      <c r="K590" s="837">
        <v>1</v>
      </c>
      <c r="L590" s="849">
        <v>1</v>
      </c>
      <c r="M590" s="850">
        <v>58.97</v>
      </c>
    </row>
    <row r="591" spans="1:13" ht="14.4" customHeight="1" x14ac:dyDescent="0.3">
      <c r="A591" s="831" t="s">
        <v>2248</v>
      </c>
      <c r="B591" s="832" t="s">
        <v>1728</v>
      </c>
      <c r="C591" s="832" t="s">
        <v>2650</v>
      </c>
      <c r="D591" s="832" t="s">
        <v>2651</v>
      </c>
      <c r="E591" s="832" t="s">
        <v>2652</v>
      </c>
      <c r="F591" s="849"/>
      <c r="G591" s="849"/>
      <c r="H591" s="837">
        <v>0</v>
      </c>
      <c r="I591" s="849">
        <v>1</v>
      </c>
      <c r="J591" s="849">
        <v>234.07</v>
      </c>
      <c r="K591" s="837">
        <v>1</v>
      </c>
      <c r="L591" s="849">
        <v>1</v>
      </c>
      <c r="M591" s="850">
        <v>234.07</v>
      </c>
    </row>
    <row r="592" spans="1:13" ht="14.4" customHeight="1" x14ac:dyDescent="0.3">
      <c r="A592" s="831" t="s">
        <v>2248</v>
      </c>
      <c r="B592" s="832" t="s">
        <v>1899</v>
      </c>
      <c r="C592" s="832" t="s">
        <v>1900</v>
      </c>
      <c r="D592" s="832" t="s">
        <v>644</v>
      </c>
      <c r="E592" s="832" t="s">
        <v>1901</v>
      </c>
      <c r="F592" s="849"/>
      <c r="G592" s="849"/>
      <c r="H592" s="837">
        <v>0</v>
      </c>
      <c r="I592" s="849">
        <v>1</v>
      </c>
      <c r="J592" s="849">
        <v>24.22</v>
      </c>
      <c r="K592" s="837">
        <v>1</v>
      </c>
      <c r="L592" s="849">
        <v>1</v>
      </c>
      <c r="M592" s="850">
        <v>24.22</v>
      </c>
    </row>
    <row r="593" spans="1:13" ht="14.4" customHeight="1" x14ac:dyDescent="0.3">
      <c r="A593" s="831" t="s">
        <v>2249</v>
      </c>
      <c r="B593" s="832" t="s">
        <v>1899</v>
      </c>
      <c r="C593" s="832" t="s">
        <v>1900</v>
      </c>
      <c r="D593" s="832" t="s">
        <v>644</v>
      </c>
      <c r="E593" s="832" t="s">
        <v>1901</v>
      </c>
      <c r="F593" s="849"/>
      <c r="G593" s="849"/>
      <c r="H593" s="837">
        <v>0</v>
      </c>
      <c r="I593" s="849">
        <v>1</v>
      </c>
      <c r="J593" s="849">
        <v>24.22</v>
      </c>
      <c r="K593" s="837">
        <v>1</v>
      </c>
      <c r="L593" s="849">
        <v>1</v>
      </c>
      <c r="M593" s="850">
        <v>24.22</v>
      </c>
    </row>
    <row r="594" spans="1:13" ht="14.4" customHeight="1" x14ac:dyDescent="0.3">
      <c r="A594" s="831" t="s">
        <v>2249</v>
      </c>
      <c r="B594" s="832" t="s">
        <v>2091</v>
      </c>
      <c r="C594" s="832" t="s">
        <v>2092</v>
      </c>
      <c r="D594" s="832" t="s">
        <v>2093</v>
      </c>
      <c r="E594" s="832" t="s">
        <v>2094</v>
      </c>
      <c r="F594" s="849"/>
      <c r="G594" s="849"/>
      <c r="H594" s="837">
        <v>0</v>
      </c>
      <c r="I594" s="849">
        <v>1</v>
      </c>
      <c r="J594" s="849">
        <v>50.32</v>
      </c>
      <c r="K594" s="837">
        <v>1</v>
      </c>
      <c r="L594" s="849">
        <v>1</v>
      </c>
      <c r="M594" s="850">
        <v>50.32</v>
      </c>
    </row>
    <row r="595" spans="1:13" ht="14.4" customHeight="1" x14ac:dyDescent="0.3">
      <c r="A595" s="831" t="s">
        <v>2253</v>
      </c>
      <c r="B595" s="832" t="s">
        <v>1913</v>
      </c>
      <c r="C595" s="832" t="s">
        <v>1914</v>
      </c>
      <c r="D595" s="832" t="s">
        <v>1915</v>
      </c>
      <c r="E595" s="832" t="s">
        <v>1916</v>
      </c>
      <c r="F595" s="849"/>
      <c r="G595" s="849"/>
      <c r="H595" s="837"/>
      <c r="I595" s="849">
        <v>1</v>
      </c>
      <c r="J595" s="849">
        <v>0</v>
      </c>
      <c r="K595" s="837"/>
      <c r="L595" s="849">
        <v>1</v>
      </c>
      <c r="M595" s="850">
        <v>0</v>
      </c>
    </row>
    <row r="596" spans="1:13" ht="14.4" customHeight="1" x14ac:dyDescent="0.3">
      <c r="A596" s="831" t="s">
        <v>2254</v>
      </c>
      <c r="B596" s="832" t="s">
        <v>1842</v>
      </c>
      <c r="C596" s="832" t="s">
        <v>1845</v>
      </c>
      <c r="D596" s="832" t="s">
        <v>1115</v>
      </c>
      <c r="E596" s="832" t="s">
        <v>1846</v>
      </c>
      <c r="F596" s="849"/>
      <c r="G596" s="849"/>
      <c r="H596" s="837">
        <v>0</v>
      </c>
      <c r="I596" s="849">
        <v>1</v>
      </c>
      <c r="J596" s="849">
        <v>154.36000000000001</v>
      </c>
      <c r="K596" s="837">
        <v>1</v>
      </c>
      <c r="L596" s="849">
        <v>1</v>
      </c>
      <c r="M596" s="850">
        <v>154.36000000000001</v>
      </c>
    </row>
    <row r="597" spans="1:13" ht="14.4" customHeight="1" x14ac:dyDescent="0.3">
      <c r="A597" s="831" t="s">
        <v>2257</v>
      </c>
      <c r="B597" s="832" t="s">
        <v>1842</v>
      </c>
      <c r="C597" s="832" t="s">
        <v>1845</v>
      </c>
      <c r="D597" s="832" t="s">
        <v>1115</v>
      </c>
      <c r="E597" s="832" t="s">
        <v>1846</v>
      </c>
      <c r="F597" s="849"/>
      <c r="G597" s="849"/>
      <c r="H597" s="837">
        <v>0</v>
      </c>
      <c r="I597" s="849">
        <v>1</v>
      </c>
      <c r="J597" s="849">
        <v>154.36000000000001</v>
      </c>
      <c r="K597" s="837">
        <v>1</v>
      </c>
      <c r="L597" s="849">
        <v>1</v>
      </c>
      <c r="M597" s="850">
        <v>154.36000000000001</v>
      </c>
    </row>
    <row r="598" spans="1:13" ht="14.4" customHeight="1" x14ac:dyDescent="0.3">
      <c r="A598" s="831" t="s">
        <v>2258</v>
      </c>
      <c r="B598" s="832" t="s">
        <v>1842</v>
      </c>
      <c r="C598" s="832" t="s">
        <v>1845</v>
      </c>
      <c r="D598" s="832" t="s">
        <v>1115</v>
      </c>
      <c r="E598" s="832" t="s">
        <v>1846</v>
      </c>
      <c r="F598" s="849"/>
      <c r="G598" s="849"/>
      <c r="H598" s="837">
        <v>0</v>
      </c>
      <c r="I598" s="849">
        <v>3</v>
      </c>
      <c r="J598" s="849">
        <v>463.08000000000004</v>
      </c>
      <c r="K598" s="837">
        <v>1</v>
      </c>
      <c r="L598" s="849">
        <v>3</v>
      </c>
      <c r="M598" s="850">
        <v>463.08000000000004</v>
      </c>
    </row>
    <row r="599" spans="1:13" ht="14.4" customHeight="1" x14ac:dyDescent="0.3">
      <c r="A599" s="831" t="s">
        <v>2258</v>
      </c>
      <c r="B599" s="832" t="s">
        <v>1842</v>
      </c>
      <c r="C599" s="832" t="s">
        <v>3322</v>
      </c>
      <c r="D599" s="832" t="s">
        <v>1115</v>
      </c>
      <c r="E599" s="832" t="s">
        <v>1846</v>
      </c>
      <c r="F599" s="849">
        <v>1</v>
      </c>
      <c r="G599" s="849">
        <v>154.36000000000001</v>
      </c>
      <c r="H599" s="837">
        <v>1</v>
      </c>
      <c r="I599" s="849"/>
      <c r="J599" s="849"/>
      <c r="K599" s="837">
        <v>0</v>
      </c>
      <c r="L599" s="849">
        <v>1</v>
      </c>
      <c r="M599" s="850">
        <v>154.36000000000001</v>
      </c>
    </row>
    <row r="600" spans="1:13" ht="14.4" customHeight="1" x14ac:dyDescent="0.3">
      <c r="A600" s="831" t="s">
        <v>2259</v>
      </c>
      <c r="B600" s="832" t="s">
        <v>1744</v>
      </c>
      <c r="C600" s="832" t="s">
        <v>3208</v>
      </c>
      <c r="D600" s="832" t="s">
        <v>3209</v>
      </c>
      <c r="E600" s="832" t="s">
        <v>1955</v>
      </c>
      <c r="F600" s="849">
        <v>1</v>
      </c>
      <c r="G600" s="849">
        <v>70.23</v>
      </c>
      <c r="H600" s="837">
        <v>1</v>
      </c>
      <c r="I600" s="849"/>
      <c r="J600" s="849"/>
      <c r="K600" s="837">
        <v>0</v>
      </c>
      <c r="L600" s="849">
        <v>1</v>
      </c>
      <c r="M600" s="850">
        <v>70.23</v>
      </c>
    </row>
    <row r="601" spans="1:13" ht="14.4" customHeight="1" x14ac:dyDescent="0.3">
      <c r="A601" s="831" t="s">
        <v>2260</v>
      </c>
      <c r="B601" s="832" t="s">
        <v>1644</v>
      </c>
      <c r="C601" s="832" t="s">
        <v>3035</v>
      </c>
      <c r="D601" s="832" t="s">
        <v>3036</v>
      </c>
      <c r="E601" s="832" t="s">
        <v>3037</v>
      </c>
      <c r="F601" s="849">
        <v>2</v>
      </c>
      <c r="G601" s="849">
        <v>64.5</v>
      </c>
      <c r="H601" s="837">
        <v>1</v>
      </c>
      <c r="I601" s="849"/>
      <c r="J601" s="849"/>
      <c r="K601" s="837">
        <v>0</v>
      </c>
      <c r="L601" s="849">
        <v>2</v>
      </c>
      <c r="M601" s="850">
        <v>64.5</v>
      </c>
    </row>
    <row r="602" spans="1:13" ht="14.4" customHeight="1" x14ac:dyDescent="0.3">
      <c r="A602" s="831" t="s">
        <v>2260</v>
      </c>
      <c r="B602" s="832" t="s">
        <v>1644</v>
      </c>
      <c r="C602" s="832" t="s">
        <v>2712</v>
      </c>
      <c r="D602" s="832" t="s">
        <v>1648</v>
      </c>
      <c r="E602" s="832" t="s">
        <v>2713</v>
      </c>
      <c r="F602" s="849"/>
      <c r="G602" s="849"/>
      <c r="H602" s="837">
        <v>0</v>
      </c>
      <c r="I602" s="849">
        <v>3</v>
      </c>
      <c r="J602" s="849">
        <v>48.36</v>
      </c>
      <c r="K602" s="837">
        <v>1</v>
      </c>
      <c r="L602" s="849">
        <v>3</v>
      </c>
      <c r="M602" s="850">
        <v>48.36</v>
      </c>
    </row>
    <row r="603" spans="1:13" ht="14.4" customHeight="1" x14ac:dyDescent="0.3">
      <c r="A603" s="831" t="s">
        <v>2260</v>
      </c>
      <c r="B603" s="832" t="s">
        <v>1644</v>
      </c>
      <c r="C603" s="832" t="s">
        <v>2714</v>
      </c>
      <c r="D603" s="832" t="s">
        <v>1648</v>
      </c>
      <c r="E603" s="832" t="s">
        <v>1649</v>
      </c>
      <c r="F603" s="849"/>
      <c r="G603" s="849"/>
      <c r="H603" s="837">
        <v>0</v>
      </c>
      <c r="I603" s="849">
        <v>3</v>
      </c>
      <c r="J603" s="849">
        <v>172.8</v>
      </c>
      <c r="K603" s="837">
        <v>1</v>
      </c>
      <c r="L603" s="849">
        <v>3</v>
      </c>
      <c r="M603" s="850">
        <v>172.8</v>
      </c>
    </row>
    <row r="604" spans="1:13" ht="14.4" customHeight="1" x14ac:dyDescent="0.3">
      <c r="A604" s="831" t="s">
        <v>2260</v>
      </c>
      <c r="B604" s="832" t="s">
        <v>1644</v>
      </c>
      <c r="C604" s="832" t="s">
        <v>3040</v>
      </c>
      <c r="D604" s="832" t="s">
        <v>1648</v>
      </c>
      <c r="E604" s="832" t="s">
        <v>3041</v>
      </c>
      <c r="F604" s="849"/>
      <c r="G604" s="849"/>
      <c r="H604" s="837">
        <v>0</v>
      </c>
      <c r="I604" s="849">
        <v>2</v>
      </c>
      <c r="J604" s="849">
        <v>64.5</v>
      </c>
      <c r="K604" s="837">
        <v>1</v>
      </c>
      <c r="L604" s="849">
        <v>2</v>
      </c>
      <c r="M604" s="850">
        <v>64.5</v>
      </c>
    </row>
    <row r="605" spans="1:13" ht="14.4" customHeight="1" x14ac:dyDescent="0.3">
      <c r="A605" s="831" t="s">
        <v>2260</v>
      </c>
      <c r="B605" s="832" t="s">
        <v>1644</v>
      </c>
      <c r="C605" s="832" t="s">
        <v>2715</v>
      </c>
      <c r="D605" s="832" t="s">
        <v>1648</v>
      </c>
      <c r="E605" s="832" t="s">
        <v>2716</v>
      </c>
      <c r="F605" s="849">
        <v>3</v>
      </c>
      <c r="G605" s="849">
        <v>311.01</v>
      </c>
      <c r="H605" s="837">
        <v>1</v>
      </c>
      <c r="I605" s="849"/>
      <c r="J605" s="849"/>
      <c r="K605" s="837">
        <v>0</v>
      </c>
      <c r="L605" s="849">
        <v>3</v>
      </c>
      <c r="M605" s="850">
        <v>311.01</v>
      </c>
    </row>
    <row r="606" spans="1:13" ht="14.4" customHeight="1" x14ac:dyDescent="0.3">
      <c r="A606" s="831" t="s">
        <v>2260</v>
      </c>
      <c r="B606" s="832" t="s">
        <v>1644</v>
      </c>
      <c r="C606" s="832" t="s">
        <v>3044</v>
      </c>
      <c r="D606" s="832" t="s">
        <v>1648</v>
      </c>
      <c r="E606" s="832" t="s">
        <v>3045</v>
      </c>
      <c r="F606" s="849">
        <v>1</v>
      </c>
      <c r="G606" s="849">
        <v>51.84</v>
      </c>
      <c r="H606" s="837">
        <v>1</v>
      </c>
      <c r="I606" s="849"/>
      <c r="J606" s="849"/>
      <c r="K606" s="837">
        <v>0</v>
      </c>
      <c r="L606" s="849">
        <v>1</v>
      </c>
      <c r="M606" s="850">
        <v>51.84</v>
      </c>
    </row>
    <row r="607" spans="1:13" ht="14.4" customHeight="1" x14ac:dyDescent="0.3">
      <c r="A607" s="831" t="s">
        <v>2260</v>
      </c>
      <c r="B607" s="832" t="s">
        <v>2003</v>
      </c>
      <c r="C607" s="832" t="s">
        <v>2004</v>
      </c>
      <c r="D607" s="832" t="s">
        <v>1340</v>
      </c>
      <c r="E607" s="832" t="s">
        <v>2005</v>
      </c>
      <c r="F607" s="849"/>
      <c r="G607" s="849"/>
      <c r="H607" s="837">
        <v>0</v>
      </c>
      <c r="I607" s="849">
        <v>2</v>
      </c>
      <c r="J607" s="849">
        <v>129</v>
      </c>
      <c r="K607" s="837">
        <v>1</v>
      </c>
      <c r="L607" s="849">
        <v>2</v>
      </c>
      <c r="M607" s="850">
        <v>129</v>
      </c>
    </row>
    <row r="608" spans="1:13" ht="14.4" customHeight="1" x14ac:dyDescent="0.3">
      <c r="A608" s="831" t="s">
        <v>2260</v>
      </c>
      <c r="B608" s="832" t="s">
        <v>1676</v>
      </c>
      <c r="C608" s="832" t="s">
        <v>2668</v>
      </c>
      <c r="D608" s="832" t="s">
        <v>787</v>
      </c>
      <c r="E608" s="832" t="s">
        <v>1688</v>
      </c>
      <c r="F608" s="849"/>
      <c r="G608" s="849"/>
      <c r="H608" s="837">
        <v>0</v>
      </c>
      <c r="I608" s="849">
        <v>1</v>
      </c>
      <c r="J608" s="849">
        <v>490.89</v>
      </c>
      <c r="K608" s="837">
        <v>1</v>
      </c>
      <c r="L608" s="849">
        <v>1</v>
      </c>
      <c r="M608" s="850">
        <v>490.89</v>
      </c>
    </row>
    <row r="609" spans="1:13" ht="14.4" customHeight="1" x14ac:dyDescent="0.3">
      <c r="A609" s="831" t="s">
        <v>2260</v>
      </c>
      <c r="B609" s="832" t="s">
        <v>1713</v>
      </c>
      <c r="C609" s="832" t="s">
        <v>2476</v>
      </c>
      <c r="D609" s="832" t="s">
        <v>800</v>
      </c>
      <c r="E609" s="832" t="s">
        <v>1722</v>
      </c>
      <c r="F609" s="849"/>
      <c r="G609" s="849"/>
      <c r="H609" s="837">
        <v>0</v>
      </c>
      <c r="I609" s="849">
        <v>2</v>
      </c>
      <c r="J609" s="849">
        <v>85.02</v>
      </c>
      <c r="K609" s="837">
        <v>1</v>
      </c>
      <c r="L609" s="849">
        <v>2</v>
      </c>
      <c r="M609" s="850">
        <v>85.02</v>
      </c>
    </row>
    <row r="610" spans="1:13" ht="14.4" customHeight="1" x14ac:dyDescent="0.3">
      <c r="A610" s="831" t="s">
        <v>2260</v>
      </c>
      <c r="B610" s="832" t="s">
        <v>1728</v>
      </c>
      <c r="C610" s="832" t="s">
        <v>1729</v>
      </c>
      <c r="D610" s="832" t="s">
        <v>1730</v>
      </c>
      <c r="E610" s="832" t="s">
        <v>1731</v>
      </c>
      <c r="F610" s="849"/>
      <c r="G610" s="849"/>
      <c r="H610" s="837">
        <v>0</v>
      </c>
      <c r="I610" s="849">
        <v>1</v>
      </c>
      <c r="J610" s="849">
        <v>38.04</v>
      </c>
      <c r="K610" s="837">
        <v>1</v>
      </c>
      <c r="L610" s="849">
        <v>1</v>
      </c>
      <c r="M610" s="850">
        <v>38.04</v>
      </c>
    </row>
    <row r="611" spans="1:13" ht="14.4" customHeight="1" x14ac:dyDescent="0.3">
      <c r="A611" s="831" t="s">
        <v>2260</v>
      </c>
      <c r="B611" s="832" t="s">
        <v>1728</v>
      </c>
      <c r="C611" s="832" t="s">
        <v>3022</v>
      </c>
      <c r="D611" s="832" t="s">
        <v>1730</v>
      </c>
      <c r="E611" s="832" t="s">
        <v>3023</v>
      </c>
      <c r="F611" s="849"/>
      <c r="G611" s="849"/>
      <c r="H611" s="837">
        <v>0</v>
      </c>
      <c r="I611" s="849">
        <v>1</v>
      </c>
      <c r="J611" s="849">
        <v>10.65</v>
      </c>
      <c r="K611" s="837">
        <v>1</v>
      </c>
      <c r="L611" s="849">
        <v>1</v>
      </c>
      <c r="M611" s="850">
        <v>10.65</v>
      </c>
    </row>
    <row r="612" spans="1:13" ht="14.4" customHeight="1" x14ac:dyDescent="0.3">
      <c r="A612" s="831" t="s">
        <v>2260</v>
      </c>
      <c r="B612" s="832" t="s">
        <v>1728</v>
      </c>
      <c r="C612" s="832" t="s">
        <v>2032</v>
      </c>
      <c r="D612" s="832" t="s">
        <v>1730</v>
      </c>
      <c r="E612" s="832" t="s">
        <v>2033</v>
      </c>
      <c r="F612" s="849"/>
      <c r="G612" s="849"/>
      <c r="H612" s="837">
        <v>0</v>
      </c>
      <c r="I612" s="849">
        <v>1</v>
      </c>
      <c r="J612" s="849">
        <v>17.559999999999999</v>
      </c>
      <c r="K612" s="837">
        <v>1</v>
      </c>
      <c r="L612" s="849">
        <v>1</v>
      </c>
      <c r="M612" s="850">
        <v>17.559999999999999</v>
      </c>
    </row>
    <row r="613" spans="1:13" ht="14.4" customHeight="1" x14ac:dyDescent="0.3">
      <c r="A613" s="831" t="s">
        <v>2260</v>
      </c>
      <c r="B613" s="832" t="s">
        <v>1728</v>
      </c>
      <c r="C613" s="832" t="s">
        <v>1736</v>
      </c>
      <c r="D613" s="832" t="s">
        <v>1730</v>
      </c>
      <c r="E613" s="832" t="s">
        <v>1737</v>
      </c>
      <c r="F613" s="849"/>
      <c r="G613" s="849"/>
      <c r="H613" s="837">
        <v>0</v>
      </c>
      <c r="I613" s="849">
        <v>1</v>
      </c>
      <c r="J613" s="849">
        <v>58.52</v>
      </c>
      <c r="K613" s="837">
        <v>1</v>
      </c>
      <c r="L613" s="849">
        <v>1</v>
      </c>
      <c r="M613" s="850">
        <v>58.52</v>
      </c>
    </row>
    <row r="614" spans="1:13" ht="14.4" customHeight="1" x14ac:dyDescent="0.3">
      <c r="A614" s="831" t="s">
        <v>2260</v>
      </c>
      <c r="B614" s="832" t="s">
        <v>4574</v>
      </c>
      <c r="C614" s="832" t="s">
        <v>4449</v>
      </c>
      <c r="D614" s="832" t="s">
        <v>2949</v>
      </c>
      <c r="E614" s="832" t="s">
        <v>4450</v>
      </c>
      <c r="F614" s="849">
        <v>4</v>
      </c>
      <c r="G614" s="849">
        <v>219.96</v>
      </c>
      <c r="H614" s="837">
        <v>1</v>
      </c>
      <c r="I614" s="849"/>
      <c r="J614" s="849"/>
      <c r="K614" s="837">
        <v>0</v>
      </c>
      <c r="L614" s="849">
        <v>4</v>
      </c>
      <c r="M614" s="850">
        <v>219.96</v>
      </c>
    </row>
    <row r="615" spans="1:13" ht="14.4" customHeight="1" x14ac:dyDescent="0.3">
      <c r="A615" s="831" t="s">
        <v>2260</v>
      </c>
      <c r="B615" s="832" t="s">
        <v>1738</v>
      </c>
      <c r="C615" s="832" t="s">
        <v>1742</v>
      </c>
      <c r="D615" s="832" t="s">
        <v>1740</v>
      </c>
      <c r="E615" s="832" t="s">
        <v>1743</v>
      </c>
      <c r="F615" s="849"/>
      <c r="G615" s="849"/>
      <c r="H615" s="837">
        <v>0</v>
      </c>
      <c r="I615" s="849">
        <v>1</v>
      </c>
      <c r="J615" s="849">
        <v>229.38</v>
      </c>
      <c r="K615" s="837">
        <v>1</v>
      </c>
      <c r="L615" s="849">
        <v>1</v>
      </c>
      <c r="M615" s="850">
        <v>229.38</v>
      </c>
    </row>
    <row r="616" spans="1:13" ht="14.4" customHeight="1" x14ac:dyDescent="0.3">
      <c r="A616" s="831" t="s">
        <v>2260</v>
      </c>
      <c r="B616" s="832" t="s">
        <v>1759</v>
      </c>
      <c r="C616" s="832" t="s">
        <v>2039</v>
      </c>
      <c r="D616" s="832" t="s">
        <v>1761</v>
      </c>
      <c r="E616" s="832" t="s">
        <v>1967</v>
      </c>
      <c r="F616" s="849"/>
      <c r="G616" s="849"/>
      <c r="H616" s="837">
        <v>0</v>
      </c>
      <c r="I616" s="849">
        <v>1</v>
      </c>
      <c r="J616" s="849">
        <v>186.55</v>
      </c>
      <c r="K616" s="837">
        <v>1</v>
      </c>
      <c r="L616" s="849">
        <v>1</v>
      </c>
      <c r="M616" s="850">
        <v>186.55</v>
      </c>
    </row>
    <row r="617" spans="1:13" ht="14.4" customHeight="1" x14ac:dyDescent="0.3">
      <c r="A617" s="831" t="s">
        <v>2260</v>
      </c>
      <c r="B617" s="832" t="s">
        <v>1783</v>
      </c>
      <c r="C617" s="832" t="s">
        <v>2740</v>
      </c>
      <c r="D617" s="832" t="s">
        <v>1785</v>
      </c>
      <c r="E617" s="832" t="s">
        <v>2741</v>
      </c>
      <c r="F617" s="849"/>
      <c r="G617" s="849"/>
      <c r="H617" s="837">
        <v>0</v>
      </c>
      <c r="I617" s="849">
        <v>1</v>
      </c>
      <c r="J617" s="849">
        <v>437.23</v>
      </c>
      <c r="K617" s="837">
        <v>1</v>
      </c>
      <c r="L617" s="849">
        <v>1</v>
      </c>
      <c r="M617" s="850">
        <v>437.23</v>
      </c>
    </row>
    <row r="618" spans="1:13" ht="14.4" customHeight="1" x14ac:dyDescent="0.3">
      <c r="A618" s="831" t="s">
        <v>2260</v>
      </c>
      <c r="B618" s="832" t="s">
        <v>1804</v>
      </c>
      <c r="C618" s="832" t="s">
        <v>4457</v>
      </c>
      <c r="D618" s="832" t="s">
        <v>4458</v>
      </c>
      <c r="E618" s="832" t="s">
        <v>4459</v>
      </c>
      <c r="F618" s="849">
        <v>2</v>
      </c>
      <c r="G618" s="849">
        <v>73.819999999999993</v>
      </c>
      <c r="H618" s="837">
        <v>1</v>
      </c>
      <c r="I618" s="849"/>
      <c r="J618" s="849"/>
      <c r="K618" s="837">
        <v>0</v>
      </c>
      <c r="L618" s="849">
        <v>2</v>
      </c>
      <c r="M618" s="850">
        <v>73.819999999999993</v>
      </c>
    </row>
    <row r="619" spans="1:13" ht="14.4" customHeight="1" x14ac:dyDescent="0.3">
      <c r="A619" s="831" t="s">
        <v>2260</v>
      </c>
      <c r="B619" s="832" t="s">
        <v>1810</v>
      </c>
      <c r="C619" s="832" t="s">
        <v>1811</v>
      </c>
      <c r="D619" s="832" t="s">
        <v>919</v>
      </c>
      <c r="E619" s="832" t="s">
        <v>1812</v>
      </c>
      <c r="F619" s="849"/>
      <c r="G619" s="849"/>
      <c r="H619" s="837">
        <v>0</v>
      </c>
      <c r="I619" s="849">
        <v>2</v>
      </c>
      <c r="J619" s="849">
        <v>155.58000000000001</v>
      </c>
      <c r="K619" s="837">
        <v>1</v>
      </c>
      <c r="L619" s="849">
        <v>2</v>
      </c>
      <c r="M619" s="850">
        <v>155.58000000000001</v>
      </c>
    </row>
    <row r="620" spans="1:13" ht="14.4" customHeight="1" x14ac:dyDescent="0.3">
      <c r="A620" s="831" t="s">
        <v>2260</v>
      </c>
      <c r="B620" s="832" t="s">
        <v>1813</v>
      </c>
      <c r="C620" s="832" t="s">
        <v>1817</v>
      </c>
      <c r="D620" s="832" t="s">
        <v>1815</v>
      </c>
      <c r="E620" s="832" t="s">
        <v>1818</v>
      </c>
      <c r="F620" s="849"/>
      <c r="G620" s="849"/>
      <c r="H620" s="837">
        <v>0</v>
      </c>
      <c r="I620" s="849">
        <v>1</v>
      </c>
      <c r="J620" s="849">
        <v>279.52999999999997</v>
      </c>
      <c r="K620" s="837">
        <v>1</v>
      </c>
      <c r="L620" s="849">
        <v>1</v>
      </c>
      <c r="M620" s="850">
        <v>279.52999999999997</v>
      </c>
    </row>
    <row r="621" spans="1:13" ht="14.4" customHeight="1" x14ac:dyDescent="0.3">
      <c r="A621" s="831" t="s">
        <v>2260</v>
      </c>
      <c r="B621" s="832" t="s">
        <v>1819</v>
      </c>
      <c r="C621" s="832" t="s">
        <v>2469</v>
      </c>
      <c r="D621" s="832" t="s">
        <v>908</v>
      </c>
      <c r="E621" s="832" t="s">
        <v>2470</v>
      </c>
      <c r="F621" s="849"/>
      <c r="G621" s="849"/>
      <c r="H621" s="837">
        <v>0</v>
      </c>
      <c r="I621" s="849">
        <v>2</v>
      </c>
      <c r="J621" s="849">
        <v>1112.08</v>
      </c>
      <c r="K621" s="837">
        <v>1</v>
      </c>
      <c r="L621" s="849">
        <v>2</v>
      </c>
      <c r="M621" s="850">
        <v>1112.08</v>
      </c>
    </row>
    <row r="622" spans="1:13" ht="14.4" customHeight="1" x14ac:dyDescent="0.3">
      <c r="A622" s="831" t="s">
        <v>2260</v>
      </c>
      <c r="B622" s="832" t="s">
        <v>1827</v>
      </c>
      <c r="C622" s="832" t="s">
        <v>2640</v>
      </c>
      <c r="D622" s="832" t="s">
        <v>2641</v>
      </c>
      <c r="E622" s="832" t="s">
        <v>2642</v>
      </c>
      <c r="F622" s="849"/>
      <c r="G622" s="849"/>
      <c r="H622" s="837">
        <v>0</v>
      </c>
      <c r="I622" s="849">
        <v>6</v>
      </c>
      <c r="J622" s="849">
        <v>197.22</v>
      </c>
      <c r="K622" s="837">
        <v>1</v>
      </c>
      <c r="L622" s="849">
        <v>6</v>
      </c>
      <c r="M622" s="850">
        <v>197.22</v>
      </c>
    </row>
    <row r="623" spans="1:13" ht="14.4" customHeight="1" x14ac:dyDescent="0.3">
      <c r="A623" s="831" t="s">
        <v>2260</v>
      </c>
      <c r="B623" s="832" t="s">
        <v>1827</v>
      </c>
      <c r="C623" s="832" t="s">
        <v>2643</v>
      </c>
      <c r="D623" s="832" t="s">
        <v>2641</v>
      </c>
      <c r="E623" s="832" t="s">
        <v>2644</v>
      </c>
      <c r="F623" s="849"/>
      <c r="G623" s="849"/>
      <c r="H623" s="837">
        <v>0</v>
      </c>
      <c r="I623" s="849">
        <v>6</v>
      </c>
      <c r="J623" s="849">
        <v>1315.0800000000002</v>
      </c>
      <c r="K623" s="837">
        <v>1</v>
      </c>
      <c r="L623" s="849">
        <v>6</v>
      </c>
      <c r="M623" s="850">
        <v>1315.0800000000002</v>
      </c>
    </row>
    <row r="624" spans="1:13" ht="14.4" customHeight="1" x14ac:dyDescent="0.3">
      <c r="A624" s="831" t="s">
        <v>2260</v>
      </c>
      <c r="B624" s="832" t="s">
        <v>1830</v>
      </c>
      <c r="C624" s="832" t="s">
        <v>1836</v>
      </c>
      <c r="D624" s="832" t="s">
        <v>1832</v>
      </c>
      <c r="E624" s="832" t="s">
        <v>1837</v>
      </c>
      <c r="F624" s="849"/>
      <c r="G624" s="849"/>
      <c r="H624" s="837">
        <v>0</v>
      </c>
      <c r="I624" s="849">
        <v>2</v>
      </c>
      <c r="J624" s="849">
        <v>168.36</v>
      </c>
      <c r="K624" s="837">
        <v>1</v>
      </c>
      <c r="L624" s="849">
        <v>2</v>
      </c>
      <c r="M624" s="850">
        <v>168.36</v>
      </c>
    </row>
    <row r="625" spans="1:13" ht="14.4" customHeight="1" x14ac:dyDescent="0.3">
      <c r="A625" s="831" t="s">
        <v>2260</v>
      </c>
      <c r="B625" s="832" t="s">
        <v>4563</v>
      </c>
      <c r="C625" s="832" t="s">
        <v>2541</v>
      </c>
      <c r="D625" s="832" t="s">
        <v>1151</v>
      </c>
      <c r="E625" s="832" t="s">
        <v>2542</v>
      </c>
      <c r="F625" s="849">
        <v>1</v>
      </c>
      <c r="G625" s="849">
        <v>98.75</v>
      </c>
      <c r="H625" s="837">
        <v>1</v>
      </c>
      <c r="I625" s="849"/>
      <c r="J625" s="849"/>
      <c r="K625" s="837">
        <v>0</v>
      </c>
      <c r="L625" s="849">
        <v>1</v>
      </c>
      <c r="M625" s="850">
        <v>98.75</v>
      </c>
    </row>
    <row r="626" spans="1:13" ht="14.4" customHeight="1" x14ac:dyDescent="0.3">
      <c r="A626" s="831" t="s">
        <v>2260</v>
      </c>
      <c r="B626" s="832" t="s">
        <v>1878</v>
      </c>
      <c r="C626" s="832" t="s">
        <v>4453</v>
      </c>
      <c r="D626" s="832" t="s">
        <v>3694</v>
      </c>
      <c r="E626" s="832" t="s">
        <v>1884</v>
      </c>
      <c r="F626" s="849">
        <v>1</v>
      </c>
      <c r="G626" s="849">
        <v>846.47</v>
      </c>
      <c r="H626" s="837">
        <v>1</v>
      </c>
      <c r="I626" s="849"/>
      <c r="J626" s="849"/>
      <c r="K626" s="837">
        <v>0</v>
      </c>
      <c r="L626" s="849">
        <v>1</v>
      </c>
      <c r="M626" s="850">
        <v>846.47</v>
      </c>
    </row>
    <row r="627" spans="1:13" ht="14.4" customHeight="1" x14ac:dyDescent="0.3">
      <c r="A627" s="831" t="s">
        <v>2260</v>
      </c>
      <c r="B627" s="832" t="s">
        <v>4566</v>
      </c>
      <c r="C627" s="832" t="s">
        <v>2397</v>
      </c>
      <c r="D627" s="832" t="s">
        <v>2398</v>
      </c>
      <c r="E627" s="832" t="s">
        <v>1653</v>
      </c>
      <c r="F627" s="849"/>
      <c r="G627" s="849"/>
      <c r="H627" s="837">
        <v>0</v>
      </c>
      <c r="I627" s="849">
        <v>56</v>
      </c>
      <c r="J627" s="849">
        <v>17816.96</v>
      </c>
      <c r="K627" s="837">
        <v>1</v>
      </c>
      <c r="L627" s="849">
        <v>56</v>
      </c>
      <c r="M627" s="850">
        <v>17816.96</v>
      </c>
    </row>
    <row r="628" spans="1:13" ht="14.4" customHeight="1" x14ac:dyDescent="0.3">
      <c r="A628" s="831" t="s">
        <v>2260</v>
      </c>
      <c r="B628" s="832" t="s">
        <v>1899</v>
      </c>
      <c r="C628" s="832" t="s">
        <v>1902</v>
      </c>
      <c r="D628" s="832" t="s">
        <v>644</v>
      </c>
      <c r="E628" s="832" t="s">
        <v>621</v>
      </c>
      <c r="F628" s="849"/>
      <c r="G628" s="849"/>
      <c r="H628" s="837">
        <v>0</v>
      </c>
      <c r="I628" s="849">
        <v>10</v>
      </c>
      <c r="J628" s="849">
        <v>484.20000000000005</v>
      </c>
      <c r="K628" s="837">
        <v>1</v>
      </c>
      <c r="L628" s="849">
        <v>10</v>
      </c>
      <c r="M628" s="850">
        <v>484.20000000000005</v>
      </c>
    </row>
    <row r="629" spans="1:13" ht="14.4" customHeight="1" x14ac:dyDescent="0.3">
      <c r="A629" s="831" t="s">
        <v>2260</v>
      </c>
      <c r="B629" s="832" t="s">
        <v>1913</v>
      </c>
      <c r="C629" s="832" t="s">
        <v>1914</v>
      </c>
      <c r="D629" s="832" t="s">
        <v>1915</v>
      </c>
      <c r="E629" s="832" t="s">
        <v>1916</v>
      </c>
      <c r="F629" s="849"/>
      <c r="G629" s="849"/>
      <c r="H629" s="837"/>
      <c r="I629" s="849">
        <v>5</v>
      </c>
      <c r="J629" s="849">
        <v>0</v>
      </c>
      <c r="K629" s="837"/>
      <c r="L629" s="849">
        <v>5</v>
      </c>
      <c r="M629" s="850">
        <v>0</v>
      </c>
    </row>
    <row r="630" spans="1:13" ht="14.4" customHeight="1" x14ac:dyDescent="0.3">
      <c r="A630" s="831" t="s">
        <v>2260</v>
      </c>
      <c r="B630" s="832" t="s">
        <v>1937</v>
      </c>
      <c r="C630" s="832" t="s">
        <v>1938</v>
      </c>
      <c r="D630" s="832" t="s">
        <v>1939</v>
      </c>
      <c r="E630" s="832" t="s">
        <v>1940</v>
      </c>
      <c r="F630" s="849"/>
      <c r="G630" s="849"/>
      <c r="H630" s="837">
        <v>0</v>
      </c>
      <c r="I630" s="849">
        <v>4</v>
      </c>
      <c r="J630" s="849">
        <v>37.6</v>
      </c>
      <c r="K630" s="837">
        <v>1</v>
      </c>
      <c r="L630" s="849">
        <v>4</v>
      </c>
      <c r="M630" s="850">
        <v>37.6</v>
      </c>
    </row>
    <row r="631" spans="1:13" ht="14.4" customHeight="1" x14ac:dyDescent="0.3">
      <c r="A631" s="831" t="s">
        <v>2260</v>
      </c>
      <c r="B631" s="832" t="s">
        <v>1944</v>
      </c>
      <c r="C631" s="832" t="s">
        <v>2659</v>
      </c>
      <c r="D631" s="832" t="s">
        <v>2660</v>
      </c>
      <c r="E631" s="832" t="s">
        <v>2661</v>
      </c>
      <c r="F631" s="849"/>
      <c r="G631" s="849"/>
      <c r="H631" s="837"/>
      <c r="I631" s="849">
        <v>2</v>
      </c>
      <c r="J631" s="849">
        <v>0</v>
      </c>
      <c r="K631" s="837"/>
      <c r="L631" s="849">
        <v>2</v>
      </c>
      <c r="M631" s="850">
        <v>0</v>
      </c>
    </row>
    <row r="632" spans="1:13" ht="14.4" customHeight="1" x14ac:dyDescent="0.3">
      <c r="A632" s="831" t="s">
        <v>2260</v>
      </c>
      <c r="B632" s="832" t="s">
        <v>1957</v>
      </c>
      <c r="C632" s="832" t="s">
        <v>1958</v>
      </c>
      <c r="D632" s="832" t="s">
        <v>1959</v>
      </c>
      <c r="E632" s="832" t="s">
        <v>1960</v>
      </c>
      <c r="F632" s="849"/>
      <c r="G632" s="849"/>
      <c r="H632" s="837">
        <v>0</v>
      </c>
      <c r="I632" s="849">
        <v>1</v>
      </c>
      <c r="J632" s="849">
        <v>726.27</v>
      </c>
      <c r="K632" s="837">
        <v>1</v>
      </c>
      <c r="L632" s="849">
        <v>1</v>
      </c>
      <c r="M632" s="850">
        <v>726.27</v>
      </c>
    </row>
    <row r="633" spans="1:13" ht="14.4" customHeight="1" x14ac:dyDescent="0.3">
      <c r="A633" s="831" t="s">
        <v>2260</v>
      </c>
      <c r="B633" s="832" t="s">
        <v>1980</v>
      </c>
      <c r="C633" s="832" t="s">
        <v>2421</v>
      </c>
      <c r="D633" s="832" t="s">
        <v>2422</v>
      </c>
      <c r="E633" s="832" t="s">
        <v>2114</v>
      </c>
      <c r="F633" s="849">
        <v>1</v>
      </c>
      <c r="G633" s="849">
        <v>176.32</v>
      </c>
      <c r="H633" s="837">
        <v>1</v>
      </c>
      <c r="I633" s="849"/>
      <c r="J633" s="849"/>
      <c r="K633" s="837">
        <v>0</v>
      </c>
      <c r="L633" s="849">
        <v>1</v>
      </c>
      <c r="M633" s="850">
        <v>176.32</v>
      </c>
    </row>
    <row r="634" spans="1:13" ht="14.4" customHeight="1" x14ac:dyDescent="0.3">
      <c r="A634" s="831" t="s">
        <v>2260</v>
      </c>
      <c r="B634" s="832" t="s">
        <v>1650</v>
      </c>
      <c r="C634" s="832" t="s">
        <v>1651</v>
      </c>
      <c r="D634" s="832" t="s">
        <v>1652</v>
      </c>
      <c r="E634" s="832" t="s">
        <v>1653</v>
      </c>
      <c r="F634" s="849"/>
      <c r="G634" s="849"/>
      <c r="H634" s="837">
        <v>0</v>
      </c>
      <c r="I634" s="849">
        <v>21</v>
      </c>
      <c r="J634" s="849">
        <v>8695.4700000000012</v>
      </c>
      <c r="K634" s="837">
        <v>1</v>
      </c>
      <c r="L634" s="849">
        <v>21</v>
      </c>
      <c r="M634" s="850">
        <v>8695.4700000000012</v>
      </c>
    </row>
    <row r="635" spans="1:13" ht="14.4" customHeight="1" x14ac:dyDescent="0.3">
      <c r="A635" s="831" t="s">
        <v>2261</v>
      </c>
      <c r="B635" s="832" t="s">
        <v>1913</v>
      </c>
      <c r="C635" s="832" t="s">
        <v>1914</v>
      </c>
      <c r="D635" s="832" t="s">
        <v>1915</v>
      </c>
      <c r="E635" s="832" t="s">
        <v>1916</v>
      </c>
      <c r="F635" s="849"/>
      <c r="G635" s="849"/>
      <c r="H635" s="837"/>
      <c r="I635" s="849">
        <v>2</v>
      </c>
      <c r="J635" s="849">
        <v>0</v>
      </c>
      <c r="K635" s="837"/>
      <c r="L635" s="849">
        <v>2</v>
      </c>
      <c r="M635" s="850">
        <v>0</v>
      </c>
    </row>
    <row r="636" spans="1:13" ht="14.4" customHeight="1" x14ac:dyDescent="0.3">
      <c r="A636" s="831" t="s">
        <v>2263</v>
      </c>
      <c r="B636" s="832" t="s">
        <v>1913</v>
      </c>
      <c r="C636" s="832" t="s">
        <v>1914</v>
      </c>
      <c r="D636" s="832" t="s">
        <v>1915</v>
      </c>
      <c r="E636" s="832" t="s">
        <v>1916</v>
      </c>
      <c r="F636" s="849"/>
      <c r="G636" s="849"/>
      <c r="H636" s="837"/>
      <c r="I636" s="849">
        <v>1</v>
      </c>
      <c r="J636" s="849">
        <v>0</v>
      </c>
      <c r="K636" s="837"/>
      <c r="L636" s="849">
        <v>1</v>
      </c>
      <c r="M636" s="850">
        <v>0</v>
      </c>
    </row>
    <row r="637" spans="1:13" ht="14.4" customHeight="1" x14ac:dyDescent="0.3">
      <c r="A637" s="831" t="s">
        <v>2264</v>
      </c>
      <c r="B637" s="832" t="s">
        <v>1899</v>
      </c>
      <c r="C637" s="832" t="s">
        <v>1902</v>
      </c>
      <c r="D637" s="832" t="s">
        <v>644</v>
      </c>
      <c r="E637" s="832" t="s">
        <v>621</v>
      </c>
      <c r="F637" s="849"/>
      <c r="G637" s="849"/>
      <c r="H637" s="837">
        <v>0</v>
      </c>
      <c r="I637" s="849">
        <v>1</v>
      </c>
      <c r="J637" s="849">
        <v>48.42</v>
      </c>
      <c r="K637" s="837">
        <v>1</v>
      </c>
      <c r="L637" s="849">
        <v>1</v>
      </c>
      <c r="M637" s="850">
        <v>48.42</v>
      </c>
    </row>
    <row r="638" spans="1:13" ht="14.4" customHeight="1" x14ac:dyDescent="0.3">
      <c r="A638" s="831" t="s">
        <v>2265</v>
      </c>
      <c r="B638" s="832" t="s">
        <v>1759</v>
      </c>
      <c r="C638" s="832" t="s">
        <v>3241</v>
      </c>
      <c r="D638" s="832" t="s">
        <v>1761</v>
      </c>
      <c r="E638" s="832" t="s">
        <v>3219</v>
      </c>
      <c r="F638" s="849"/>
      <c r="G638" s="849"/>
      <c r="H638" s="837">
        <v>0</v>
      </c>
      <c r="I638" s="849">
        <v>1</v>
      </c>
      <c r="J638" s="849">
        <v>62.18</v>
      </c>
      <c r="K638" s="837">
        <v>1</v>
      </c>
      <c r="L638" s="849">
        <v>1</v>
      </c>
      <c r="M638" s="850">
        <v>62.18</v>
      </c>
    </row>
    <row r="639" spans="1:13" ht="14.4" customHeight="1" x14ac:dyDescent="0.3">
      <c r="A639" s="831" t="s">
        <v>2265</v>
      </c>
      <c r="B639" s="832" t="s">
        <v>1899</v>
      </c>
      <c r="C639" s="832" t="s">
        <v>1900</v>
      </c>
      <c r="D639" s="832" t="s">
        <v>644</v>
      </c>
      <c r="E639" s="832" t="s">
        <v>1901</v>
      </c>
      <c r="F639" s="849"/>
      <c r="G639" s="849"/>
      <c r="H639" s="837">
        <v>0</v>
      </c>
      <c r="I639" s="849">
        <v>1</v>
      </c>
      <c r="J639" s="849">
        <v>24.22</v>
      </c>
      <c r="K639" s="837">
        <v>1</v>
      </c>
      <c r="L639" s="849">
        <v>1</v>
      </c>
      <c r="M639" s="850">
        <v>24.22</v>
      </c>
    </row>
    <row r="640" spans="1:13" ht="14.4" customHeight="1" x14ac:dyDescent="0.3">
      <c r="A640" s="831" t="s">
        <v>2265</v>
      </c>
      <c r="B640" s="832" t="s">
        <v>1937</v>
      </c>
      <c r="C640" s="832" t="s">
        <v>3336</v>
      </c>
      <c r="D640" s="832" t="s">
        <v>3337</v>
      </c>
      <c r="E640" s="832" t="s">
        <v>1943</v>
      </c>
      <c r="F640" s="849">
        <v>1</v>
      </c>
      <c r="G640" s="849">
        <v>4.7</v>
      </c>
      <c r="H640" s="837">
        <v>1</v>
      </c>
      <c r="I640" s="849"/>
      <c r="J640" s="849"/>
      <c r="K640" s="837">
        <v>0</v>
      </c>
      <c r="L640" s="849">
        <v>1</v>
      </c>
      <c r="M640" s="850">
        <v>4.7</v>
      </c>
    </row>
    <row r="641" spans="1:13" ht="14.4" customHeight="1" x14ac:dyDescent="0.3">
      <c r="A641" s="831" t="s">
        <v>2268</v>
      </c>
      <c r="B641" s="832" t="s">
        <v>1913</v>
      </c>
      <c r="C641" s="832" t="s">
        <v>1914</v>
      </c>
      <c r="D641" s="832" t="s">
        <v>1915</v>
      </c>
      <c r="E641" s="832" t="s">
        <v>1916</v>
      </c>
      <c r="F641" s="849"/>
      <c r="G641" s="849"/>
      <c r="H641" s="837"/>
      <c r="I641" s="849">
        <v>4</v>
      </c>
      <c r="J641" s="849">
        <v>0</v>
      </c>
      <c r="K641" s="837"/>
      <c r="L641" s="849">
        <v>4</v>
      </c>
      <c r="M641" s="850">
        <v>0</v>
      </c>
    </row>
    <row r="642" spans="1:13" ht="14.4" customHeight="1" x14ac:dyDescent="0.3">
      <c r="A642" s="831" t="s">
        <v>2270</v>
      </c>
      <c r="B642" s="832" t="s">
        <v>1980</v>
      </c>
      <c r="C642" s="832" t="s">
        <v>3344</v>
      </c>
      <c r="D642" s="832" t="s">
        <v>1097</v>
      </c>
      <c r="E642" s="832" t="s">
        <v>3240</v>
      </c>
      <c r="F642" s="849"/>
      <c r="G642" s="849"/>
      <c r="H642" s="837"/>
      <c r="I642" s="849">
        <v>1</v>
      </c>
      <c r="J642" s="849">
        <v>0</v>
      </c>
      <c r="K642" s="837"/>
      <c r="L642" s="849">
        <v>1</v>
      </c>
      <c r="M642" s="850">
        <v>0</v>
      </c>
    </row>
    <row r="643" spans="1:13" ht="14.4" customHeight="1" x14ac:dyDescent="0.3">
      <c r="A643" s="831" t="s">
        <v>2270</v>
      </c>
      <c r="B643" s="832" t="s">
        <v>1980</v>
      </c>
      <c r="C643" s="832" t="s">
        <v>3345</v>
      </c>
      <c r="D643" s="832" t="s">
        <v>2422</v>
      </c>
      <c r="E643" s="832" t="s">
        <v>1952</v>
      </c>
      <c r="F643" s="849">
        <v>1</v>
      </c>
      <c r="G643" s="849">
        <v>97.96</v>
      </c>
      <c r="H643" s="837">
        <v>1</v>
      </c>
      <c r="I643" s="849"/>
      <c r="J643" s="849"/>
      <c r="K643" s="837">
        <v>0</v>
      </c>
      <c r="L643" s="849">
        <v>1</v>
      </c>
      <c r="M643" s="850">
        <v>97.96</v>
      </c>
    </row>
    <row r="644" spans="1:13" ht="14.4" customHeight="1" x14ac:dyDescent="0.3">
      <c r="A644" s="831" t="s">
        <v>2271</v>
      </c>
      <c r="B644" s="832" t="s">
        <v>4589</v>
      </c>
      <c r="C644" s="832" t="s">
        <v>3347</v>
      </c>
      <c r="D644" s="832" t="s">
        <v>3348</v>
      </c>
      <c r="E644" s="832" t="s">
        <v>3349</v>
      </c>
      <c r="F644" s="849">
        <v>1</v>
      </c>
      <c r="G644" s="849">
        <v>19.59</v>
      </c>
      <c r="H644" s="837">
        <v>1</v>
      </c>
      <c r="I644" s="849"/>
      <c r="J644" s="849"/>
      <c r="K644" s="837">
        <v>0</v>
      </c>
      <c r="L644" s="849">
        <v>1</v>
      </c>
      <c r="M644" s="850">
        <v>19.59</v>
      </c>
    </row>
    <row r="645" spans="1:13" ht="14.4" customHeight="1" x14ac:dyDescent="0.3">
      <c r="A645" s="831" t="s">
        <v>2272</v>
      </c>
      <c r="B645" s="832" t="s">
        <v>4573</v>
      </c>
      <c r="C645" s="832" t="s">
        <v>3796</v>
      </c>
      <c r="D645" s="832" t="s">
        <v>3642</v>
      </c>
      <c r="E645" s="832" t="s">
        <v>3797</v>
      </c>
      <c r="F645" s="849"/>
      <c r="G645" s="849"/>
      <c r="H645" s="837">
        <v>0</v>
      </c>
      <c r="I645" s="849">
        <v>1</v>
      </c>
      <c r="J645" s="849">
        <v>5286.12</v>
      </c>
      <c r="K645" s="837">
        <v>1</v>
      </c>
      <c r="L645" s="849">
        <v>1</v>
      </c>
      <c r="M645" s="850">
        <v>5286.12</v>
      </c>
    </row>
    <row r="646" spans="1:13" ht="14.4" customHeight="1" x14ac:dyDescent="0.3">
      <c r="A646" s="831" t="s">
        <v>2274</v>
      </c>
      <c r="B646" s="832" t="s">
        <v>1980</v>
      </c>
      <c r="C646" s="832" t="s">
        <v>3345</v>
      </c>
      <c r="D646" s="832" t="s">
        <v>2422</v>
      </c>
      <c r="E646" s="832" t="s">
        <v>1952</v>
      </c>
      <c r="F646" s="849">
        <v>1</v>
      </c>
      <c r="G646" s="849">
        <v>97.96</v>
      </c>
      <c r="H646" s="837">
        <v>1</v>
      </c>
      <c r="I646" s="849"/>
      <c r="J646" s="849"/>
      <c r="K646" s="837">
        <v>0</v>
      </c>
      <c r="L646" s="849">
        <v>1</v>
      </c>
      <c r="M646" s="850">
        <v>97.96</v>
      </c>
    </row>
    <row r="647" spans="1:13" ht="14.4" customHeight="1" x14ac:dyDescent="0.3">
      <c r="A647" s="831" t="s">
        <v>2275</v>
      </c>
      <c r="B647" s="832" t="s">
        <v>1980</v>
      </c>
      <c r="C647" s="832" t="s">
        <v>2113</v>
      </c>
      <c r="D647" s="832" t="s">
        <v>1097</v>
      </c>
      <c r="E647" s="832" t="s">
        <v>2114</v>
      </c>
      <c r="F647" s="849"/>
      <c r="G647" s="849"/>
      <c r="H647" s="837">
        <v>0</v>
      </c>
      <c r="I647" s="849">
        <v>2</v>
      </c>
      <c r="J647" s="849">
        <v>352.64</v>
      </c>
      <c r="K647" s="837">
        <v>1</v>
      </c>
      <c r="L647" s="849">
        <v>2</v>
      </c>
      <c r="M647" s="850">
        <v>352.64</v>
      </c>
    </row>
    <row r="648" spans="1:13" ht="14.4" customHeight="1" x14ac:dyDescent="0.3">
      <c r="A648" s="831" t="s">
        <v>2275</v>
      </c>
      <c r="B648" s="832" t="s">
        <v>1982</v>
      </c>
      <c r="C648" s="832" t="s">
        <v>1986</v>
      </c>
      <c r="D648" s="832" t="s">
        <v>1984</v>
      </c>
      <c r="E648" s="832" t="s">
        <v>1987</v>
      </c>
      <c r="F648" s="849"/>
      <c r="G648" s="849"/>
      <c r="H648" s="837">
        <v>0</v>
      </c>
      <c r="I648" s="849">
        <v>2</v>
      </c>
      <c r="J648" s="849">
        <v>352.64</v>
      </c>
      <c r="K648" s="837">
        <v>1</v>
      </c>
      <c r="L648" s="849">
        <v>2</v>
      </c>
      <c r="M648" s="850">
        <v>352.64</v>
      </c>
    </row>
    <row r="649" spans="1:13" ht="14.4" customHeight="1" x14ac:dyDescent="0.3">
      <c r="A649" s="831" t="s">
        <v>2276</v>
      </c>
      <c r="B649" s="832" t="s">
        <v>1899</v>
      </c>
      <c r="C649" s="832" t="s">
        <v>1900</v>
      </c>
      <c r="D649" s="832" t="s">
        <v>644</v>
      </c>
      <c r="E649" s="832" t="s">
        <v>1901</v>
      </c>
      <c r="F649" s="849"/>
      <c r="G649" s="849"/>
      <c r="H649" s="837">
        <v>0</v>
      </c>
      <c r="I649" s="849">
        <v>1</v>
      </c>
      <c r="J649" s="849">
        <v>24.22</v>
      </c>
      <c r="K649" s="837">
        <v>1</v>
      </c>
      <c r="L649" s="849">
        <v>1</v>
      </c>
      <c r="M649" s="850">
        <v>24.22</v>
      </c>
    </row>
    <row r="650" spans="1:13" ht="14.4" customHeight="1" x14ac:dyDescent="0.3">
      <c r="A650" s="831" t="s">
        <v>2279</v>
      </c>
      <c r="B650" s="832" t="s">
        <v>1769</v>
      </c>
      <c r="C650" s="832" t="s">
        <v>1770</v>
      </c>
      <c r="D650" s="832" t="s">
        <v>987</v>
      </c>
      <c r="E650" s="832" t="s">
        <v>1771</v>
      </c>
      <c r="F650" s="849"/>
      <c r="G650" s="849"/>
      <c r="H650" s="837">
        <v>0</v>
      </c>
      <c r="I650" s="849">
        <v>3</v>
      </c>
      <c r="J650" s="849">
        <v>429.27</v>
      </c>
      <c r="K650" s="837">
        <v>1</v>
      </c>
      <c r="L650" s="849">
        <v>3</v>
      </c>
      <c r="M650" s="850">
        <v>429.27</v>
      </c>
    </row>
    <row r="651" spans="1:13" ht="14.4" customHeight="1" x14ac:dyDescent="0.3">
      <c r="A651" s="831" t="s">
        <v>2279</v>
      </c>
      <c r="B651" s="832" t="s">
        <v>1789</v>
      </c>
      <c r="C651" s="832" t="s">
        <v>3354</v>
      </c>
      <c r="D651" s="832" t="s">
        <v>1791</v>
      </c>
      <c r="E651" s="832" t="s">
        <v>3355</v>
      </c>
      <c r="F651" s="849">
        <v>1</v>
      </c>
      <c r="G651" s="849">
        <v>256.04000000000002</v>
      </c>
      <c r="H651" s="837">
        <v>1</v>
      </c>
      <c r="I651" s="849"/>
      <c r="J651" s="849"/>
      <c r="K651" s="837">
        <v>0</v>
      </c>
      <c r="L651" s="849">
        <v>1</v>
      </c>
      <c r="M651" s="850">
        <v>256.04000000000002</v>
      </c>
    </row>
    <row r="652" spans="1:13" ht="14.4" customHeight="1" x14ac:dyDescent="0.3">
      <c r="A652" s="831" t="s">
        <v>2279</v>
      </c>
      <c r="B652" s="832" t="s">
        <v>1980</v>
      </c>
      <c r="C652" s="832" t="s">
        <v>3344</v>
      </c>
      <c r="D652" s="832" t="s">
        <v>1097</v>
      </c>
      <c r="E652" s="832" t="s">
        <v>3240</v>
      </c>
      <c r="F652" s="849"/>
      <c r="G652" s="849"/>
      <c r="H652" s="837"/>
      <c r="I652" s="849">
        <v>1</v>
      </c>
      <c r="J652" s="849">
        <v>0</v>
      </c>
      <c r="K652" s="837"/>
      <c r="L652" s="849">
        <v>1</v>
      </c>
      <c r="M652" s="850">
        <v>0</v>
      </c>
    </row>
    <row r="653" spans="1:13" ht="14.4" customHeight="1" x14ac:dyDescent="0.3">
      <c r="A653" s="831" t="s">
        <v>2279</v>
      </c>
      <c r="B653" s="832" t="s">
        <v>1980</v>
      </c>
      <c r="C653" s="832" t="s">
        <v>3353</v>
      </c>
      <c r="D653" s="832" t="s">
        <v>2422</v>
      </c>
      <c r="E653" s="832" t="s">
        <v>1950</v>
      </c>
      <c r="F653" s="849">
        <v>1</v>
      </c>
      <c r="G653" s="849">
        <v>0</v>
      </c>
      <c r="H653" s="837"/>
      <c r="I653" s="849"/>
      <c r="J653" s="849"/>
      <c r="K653" s="837"/>
      <c r="L653" s="849">
        <v>1</v>
      </c>
      <c r="M653" s="850">
        <v>0</v>
      </c>
    </row>
    <row r="654" spans="1:13" ht="14.4" customHeight="1" x14ac:dyDescent="0.3">
      <c r="A654" s="831" t="s">
        <v>2281</v>
      </c>
      <c r="B654" s="832" t="s">
        <v>1920</v>
      </c>
      <c r="C654" s="832" t="s">
        <v>3358</v>
      </c>
      <c r="D654" s="832" t="s">
        <v>3359</v>
      </c>
      <c r="E654" s="832" t="s">
        <v>3360</v>
      </c>
      <c r="F654" s="849">
        <v>1</v>
      </c>
      <c r="G654" s="849">
        <v>0</v>
      </c>
      <c r="H654" s="837"/>
      <c r="I654" s="849"/>
      <c r="J654" s="849"/>
      <c r="K654" s="837"/>
      <c r="L654" s="849">
        <v>1</v>
      </c>
      <c r="M654" s="850">
        <v>0</v>
      </c>
    </row>
    <row r="655" spans="1:13" ht="14.4" customHeight="1" x14ac:dyDescent="0.3">
      <c r="A655" s="831" t="s">
        <v>2282</v>
      </c>
      <c r="B655" s="832" t="s">
        <v>1920</v>
      </c>
      <c r="C655" s="832" t="s">
        <v>3358</v>
      </c>
      <c r="D655" s="832" t="s">
        <v>3359</v>
      </c>
      <c r="E655" s="832" t="s">
        <v>3360</v>
      </c>
      <c r="F655" s="849">
        <v>1</v>
      </c>
      <c r="G655" s="849">
        <v>0</v>
      </c>
      <c r="H655" s="837"/>
      <c r="I655" s="849"/>
      <c r="J655" s="849"/>
      <c r="K655" s="837"/>
      <c r="L655" s="849">
        <v>1</v>
      </c>
      <c r="M655" s="850">
        <v>0</v>
      </c>
    </row>
    <row r="656" spans="1:13" ht="14.4" customHeight="1" x14ac:dyDescent="0.3">
      <c r="A656" s="831" t="s">
        <v>2285</v>
      </c>
      <c r="B656" s="832" t="s">
        <v>1789</v>
      </c>
      <c r="C656" s="832" t="s">
        <v>1790</v>
      </c>
      <c r="D656" s="832" t="s">
        <v>1791</v>
      </c>
      <c r="E656" s="832" t="s">
        <v>1792</v>
      </c>
      <c r="F656" s="849"/>
      <c r="G656" s="849"/>
      <c r="H656" s="837">
        <v>0</v>
      </c>
      <c r="I656" s="849">
        <v>1</v>
      </c>
      <c r="J656" s="849">
        <v>352.37</v>
      </c>
      <c r="K656" s="837">
        <v>1</v>
      </c>
      <c r="L656" s="849">
        <v>1</v>
      </c>
      <c r="M656" s="850">
        <v>352.37</v>
      </c>
    </row>
    <row r="657" spans="1:13" ht="14.4" customHeight="1" x14ac:dyDescent="0.3">
      <c r="A657" s="831" t="s">
        <v>2287</v>
      </c>
      <c r="B657" s="832" t="s">
        <v>1980</v>
      </c>
      <c r="C657" s="832" t="s">
        <v>3344</v>
      </c>
      <c r="D657" s="832" t="s">
        <v>1097</v>
      </c>
      <c r="E657" s="832" t="s">
        <v>3240</v>
      </c>
      <c r="F657" s="849"/>
      <c r="G657" s="849"/>
      <c r="H657" s="837"/>
      <c r="I657" s="849">
        <v>1</v>
      </c>
      <c r="J657" s="849">
        <v>0</v>
      </c>
      <c r="K657" s="837"/>
      <c r="L657" s="849">
        <v>1</v>
      </c>
      <c r="M657" s="850">
        <v>0</v>
      </c>
    </row>
    <row r="658" spans="1:13" ht="14.4" customHeight="1" x14ac:dyDescent="0.3">
      <c r="A658" s="831" t="s">
        <v>2289</v>
      </c>
      <c r="B658" s="832" t="s">
        <v>1830</v>
      </c>
      <c r="C658" s="832" t="s">
        <v>2063</v>
      </c>
      <c r="D658" s="832" t="s">
        <v>1832</v>
      </c>
      <c r="E658" s="832" t="s">
        <v>2064</v>
      </c>
      <c r="F658" s="849"/>
      <c r="G658" s="849"/>
      <c r="H658" s="837">
        <v>0</v>
      </c>
      <c r="I658" s="849">
        <v>1</v>
      </c>
      <c r="J658" s="849">
        <v>105.23</v>
      </c>
      <c r="K658" s="837">
        <v>1</v>
      </c>
      <c r="L658" s="849">
        <v>1</v>
      </c>
      <c r="M658" s="850">
        <v>105.23</v>
      </c>
    </row>
    <row r="659" spans="1:13" ht="14.4" customHeight="1" x14ac:dyDescent="0.3">
      <c r="A659" s="831" t="s">
        <v>2290</v>
      </c>
      <c r="B659" s="832" t="s">
        <v>1988</v>
      </c>
      <c r="C659" s="832" t="s">
        <v>3867</v>
      </c>
      <c r="D659" s="832" t="s">
        <v>3868</v>
      </c>
      <c r="E659" s="832" t="s">
        <v>3869</v>
      </c>
      <c r="F659" s="849"/>
      <c r="G659" s="849"/>
      <c r="H659" s="837">
        <v>0</v>
      </c>
      <c r="I659" s="849">
        <v>1</v>
      </c>
      <c r="J659" s="849">
        <v>1489.99</v>
      </c>
      <c r="K659" s="837">
        <v>1</v>
      </c>
      <c r="L659" s="849">
        <v>1</v>
      </c>
      <c r="M659" s="850">
        <v>1489.99</v>
      </c>
    </row>
    <row r="660" spans="1:13" ht="14.4" customHeight="1" x14ac:dyDescent="0.3">
      <c r="A660" s="831" t="s">
        <v>2290</v>
      </c>
      <c r="B660" s="832" t="s">
        <v>4590</v>
      </c>
      <c r="C660" s="832" t="s">
        <v>3875</v>
      </c>
      <c r="D660" s="832" t="s">
        <v>3876</v>
      </c>
      <c r="E660" s="832" t="s">
        <v>3877</v>
      </c>
      <c r="F660" s="849"/>
      <c r="G660" s="849"/>
      <c r="H660" s="837">
        <v>0</v>
      </c>
      <c r="I660" s="849">
        <v>1</v>
      </c>
      <c r="J660" s="849">
        <v>348.93</v>
      </c>
      <c r="K660" s="837">
        <v>1</v>
      </c>
      <c r="L660" s="849">
        <v>1</v>
      </c>
      <c r="M660" s="850">
        <v>348.93</v>
      </c>
    </row>
    <row r="661" spans="1:13" ht="14.4" customHeight="1" x14ac:dyDescent="0.3">
      <c r="A661" s="831" t="s">
        <v>2293</v>
      </c>
      <c r="B661" s="832" t="s">
        <v>1913</v>
      </c>
      <c r="C661" s="832" t="s">
        <v>1914</v>
      </c>
      <c r="D661" s="832" t="s">
        <v>1915</v>
      </c>
      <c r="E661" s="832" t="s">
        <v>1916</v>
      </c>
      <c r="F661" s="849"/>
      <c r="G661" s="849"/>
      <c r="H661" s="837"/>
      <c r="I661" s="849">
        <v>1</v>
      </c>
      <c r="J661" s="849">
        <v>0</v>
      </c>
      <c r="K661" s="837"/>
      <c r="L661" s="849">
        <v>1</v>
      </c>
      <c r="M661" s="850">
        <v>0</v>
      </c>
    </row>
    <row r="662" spans="1:13" ht="14.4" customHeight="1" x14ac:dyDescent="0.3">
      <c r="A662" s="831" t="s">
        <v>2295</v>
      </c>
      <c r="B662" s="832" t="s">
        <v>4591</v>
      </c>
      <c r="C662" s="832" t="s">
        <v>3737</v>
      </c>
      <c r="D662" s="832" t="s">
        <v>3738</v>
      </c>
      <c r="E662" s="832" t="s">
        <v>3739</v>
      </c>
      <c r="F662" s="849"/>
      <c r="G662" s="849"/>
      <c r="H662" s="837">
        <v>0</v>
      </c>
      <c r="I662" s="849">
        <v>2</v>
      </c>
      <c r="J662" s="849">
        <v>83.26</v>
      </c>
      <c r="K662" s="837">
        <v>1</v>
      </c>
      <c r="L662" s="849">
        <v>2</v>
      </c>
      <c r="M662" s="850">
        <v>83.26</v>
      </c>
    </row>
    <row r="663" spans="1:13" ht="14.4" customHeight="1" x14ac:dyDescent="0.3">
      <c r="A663" s="831" t="s">
        <v>2295</v>
      </c>
      <c r="B663" s="832" t="s">
        <v>1644</v>
      </c>
      <c r="C663" s="832" t="s">
        <v>2710</v>
      </c>
      <c r="D663" s="832" t="s">
        <v>1648</v>
      </c>
      <c r="E663" s="832" t="s">
        <v>2711</v>
      </c>
      <c r="F663" s="849"/>
      <c r="G663" s="849"/>
      <c r="H663" s="837">
        <v>0</v>
      </c>
      <c r="I663" s="849">
        <v>21</v>
      </c>
      <c r="J663" s="849">
        <v>2418.7799999999997</v>
      </c>
      <c r="K663" s="837">
        <v>1</v>
      </c>
      <c r="L663" s="849">
        <v>21</v>
      </c>
      <c r="M663" s="850">
        <v>2418.7799999999997</v>
      </c>
    </row>
    <row r="664" spans="1:13" ht="14.4" customHeight="1" x14ac:dyDescent="0.3">
      <c r="A664" s="831" t="s">
        <v>2295</v>
      </c>
      <c r="B664" s="832" t="s">
        <v>1644</v>
      </c>
      <c r="C664" s="832" t="s">
        <v>2712</v>
      </c>
      <c r="D664" s="832" t="s">
        <v>1648</v>
      </c>
      <c r="E664" s="832" t="s">
        <v>2713</v>
      </c>
      <c r="F664" s="849"/>
      <c r="G664" s="849"/>
      <c r="H664" s="837">
        <v>0</v>
      </c>
      <c r="I664" s="849">
        <v>5</v>
      </c>
      <c r="J664" s="849">
        <v>80.599999999999994</v>
      </c>
      <c r="K664" s="837">
        <v>1</v>
      </c>
      <c r="L664" s="849">
        <v>5</v>
      </c>
      <c r="M664" s="850">
        <v>80.599999999999994</v>
      </c>
    </row>
    <row r="665" spans="1:13" ht="14.4" customHeight="1" x14ac:dyDescent="0.3">
      <c r="A665" s="831" t="s">
        <v>2295</v>
      </c>
      <c r="B665" s="832" t="s">
        <v>1644</v>
      </c>
      <c r="C665" s="832" t="s">
        <v>2714</v>
      </c>
      <c r="D665" s="832" t="s">
        <v>1648</v>
      </c>
      <c r="E665" s="832" t="s">
        <v>1649</v>
      </c>
      <c r="F665" s="849"/>
      <c r="G665" s="849"/>
      <c r="H665" s="837">
        <v>0</v>
      </c>
      <c r="I665" s="849">
        <v>38</v>
      </c>
      <c r="J665" s="849">
        <v>2188.8000000000002</v>
      </c>
      <c r="K665" s="837">
        <v>1</v>
      </c>
      <c r="L665" s="849">
        <v>38</v>
      </c>
      <c r="M665" s="850">
        <v>2188.8000000000002</v>
      </c>
    </row>
    <row r="666" spans="1:13" ht="14.4" customHeight="1" x14ac:dyDescent="0.3">
      <c r="A666" s="831" t="s">
        <v>2295</v>
      </c>
      <c r="B666" s="832" t="s">
        <v>1644</v>
      </c>
      <c r="C666" s="832" t="s">
        <v>3040</v>
      </c>
      <c r="D666" s="832" t="s">
        <v>1648</v>
      </c>
      <c r="E666" s="832" t="s">
        <v>3041</v>
      </c>
      <c r="F666" s="849"/>
      <c r="G666" s="849"/>
      <c r="H666" s="837">
        <v>0</v>
      </c>
      <c r="I666" s="849">
        <v>2</v>
      </c>
      <c r="J666" s="849">
        <v>64.5</v>
      </c>
      <c r="K666" s="837">
        <v>1</v>
      </c>
      <c r="L666" s="849">
        <v>2</v>
      </c>
      <c r="M666" s="850">
        <v>64.5</v>
      </c>
    </row>
    <row r="667" spans="1:13" ht="14.4" customHeight="1" x14ac:dyDescent="0.3">
      <c r="A667" s="831" t="s">
        <v>2295</v>
      </c>
      <c r="B667" s="832" t="s">
        <v>1644</v>
      </c>
      <c r="C667" s="832" t="s">
        <v>2715</v>
      </c>
      <c r="D667" s="832" t="s">
        <v>1648</v>
      </c>
      <c r="E667" s="832" t="s">
        <v>2716</v>
      </c>
      <c r="F667" s="849">
        <v>1</v>
      </c>
      <c r="G667" s="849">
        <v>103.67</v>
      </c>
      <c r="H667" s="837">
        <v>1</v>
      </c>
      <c r="I667" s="849"/>
      <c r="J667" s="849"/>
      <c r="K667" s="837">
        <v>0</v>
      </c>
      <c r="L667" s="849">
        <v>1</v>
      </c>
      <c r="M667" s="850">
        <v>103.67</v>
      </c>
    </row>
    <row r="668" spans="1:13" ht="14.4" customHeight="1" x14ac:dyDescent="0.3">
      <c r="A668" s="831" t="s">
        <v>2295</v>
      </c>
      <c r="B668" s="832" t="s">
        <v>1644</v>
      </c>
      <c r="C668" s="832" t="s">
        <v>3044</v>
      </c>
      <c r="D668" s="832" t="s">
        <v>1648</v>
      </c>
      <c r="E668" s="832" t="s">
        <v>3045</v>
      </c>
      <c r="F668" s="849">
        <v>1</v>
      </c>
      <c r="G668" s="849">
        <v>51.84</v>
      </c>
      <c r="H668" s="837">
        <v>1</v>
      </c>
      <c r="I668" s="849"/>
      <c r="J668" s="849"/>
      <c r="K668" s="837">
        <v>0</v>
      </c>
      <c r="L668" s="849">
        <v>1</v>
      </c>
      <c r="M668" s="850">
        <v>51.84</v>
      </c>
    </row>
    <row r="669" spans="1:13" ht="14.4" customHeight="1" x14ac:dyDescent="0.3">
      <c r="A669" s="831" t="s">
        <v>2295</v>
      </c>
      <c r="B669" s="832" t="s">
        <v>1644</v>
      </c>
      <c r="C669" s="832" t="s">
        <v>1647</v>
      </c>
      <c r="D669" s="832" t="s">
        <v>1648</v>
      </c>
      <c r="E669" s="832" t="s">
        <v>1649</v>
      </c>
      <c r="F669" s="849"/>
      <c r="G669" s="849"/>
      <c r="H669" s="837">
        <v>0</v>
      </c>
      <c r="I669" s="849">
        <v>21</v>
      </c>
      <c r="J669" s="849">
        <v>1209.6000000000001</v>
      </c>
      <c r="K669" s="837">
        <v>1</v>
      </c>
      <c r="L669" s="849">
        <v>21</v>
      </c>
      <c r="M669" s="850">
        <v>1209.6000000000001</v>
      </c>
    </row>
    <row r="670" spans="1:13" ht="14.4" customHeight="1" x14ac:dyDescent="0.3">
      <c r="A670" s="831" t="s">
        <v>2295</v>
      </c>
      <c r="B670" s="832" t="s">
        <v>1644</v>
      </c>
      <c r="C670" s="832" t="s">
        <v>2717</v>
      </c>
      <c r="D670" s="832" t="s">
        <v>1648</v>
      </c>
      <c r="E670" s="832" t="s">
        <v>2713</v>
      </c>
      <c r="F670" s="849"/>
      <c r="G670" s="849"/>
      <c r="H670" s="837">
        <v>0</v>
      </c>
      <c r="I670" s="849">
        <v>1</v>
      </c>
      <c r="J670" s="849">
        <v>16.12</v>
      </c>
      <c r="K670" s="837">
        <v>1</v>
      </c>
      <c r="L670" s="849">
        <v>1</v>
      </c>
      <c r="M670" s="850">
        <v>16.12</v>
      </c>
    </row>
    <row r="671" spans="1:13" ht="14.4" customHeight="1" x14ac:dyDescent="0.3">
      <c r="A671" s="831" t="s">
        <v>2295</v>
      </c>
      <c r="B671" s="832" t="s">
        <v>1644</v>
      </c>
      <c r="C671" s="832" t="s">
        <v>4506</v>
      </c>
      <c r="D671" s="832" t="s">
        <v>4507</v>
      </c>
      <c r="E671" s="832" t="s">
        <v>4508</v>
      </c>
      <c r="F671" s="849">
        <v>6</v>
      </c>
      <c r="G671" s="849">
        <v>4916.16</v>
      </c>
      <c r="H671" s="837">
        <v>1</v>
      </c>
      <c r="I671" s="849"/>
      <c r="J671" s="849"/>
      <c r="K671" s="837">
        <v>0</v>
      </c>
      <c r="L671" s="849">
        <v>6</v>
      </c>
      <c r="M671" s="850">
        <v>4916.16</v>
      </c>
    </row>
    <row r="672" spans="1:13" ht="14.4" customHeight="1" x14ac:dyDescent="0.3">
      <c r="A672" s="831" t="s">
        <v>2295</v>
      </c>
      <c r="B672" s="832" t="s">
        <v>2003</v>
      </c>
      <c r="C672" s="832" t="s">
        <v>2583</v>
      </c>
      <c r="D672" s="832" t="s">
        <v>1340</v>
      </c>
      <c r="E672" s="832" t="s">
        <v>2584</v>
      </c>
      <c r="F672" s="849"/>
      <c r="G672" s="849"/>
      <c r="H672" s="837">
        <v>0</v>
      </c>
      <c r="I672" s="849">
        <v>3</v>
      </c>
      <c r="J672" s="849">
        <v>96.75</v>
      </c>
      <c r="K672" s="837">
        <v>1</v>
      </c>
      <c r="L672" s="849">
        <v>3</v>
      </c>
      <c r="M672" s="850">
        <v>96.75</v>
      </c>
    </row>
    <row r="673" spans="1:13" ht="14.4" customHeight="1" x14ac:dyDescent="0.3">
      <c r="A673" s="831" t="s">
        <v>2295</v>
      </c>
      <c r="B673" s="832" t="s">
        <v>2003</v>
      </c>
      <c r="C673" s="832" t="s">
        <v>2004</v>
      </c>
      <c r="D673" s="832" t="s">
        <v>1340</v>
      </c>
      <c r="E673" s="832" t="s">
        <v>2005</v>
      </c>
      <c r="F673" s="849"/>
      <c r="G673" s="849"/>
      <c r="H673" s="837">
        <v>0</v>
      </c>
      <c r="I673" s="849">
        <v>11</v>
      </c>
      <c r="J673" s="849">
        <v>709.5</v>
      </c>
      <c r="K673" s="837">
        <v>1</v>
      </c>
      <c r="L673" s="849">
        <v>11</v>
      </c>
      <c r="M673" s="850">
        <v>709.5</v>
      </c>
    </row>
    <row r="674" spans="1:13" ht="14.4" customHeight="1" x14ac:dyDescent="0.3">
      <c r="A674" s="831" t="s">
        <v>2295</v>
      </c>
      <c r="B674" s="832" t="s">
        <v>4560</v>
      </c>
      <c r="C674" s="832" t="s">
        <v>3385</v>
      </c>
      <c r="D674" s="832" t="s">
        <v>2459</v>
      </c>
      <c r="E674" s="832" t="s">
        <v>3184</v>
      </c>
      <c r="F674" s="849">
        <v>1</v>
      </c>
      <c r="G674" s="849">
        <v>225.75</v>
      </c>
      <c r="H674" s="837">
        <v>1</v>
      </c>
      <c r="I674" s="849"/>
      <c r="J674" s="849"/>
      <c r="K674" s="837">
        <v>0</v>
      </c>
      <c r="L674" s="849">
        <v>1</v>
      </c>
      <c r="M674" s="850">
        <v>225.75</v>
      </c>
    </row>
    <row r="675" spans="1:13" ht="14.4" customHeight="1" x14ac:dyDescent="0.3">
      <c r="A675" s="831" t="s">
        <v>2295</v>
      </c>
      <c r="B675" s="832" t="s">
        <v>4560</v>
      </c>
      <c r="C675" s="832" t="s">
        <v>3183</v>
      </c>
      <c r="D675" s="832" t="s">
        <v>2459</v>
      </c>
      <c r="E675" s="832" t="s">
        <v>3184</v>
      </c>
      <c r="F675" s="849"/>
      <c r="G675" s="849"/>
      <c r="H675" s="837">
        <v>0</v>
      </c>
      <c r="I675" s="849">
        <v>3</v>
      </c>
      <c r="J675" s="849">
        <v>677.25</v>
      </c>
      <c r="K675" s="837">
        <v>1</v>
      </c>
      <c r="L675" s="849">
        <v>3</v>
      </c>
      <c r="M675" s="850">
        <v>677.25</v>
      </c>
    </row>
    <row r="676" spans="1:13" ht="14.4" customHeight="1" x14ac:dyDescent="0.3">
      <c r="A676" s="831" t="s">
        <v>2295</v>
      </c>
      <c r="B676" s="832" t="s">
        <v>1676</v>
      </c>
      <c r="C676" s="832" t="s">
        <v>2668</v>
      </c>
      <c r="D676" s="832" t="s">
        <v>787</v>
      </c>
      <c r="E676" s="832" t="s">
        <v>1688</v>
      </c>
      <c r="F676" s="849"/>
      <c r="G676" s="849"/>
      <c r="H676" s="837">
        <v>0</v>
      </c>
      <c r="I676" s="849">
        <v>3</v>
      </c>
      <c r="J676" s="849">
        <v>1472.67</v>
      </c>
      <c r="K676" s="837">
        <v>1</v>
      </c>
      <c r="L676" s="849">
        <v>3</v>
      </c>
      <c r="M676" s="850">
        <v>1472.67</v>
      </c>
    </row>
    <row r="677" spans="1:13" ht="14.4" customHeight="1" x14ac:dyDescent="0.3">
      <c r="A677" s="831" t="s">
        <v>2295</v>
      </c>
      <c r="B677" s="832" t="s">
        <v>1676</v>
      </c>
      <c r="C677" s="832" t="s">
        <v>2671</v>
      </c>
      <c r="D677" s="832" t="s">
        <v>793</v>
      </c>
      <c r="E677" s="832" t="s">
        <v>2672</v>
      </c>
      <c r="F677" s="849"/>
      <c r="G677" s="849"/>
      <c r="H677" s="837">
        <v>0</v>
      </c>
      <c r="I677" s="849">
        <v>1</v>
      </c>
      <c r="J677" s="849">
        <v>1385.62</v>
      </c>
      <c r="K677" s="837">
        <v>1</v>
      </c>
      <c r="L677" s="849">
        <v>1</v>
      </c>
      <c r="M677" s="850">
        <v>1385.62</v>
      </c>
    </row>
    <row r="678" spans="1:13" ht="14.4" customHeight="1" x14ac:dyDescent="0.3">
      <c r="A678" s="831" t="s">
        <v>2295</v>
      </c>
      <c r="B678" s="832" t="s">
        <v>1676</v>
      </c>
      <c r="C678" s="832" t="s">
        <v>2673</v>
      </c>
      <c r="D678" s="832" t="s">
        <v>793</v>
      </c>
      <c r="E678" s="832" t="s">
        <v>2015</v>
      </c>
      <c r="F678" s="849"/>
      <c r="G678" s="849"/>
      <c r="H678" s="837">
        <v>0</v>
      </c>
      <c r="I678" s="849">
        <v>10</v>
      </c>
      <c r="J678" s="849">
        <v>23093.600000000002</v>
      </c>
      <c r="K678" s="837">
        <v>1</v>
      </c>
      <c r="L678" s="849">
        <v>10</v>
      </c>
      <c r="M678" s="850">
        <v>23093.600000000002</v>
      </c>
    </row>
    <row r="679" spans="1:13" ht="14.4" customHeight="1" x14ac:dyDescent="0.3">
      <c r="A679" s="831" t="s">
        <v>2295</v>
      </c>
      <c r="B679" s="832" t="s">
        <v>1676</v>
      </c>
      <c r="C679" s="832" t="s">
        <v>1687</v>
      </c>
      <c r="D679" s="832" t="s">
        <v>787</v>
      </c>
      <c r="E679" s="832" t="s">
        <v>1688</v>
      </c>
      <c r="F679" s="849"/>
      <c r="G679" s="849"/>
      <c r="H679" s="837">
        <v>0</v>
      </c>
      <c r="I679" s="849">
        <v>1</v>
      </c>
      <c r="J679" s="849">
        <v>490.89</v>
      </c>
      <c r="K679" s="837">
        <v>1</v>
      </c>
      <c r="L679" s="849">
        <v>1</v>
      </c>
      <c r="M679" s="850">
        <v>490.89</v>
      </c>
    </row>
    <row r="680" spans="1:13" ht="14.4" customHeight="1" x14ac:dyDescent="0.3">
      <c r="A680" s="831" t="s">
        <v>2295</v>
      </c>
      <c r="B680" s="832" t="s">
        <v>1713</v>
      </c>
      <c r="C680" s="832" t="s">
        <v>2476</v>
      </c>
      <c r="D680" s="832" t="s">
        <v>800</v>
      </c>
      <c r="E680" s="832" t="s">
        <v>1722</v>
      </c>
      <c r="F680" s="849"/>
      <c r="G680" s="849"/>
      <c r="H680" s="837">
        <v>0</v>
      </c>
      <c r="I680" s="849">
        <v>2</v>
      </c>
      <c r="J680" s="849">
        <v>85.02</v>
      </c>
      <c r="K680" s="837">
        <v>1</v>
      </c>
      <c r="L680" s="849">
        <v>2</v>
      </c>
      <c r="M680" s="850">
        <v>85.02</v>
      </c>
    </row>
    <row r="681" spans="1:13" ht="14.4" customHeight="1" x14ac:dyDescent="0.3">
      <c r="A681" s="831" t="s">
        <v>2295</v>
      </c>
      <c r="B681" s="832" t="s">
        <v>1713</v>
      </c>
      <c r="C681" s="832" t="s">
        <v>1715</v>
      </c>
      <c r="D681" s="832" t="s">
        <v>800</v>
      </c>
      <c r="E681" s="832" t="s">
        <v>1716</v>
      </c>
      <c r="F681" s="849"/>
      <c r="G681" s="849"/>
      <c r="H681" s="837">
        <v>0</v>
      </c>
      <c r="I681" s="849">
        <v>1</v>
      </c>
      <c r="J681" s="849">
        <v>85.02</v>
      </c>
      <c r="K681" s="837">
        <v>1</v>
      </c>
      <c r="L681" s="849">
        <v>1</v>
      </c>
      <c r="M681" s="850">
        <v>85.02</v>
      </c>
    </row>
    <row r="682" spans="1:13" ht="14.4" customHeight="1" x14ac:dyDescent="0.3">
      <c r="A682" s="831" t="s">
        <v>2295</v>
      </c>
      <c r="B682" s="832" t="s">
        <v>1728</v>
      </c>
      <c r="C682" s="832" t="s">
        <v>2649</v>
      </c>
      <c r="D682" s="832" t="s">
        <v>1420</v>
      </c>
      <c r="E682" s="832" t="s">
        <v>2031</v>
      </c>
      <c r="F682" s="849"/>
      <c r="G682" s="849"/>
      <c r="H682" s="837">
        <v>0</v>
      </c>
      <c r="I682" s="849">
        <v>4</v>
      </c>
      <c r="J682" s="849">
        <v>110</v>
      </c>
      <c r="K682" s="837">
        <v>1</v>
      </c>
      <c r="L682" s="849">
        <v>4</v>
      </c>
      <c r="M682" s="850">
        <v>110</v>
      </c>
    </row>
    <row r="683" spans="1:13" ht="14.4" customHeight="1" x14ac:dyDescent="0.3">
      <c r="A683" s="831" t="s">
        <v>2295</v>
      </c>
      <c r="B683" s="832" t="s">
        <v>4574</v>
      </c>
      <c r="C683" s="832" t="s">
        <v>3915</v>
      </c>
      <c r="D683" s="832" t="s">
        <v>3916</v>
      </c>
      <c r="E683" s="832" t="s">
        <v>1758</v>
      </c>
      <c r="F683" s="849"/>
      <c r="G683" s="849"/>
      <c r="H683" s="837">
        <v>0</v>
      </c>
      <c r="I683" s="849">
        <v>1</v>
      </c>
      <c r="J683" s="849">
        <v>54.99</v>
      </c>
      <c r="K683" s="837">
        <v>1</v>
      </c>
      <c r="L683" s="849">
        <v>1</v>
      </c>
      <c r="M683" s="850">
        <v>54.99</v>
      </c>
    </row>
    <row r="684" spans="1:13" ht="14.4" customHeight="1" x14ac:dyDescent="0.3">
      <c r="A684" s="831" t="s">
        <v>2295</v>
      </c>
      <c r="B684" s="832" t="s">
        <v>1744</v>
      </c>
      <c r="C684" s="832" t="s">
        <v>2960</v>
      </c>
      <c r="D684" s="832" t="s">
        <v>2961</v>
      </c>
      <c r="E684" s="832" t="s">
        <v>2962</v>
      </c>
      <c r="F684" s="849">
        <v>1</v>
      </c>
      <c r="G684" s="849">
        <v>105.32</v>
      </c>
      <c r="H684" s="837">
        <v>1</v>
      </c>
      <c r="I684" s="849"/>
      <c r="J684" s="849"/>
      <c r="K684" s="837">
        <v>0</v>
      </c>
      <c r="L684" s="849">
        <v>1</v>
      </c>
      <c r="M684" s="850">
        <v>105.32</v>
      </c>
    </row>
    <row r="685" spans="1:13" ht="14.4" customHeight="1" x14ac:dyDescent="0.3">
      <c r="A685" s="831" t="s">
        <v>2295</v>
      </c>
      <c r="B685" s="832" t="s">
        <v>1744</v>
      </c>
      <c r="C685" s="832" t="s">
        <v>1748</v>
      </c>
      <c r="D685" s="832" t="s">
        <v>1746</v>
      </c>
      <c r="E685" s="832" t="s">
        <v>1749</v>
      </c>
      <c r="F685" s="849"/>
      <c r="G685" s="849"/>
      <c r="H685" s="837">
        <v>0</v>
      </c>
      <c r="I685" s="849">
        <v>1</v>
      </c>
      <c r="J685" s="849">
        <v>117.03</v>
      </c>
      <c r="K685" s="837">
        <v>1</v>
      </c>
      <c r="L685" s="849">
        <v>1</v>
      </c>
      <c r="M685" s="850">
        <v>117.03</v>
      </c>
    </row>
    <row r="686" spans="1:13" ht="14.4" customHeight="1" x14ac:dyDescent="0.3">
      <c r="A686" s="831" t="s">
        <v>2295</v>
      </c>
      <c r="B686" s="832" t="s">
        <v>1752</v>
      </c>
      <c r="C686" s="832" t="s">
        <v>1755</v>
      </c>
      <c r="D686" s="832" t="s">
        <v>681</v>
      </c>
      <c r="E686" s="832" t="s">
        <v>1756</v>
      </c>
      <c r="F686" s="849"/>
      <c r="G686" s="849"/>
      <c r="H686" s="837">
        <v>0</v>
      </c>
      <c r="I686" s="849">
        <v>4</v>
      </c>
      <c r="J686" s="849">
        <v>117.08</v>
      </c>
      <c r="K686" s="837">
        <v>1</v>
      </c>
      <c r="L686" s="849">
        <v>4</v>
      </c>
      <c r="M686" s="850">
        <v>117.08</v>
      </c>
    </row>
    <row r="687" spans="1:13" ht="14.4" customHeight="1" x14ac:dyDescent="0.3">
      <c r="A687" s="831" t="s">
        <v>2295</v>
      </c>
      <c r="B687" s="832" t="s">
        <v>1759</v>
      </c>
      <c r="C687" s="832" t="s">
        <v>1760</v>
      </c>
      <c r="D687" s="832" t="s">
        <v>1761</v>
      </c>
      <c r="E687" s="832" t="s">
        <v>1762</v>
      </c>
      <c r="F687" s="849"/>
      <c r="G687" s="849"/>
      <c r="H687" s="837">
        <v>0</v>
      </c>
      <c r="I687" s="849">
        <v>1</v>
      </c>
      <c r="J687" s="849">
        <v>93.27</v>
      </c>
      <c r="K687" s="837">
        <v>1</v>
      </c>
      <c r="L687" s="849">
        <v>1</v>
      </c>
      <c r="M687" s="850">
        <v>93.27</v>
      </c>
    </row>
    <row r="688" spans="1:13" ht="14.4" customHeight="1" x14ac:dyDescent="0.3">
      <c r="A688" s="831" t="s">
        <v>2295</v>
      </c>
      <c r="B688" s="832" t="s">
        <v>1765</v>
      </c>
      <c r="C688" s="832" t="s">
        <v>1766</v>
      </c>
      <c r="D688" s="832" t="s">
        <v>1767</v>
      </c>
      <c r="E688" s="832" t="s">
        <v>1768</v>
      </c>
      <c r="F688" s="849"/>
      <c r="G688" s="849"/>
      <c r="H688" s="837">
        <v>0</v>
      </c>
      <c r="I688" s="849">
        <v>1</v>
      </c>
      <c r="J688" s="849">
        <v>218.73</v>
      </c>
      <c r="K688" s="837">
        <v>1</v>
      </c>
      <c r="L688" s="849">
        <v>1</v>
      </c>
      <c r="M688" s="850">
        <v>218.73</v>
      </c>
    </row>
    <row r="689" spans="1:13" ht="14.4" customHeight="1" x14ac:dyDescent="0.3">
      <c r="A689" s="831" t="s">
        <v>2295</v>
      </c>
      <c r="B689" s="832" t="s">
        <v>1769</v>
      </c>
      <c r="C689" s="832" t="s">
        <v>1770</v>
      </c>
      <c r="D689" s="832" t="s">
        <v>987</v>
      </c>
      <c r="E689" s="832" t="s">
        <v>1771</v>
      </c>
      <c r="F689" s="849"/>
      <c r="G689" s="849"/>
      <c r="H689" s="837">
        <v>0</v>
      </c>
      <c r="I689" s="849">
        <v>1</v>
      </c>
      <c r="J689" s="849">
        <v>143.09</v>
      </c>
      <c r="K689" s="837">
        <v>1</v>
      </c>
      <c r="L689" s="849">
        <v>1</v>
      </c>
      <c r="M689" s="850">
        <v>143.09</v>
      </c>
    </row>
    <row r="690" spans="1:13" ht="14.4" customHeight="1" x14ac:dyDescent="0.3">
      <c r="A690" s="831" t="s">
        <v>2295</v>
      </c>
      <c r="B690" s="832" t="s">
        <v>1781</v>
      </c>
      <c r="C690" s="832" t="s">
        <v>4510</v>
      </c>
      <c r="D690" s="832" t="s">
        <v>812</v>
      </c>
      <c r="E690" s="832" t="s">
        <v>4511</v>
      </c>
      <c r="F690" s="849"/>
      <c r="G690" s="849"/>
      <c r="H690" s="837">
        <v>0</v>
      </c>
      <c r="I690" s="849">
        <v>2</v>
      </c>
      <c r="J690" s="849">
        <v>311.62</v>
      </c>
      <c r="K690" s="837">
        <v>1</v>
      </c>
      <c r="L690" s="849">
        <v>2</v>
      </c>
      <c r="M690" s="850">
        <v>311.62</v>
      </c>
    </row>
    <row r="691" spans="1:13" ht="14.4" customHeight="1" x14ac:dyDescent="0.3">
      <c r="A691" s="831" t="s">
        <v>2295</v>
      </c>
      <c r="B691" s="832" t="s">
        <v>4575</v>
      </c>
      <c r="C691" s="832" t="s">
        <v>3058</v>
      </c>
      <c r="D691" s="832" t="s">
        <v>3059</v>
      </c>
      <c r="E691" s="832" t="s">
        <v>2393</v>
      </c>
      <c r="F691" s="849">
        <v>1</v>
      </c>
      <c r="G691" s="849">
        <v>155.30000000000001</v>
      </c>
      <c r="H691" s="837">
        <v>1</v>
      </c>
      <c r="I691" s="849"/>
      <c r="J691" s="849"/>
      <c r="K691" s="837">
        <v>0</v>
      </c>
      <c r="L691" s="849">
        <v>1</v>
      </c>
      <c r="M691" s="850">
        <v>155.30000000000001</v>
      </c>
    </row>
    <row r="692" spans="1:13" ht="14.4" customHeight="1" x14ac:dyDescent="0.3">
      <c r="A692" s="831" t="s">
        <v>2295</v>
      </c>
      <c r="B692" s="832" t="s">
        <v>1813</v>
      </c>
      <c r="C692" s="832" t="s">
        <v>3917</v>
      </c>
      <c r="D692" s="832" t="s">
        <v>3918</v>
      </c>
      <c r="E692" s="832" t="s">
        <v>2114</v>
      </c>
      <c r="F692" s="849">
        <v>1</v>
      </c>
      <c r="G692" s="849">
        <v>0</v>
      </c>
      <c r="H692" s="837"/>
      <c r="I692" s="849"/>
      <c r="J692" s="849"/>
      <c r="K692" s="837"/>
      <c r="L692" s="849">
        <v>1</v>
      </c>
      <c r="M692" s="850">
        <v>0</v>
      </c>
    </row>
    <row r="693" spans="1:13" ht="14.4" customHeight="1" x14ac:dyDescent="0.3">
      <c r="A693" s="831" t="s">
        <v>2295</v>
      </c>
      <c r="B693" s="832" t="s">
        <v>1813</v>
      </c>
      <c r="C693" s="832" t="s">
        <v>2389</v>
      </c>
      <c r="D693" s="832" t="s">
        <v>1815</v>
      </c>
      <c r="E693" s="832" t="s">
        <v>2114</v>
      </c>
      <c r="F693" s="849"/>
      <c r="G693" s="849"/>
      <c r="H693" s="837">
        <v>0</v>
      </c>
      <c r="I693" s="849">
        <v>1</v>
      </c>
      <c r="J693" s="849">
        <v>139.77000000000001</v>
      </c>
      <c r="K693" s="837">
        <v>1</v>
      </c>
      <c r="L693" s="849">
        <v>1</v>
      </c>
      <c r="M693" s="850">
        <v>139.77000000000001</v>
      </c>
    </row>
    <row r="694" spans="1:13" ht="14.4" customHeight="1" x14ac:dyDescent="0.3">
      <c r="A694" s="831" t="s">
        <v>2295</v>
      </c>
      <c r="B694" s="832" t="s">
        <v>4562</v>
      </c>
      <c r="C694" s="832" t="s">
        <v>3613</v>
      </c>
      <c r="D694" s="832" t="s">
        <v>3614</v>
      </c>
      <c r="E694" s="832" t="s">
        <v>2114</v>
      </c>
      <c r="F694" s="849">
        <v>1</v>
      </c>
      <c r="G694" s="849">
        <v>279.52999999999997</v>
      </c>
      <c r="H694" s="837">
        <v>1</v>
      </c>
      <c r="I694" s="849"/>
      <c r="J694" s="849"/>
      <c r="K694" s="837">
        <v>0</v>
      </c>
      <c r="L694" s="849">
        <v>1</v>
      </c>
      <c r="M694" s="850">
        <v>279.52999999999997</v>
      </c>
    </row>
    <row r="695" spans="1:13" ht="14.4" customHeight="1" x14ac:dyDescent="0.3">
      <c r="A695" s="831" t="s">
        <v>2295</v>
      </c>
      <c r="B695" s="832" t="s">
        <v>1819</v>
      </c>
      <c r="C695" s="832" t="s">
        <v>2469</v>
      </c>
      <c r="D695" s="832" t="s">
        <v>908</v>
      </c>
      <c r="E695" s="832" t="s">
        <v>2470</v>
      </c>
      <c r="F695" s="849"/>
      <c r="G695" s="849"/>
      <c r="H695" s="837">
        <v>0</v>
      </c>
      <c r="I695" s="849">
        <v>1</v>
      </c>
      <c r="J695" s="849">
        <v>556.04</v>
      </c>
      <c r="K695" s="837">
        <v>1</v>
      </c>
      <c r="L695" s="849">
        <v>1</v>
      </c>
      <c r="M695" s="850">
        <v>556.04</v>
      </c>
    </row>
    <row r="696" spans="1:13" ht="14.4" customHeight="1" x14ac:dyDescent="0.3">
      <c r="A696" s="831" t="s">
        <v>2295</v>
      </c>
      <c r="B696" s="832" t="s">
        <v>1827</v>
      </c>
      <c r="C696" s="832" t="s">
        <v>2640</v>
      </c>
      <c r="D696" s="832" t="s">
        <v>2641</v>
      </c>
      <c r="E696" s="832" t="s">
        <v>2642</v>
      </c>
      <c r="F696" s="849"/>
      <c r="G696" s="849"/>
      <c r="H696" s="837">
        <v>0</v>
      </c>
      <c r="I696" s="849">
        <v>18</v>
      </c>
      <c r="J696" s="849">
        <v>591.65999999999985</v>
      </c>
      <c r="K696" s="837">
        <v>1</v>
      </c>
      <c r="L696" s="849">
        <v>18</v>
      </c>
      <c r="M696" s="850">
        <v>591.65999999999985</v>
      </c>
    </row>
    <row r="697" spans="1:13" ht="14.4" customHeight="1" x14ac:dyDescent="0.3">
      <c r="A697" s="831" t="s">
        <v>2295</v>
      </c>
      <c r="B697" s="832" t="s">
        <v>1827</v>
      </c>
      <c r="C697" s="832" t="s">
        <v>2643</v>
      </c>
      <c r="D697" s="832" t="s">
        <v>2641</v>
      </c>
      <c r="E697" s="832" t="s">
        <v>2644</v>
      </c>
      <c r="F697" s="849"/>
      <c r="G697" s="849"/>
      <c r="H697" s="837">
        <v>0</v>
      </c>
      <c r="I697" s="849">
        <v>14</v>
      </c>
      <c r="J697" s="849">
        <v>3068.5200000000004</v>
      </c>
      <c r="K697" s="837">
        <v>1</v>
      </c>
      <c r="L697" s="849">
        <v>14</v>
      </c>
      <c r="M697" s="850">
        <v>3068.5200000000004</v>
      </c>
    </row>
    <row r="698" spans="1:13" ht="14.4" customHeight="1" x14ac:dyDescent="0.3">
      <c r="A698" s="831" t="s">
        <v>2295</v>
      </c>
      <c r="B698" s="832" t="s">
        <v>1830</v>
      </c>
      <c r="C698" s="832" t="s">
        <v>1836</v>
      </c>
      <c r="D698" s="832" t="s">
        <v>1832</v>
      </c>
      <c r="E698" s="832" t="s">
        <v>1837</v>
      </c>
      <c r="F698" s="849"/>
      <c r="G698" s="849"/>
      <c r="H698" s="837">
        <v>0</v>
      </c>
      <c r="I698" s="849">
        <v>1</v>
      </c>
      <c r="J698" s="849">
        <v>84.18</v>
      </c>
      <c r="K698" s="837">
        <v>1</v>
      </c>
      <c r="L698" s="849">
        <v>1</v>
      </c>
      <c r="M698" s="850">
        <v>84.18</v>
      </c>
    </row>
    <row r="699" spans="1:13" ht="14.4" customHeight="1" x14ac:dyDescent="0.3">
      <c r="A699" s="831" t="s">
        <v>2295</v>
      </c>
      <c r="B699" s="832" t="s">
        <v>1830</v>
      </c>
      <c r="C699" s="832" t="s">
        <v>2923</v>
      </c>
      <c r="D699" s="832" t="s">
        <v>2919</v>
      </c>
      <c r="E699" s="832" t="s">
        <v>2529</v>
      </c>
      <c r="F699" s="849">
        <v>1</v>
      </c>
      <c r="G699" s="849">
        <v>84.18</v>
      </c>
      <c r="H699" s="837">
        <v>1</v>
      </c>
      <c r="I699" s="849"/>
      <c r="J699" s="849"/>
      <c r="K699" s="837">
        <v>0</v>
      </c>
      <c r="L699" s="849">
        <v>1</v>
      </c>
      <c r="M699" s="850">
        <v>84.18</v>
      </c>
    </row>
    <row r="700" spans="1:13" ht="14.4" customHeight="1" x14ac:dyDescent="0.3">
      <c r="A700" s="831" t="s">
        <v>2295</v>
      </c>
      <c r="B700" s="832" t="s">
        <v>1830</v>
      </c>
      <c r="C700" s="832" t="s">
        <v>2065</v>
      </c>
      <c r="D700" s="832" t="s">
        <v>1832</v>
      </c>
      <c r="E700" s="832" t="s">
        <v>2066</v>
      </c>
      <c r="F700" s="849"/>
      <c r="G700" s="849"/>
      <c r="H700" s="837">
        <v>0</v>
      </c>
      <c r="I700" s="849">
        <v>1</v>
      </c>
      <c r="J700" s="849">
        <v>126.27</v>
      </c>
      <c r="K700" s="837">
        <v>1</v>
      </c>
      <c r="L700" s="849">
        <v>1</v>
      </c>
      <c r="M700" s="850">
        <v>126.27</v>
      </c>
    </row>
    <row r="701" spans="1:13" ht="14.4" customHeight="1" x14ac:dyDescent="0.3">
      <c r="A701" s="831" t="s">
        <v>2295</v>
      </c>
      <c r="B701" s="832" t="s">
        <v>1842</v>
      </c>
      <c r="C701" s="832" t="s">
        <v>1843</v>
      </c>
      <c r="D701" s="832" t="s">
        <v>1115</v>
      </c>
      <c r="E701" s="832" t="s">
        <v>1844</v>
      </c>
      <c r="F701" s="849"/>
      <c r="G701" s="849"/>
      <c r="H701" s="837">
        <v>0</v>
      </c>
      <c r="I701" s="849">
        <v>3</v>
      </c>
      <c r="J701" s="849">
        <v>675.18000000000006</v>
      </c>
      <c r="K701" s="837">
        <v>1</v>
      </c>
      <c r="L701" s="849">
        <v>3</v>
      </c>
      <c r="M701" s="850">
        <v>675.18000000000006</v>
      </c>
    </row>
    <row r="702" spans="1:13" ht="14.4" customHeight="1" x14ac:dyDescent="0.3">
      <c r="A702" s="831" t="s">
        <v>2295</v>
      </c>
      <c r="B702" s="832" t="s">
        <v>4563</v>
      </c>
      <c r="C702" s="832" t="s">
        <v>2541</v>
      </c>
      <c r="D702" s="832" t="s">
        <v>1151</v>
      </c>
      <c r="E702" s="832" t="s">
        <v>2542</v>
      </c>
      <c r="F702" s="849">
        <v>6</v>
      </c>
      <c r="G702" s="849">
        <v>592.5</v>
      </c>
      <c r="H702" s="837">
        <v>1</v>
      </c>
      <c r="I702" s="849"/>
      <c r="J702" s="849"/>
      <c r="K702" s="837">
        <v>0</v>
      </c>
      <c r="L702" s="849">
        <v>6</v>
      </c>
      <c r="M702" s="850">
        <v>592.5</v>
      </c>
    </row>
    <row r="703" spans="1:13" ht="14.4" customHeight="1" x14ac:dyDescent="0.3">
      <c r="A703" s="831" t="s">
        <v>2295</v>
      </c>
      <c r="B703" s="832" t="s">
        <v>4563</v>
      </c>
      <c r="C703" s="832" t="s">
        <v>2543</v>
      </c>
      <c r="D703" s="832" t="s">
        <v>1151</v>
      </c>
      <c r="E703" s="832" t="s">
        <v>2542</v>
      </c>
      <c r="F703" s="849">
        <v>4</v>
      </c>
      <c r="G703" s="849">
        <v>395</v>
      </c>
      <c r="H703" s="837">
        <v>1</v>
      </c>
      <c r="I703" s="849"/>
      <c r="J703" s="849"/>
      <c r="K703" s="837">
        <v>0</v>
      </c>
      <c r="L703" s="849">
        <v>4</v>
      </c>
      <c r="M703" s="850">
        <v>395</v>
      </c>
    </row>
    <row r="704" spans="1:13" ht="14.4" customHeight="1" x14ac:dyDescent="0.3">
      <c r="A704" s="831" t="s">
        <v>2295</v>
      </c>
      <c r="B704" s="832" t="s">
        <v>4592</v>
      </c>
      <c r="C704" s="832" t="s">
        <v>3921</v>
      </c>
      <c r="D704" s="832" t="s">
        <v>3471</v>
      </c>
      <c r="E704" s="832" t="s">
        <v>3922</v>
      </c>
      <c r="F704" s="849"/>
      <c r="G704" s="849"/>
      <c r="H704" s="837">
        <v>0</v>
      </c>
      <c r="I704" s="849">
        <v>2</v>
      </c>
      <c r="J704" s="849">
        <v>282.18</v>
      </c>
      <c r="K704" s="837">
        <v>1</v>
      </c>
      <c r="L704" s="849">
        <v>2</v>
      </c>
      <c r="M704" s="850">
        <v>282.18</v>
      </c>
    </row>
    <row r="705" spans="1:13" ht="14.4" customHeight="1" x14ac:dyDescent="0.3">
      <c r="A705" s="831" t="s">
        <v>2295</v>
      </c>
      <c r="B705" s="832" t="s">
        <v>1878</v>
      </c>
      <c r="C705" s="832" t="s">
        <v>1882</v>
      </c>
      <c r="D705" s="832" t="s">
        <v>1883</v>
      </c>
      <c r="E705" s="832" t="s">
        <v>1884</v>
      </c>
      <c r="F705" s="849"/>
      <c r="G705" s="849"/>
      <c r="H705" s="837">
        <v>0</v>
      </c>
      <c r="I705" s="849">
        <v>1</v>
      </c>
      <c r="J705" s="849">
        <v>3231.81</v>
      </c>
      <c r="K705" s="837">
        <v>1</v>
      </c>
      <c r="L705" s="849">
        <v>1</v>
      </c>
      <c r="M705" s="850">
        <v>3231.81</v>
      </c>
    </row>
    <row r="706" spans="1:13" ht="14.4" customHeight="1" x14ac:dyDescent="0.3">
      <c r="A706" s="831" t="s">
        <v>2295</v>
      </c>
      <c r="B706" s="832" t="s">
        <v>4566</v>
      </c>
      <c r="C706" s="832" t="s">
        <v>3919</v>
      </c>
      <c r="D706" s="832" t="s">
        <v>3684</v>
      </c>
      <c r="E706" s="832" t="s">
        <v>1653</v>
      </c>
      <c r="F706" s="849">
        <v>7</v>
      </c>
      <c r="G706" s="849">
        <v>2227.1200000000003</v>
      </c>
      <c r="H706" s="837">
        <v>1</v>
      </c>
      <c r="I706" s="849"/>
      <c r="J706" s="849"/>
      <c r="K706" s="837">
        <v>0</v>
      </c>
      <c r="L706" s="849">
        <v>7</v>
      </c>
      <c r="M706" s="850">
        <v>2227.1200000000003</v>
      </c>
    </row>
    <row r="707" spans="1:13" ht="14.4" customHeight="1" x14ac:dyDescent="0.3">
      <c r="A707" s="831" t="s">
        <v>2295</v>
      </c>
      <c r="B707" s="832" t="s">
        <v>4566</v>
      </c>
      <c r="C707" s="832" t="s">
        <v>3920</v>
      </c>
      <c r="D707" s="832" t="s">
        <v>3684</v>
      </c>
      <c r="E707" s="832" t="s">
        <v>1653</v>
      </c>
      <c r="F707" s="849">
        <v>3</v>
      </c>
      <c r="G707" s="849">
        <v>954.48</v>
      </c>
      <c r="H707" s="837">
        <v>1</v>
      </c>
      <c r="I707" s="849"/>
      <c r="J707" s="849"/>
      <c r="K707" s="837">
        <v>0</v>
      </c>
      <c r="L707" s="849">
        <v>3</v>
      </c>
      <c r="M707" s="850">
        <v>954.48</v>
      </c>
    </row>
    <row r="708" spans="1:13" ht="14.4" customHeight="1" x14ac:dyDescent="0.3">
      <c r="A708" s="831" t="s">
        <v>2295</v>
      </c>
      <c r="B708" s="832" t="s">
        <v>4566</v>
      </c>
      <c r="C708" s="832" t="s">
        <v>4497</v>
      </c>
      <c r="D708" s="832" t="s">
        <v>3684</v>
      </c>
      <c r="E708" s="832" t="s">
        <v>1653</v>
      </c>
      <c r="F708" s="849">
        <v>4</v>
      </c>
      <c r="G708" s="849">
        <v>1272.6400000000001</v>
      </c>
      <c r="H708" s="837">
        <v>1</v>
      </c>
      <c r="I708" s="849"/>
      <c r="J708" s="849"/>
      <c r="K708" s="837">
        <v>0</v>
      </c>
      <c r="L708" s="849">
        <v>4</v>
      </c>
      <c r="M708" s="850">
        <v>1272.6400000000001</v>
      </c>
    </row>
    <row r="709" spans="1:13" ht="14.4" customHeight="1" x14ac:dyDescent="0.3">
      <c r="A709" s="831" t="s">
        <v>2295</v>
      </c>
      <c r="B709" s="832" t="s">
        <v>4566</v>
      </c>
      <c r="C709" s="832" t="s">
        <v>2397</v>
      </c>
      <c r="D709" s="832" t="s">
        <v>2398</v>
      </c>
      <c r="E709" s="832" t="s">
        <v>1653</v>
      </c>
      <c r="F709" s="849"/>
      <c r="G709" s="849"/>
      <c r="H709" s="837">
        <v>0</v>
      </c>
      <c r="I709" s="849">
        <v>109</v>
      </c>
      <c r="J709" s="849">
        <v>34679.439999999988</v>
      </c>
      <c r="K709" s="837">
        <v>1</v>
      </c>
      <c r="L709" s="849">
        <v>109</v>
      </c>
      <c r="M709" s="850">
        <v>34679.439999999988</v>
      </c>
    </row>
    <row r="710" spans="1:13" ht="14.4" customHeight="1" x14ac:dyDescent="0.3">
      <c r="A710" s="831" t="s">
        <v>2295</v>
      </c>
      <c r="B710" s="832" t="s">
        <v>4566</v>
      </c>
      <c r="C710" s="832" t="s">
        <v>2399</v>
      </c>
      <c r="D710" s="832" t="s">
        <v>2398</v>
      </c>
      <c r="E710" s="832" t="s">
        <v>2400</v>
      </c>
      <c r="F710" s="849"/>
      <c r="G710" s="849"/>
      <c r="H710" s="837">
        <v>0</v>
      </c>
      <c r="I710" s="849">
        <v>3</v>
      </c>
      <c r="J710" s="849">
        <v>477.24</v>
      </c>
      <c r="K710" s="837">
        <v>1</v>
      </c>
      <c r="L710" s="849">
        <v>3</v>
      </c>
      <c r="M710" s="850">
        <v>477.24</v>
      </c>
    </row>
    <row r="711" spans="1:13" ht="14.4" customHeight="1" x14ac:dyDescent="0.3">
      <c r="A711" s="831" t="s">
        <v>2295</v>
      </c>
      <c r="B711" s="832" t="s">
        <v>4593</v>
      </c>
      <c r="C711" s="832" t="s">
        <v>3975</v>
      </c>
      <c r="D711" s="832" t="s">
        <v>3976</v>
      </c>
      <c r="E711" s="832" t="s">
        <v>3977</v>
      </c>
      <c r="F711" s="849"/>
      <c r="G711" s="849"/>
      <c r="H711" s="837">
        <v>0</v>
      </c>
      <c r="I711" s="849">
        <v>3</v>
      </c>
      <c r="J711" s="849">
        <v>7761.8099999999995</v>
      </c>
      <c r="K711" s="837">
        <v>1</v>
      </c>
      <c r="L711" s="849">
        <v>3</v>
      </c>
      <c r="M711" s="850">
        <v>7761.8099999999995</v>
      </c>
    </row>
    <row r="712" spans="1:13" ht="14.4" customHeight="1" x14ac:dyDescent="0.3">
      <c r="A712" s="831" t="s">
        <v>2295</v>
      </c>
      <c r="B712" s="832" t="s">
        <v>4593</v>
      </c>
      <c r="C712" s="832" t="s">
        <v>3978</v>
      </c>
      <c r="D712" s="832" t="s">
        <v>3976</v>
      </c>
      <c r="E712" s="832" t="s">
        <v>3979</v>
      </c>
      <c r="F712" s="849"/>
      <c r="G712" s="849"/>
      <c r="H712" s="837">
        <v>0</v>
      </c>
      <c r="I712" s="849">
        <v>5</v>
      </c>
      <c r="J712" s="849">
        <v>11788.050000000001</v>
      </c>
      <c r="K712" s="837">
        <v>1</v>
      </c>
      <c r="L712" s="849">
        <v>5</v>
      </c>
      <c r="M712" s="850">
        <v>11788.050000000001</v>
      </c>
    </row>
    <row r="713" spans="1:13" ht="14.4" customHeight="1" x14ac:dyDescent="0.3">
      <c r="A713" s="831" t="s">
        <v>2295</v>
      </c>
      <c r="B713" s="832" t="s">
        <v>1899</v>
      </c>
      <c r="C713" s="832" t="s">
        <v>1902</v>
      </c>
      <c r="D713" s="832" t="s">
        <v>644</v>
      </c>
      <c r="E713" s="832" t="s">
        <v>621</v>
      </c>
      <c r="F713" s="849"/>
      <c r="G713" s="849"/>
      <c r="H713" s="837">
        <v>0</v>
      </c>
      <c r="I713" s="849">
        <v>6</v>
      </c>
      <c r="J713" s="849">
        <v>290.52</v>
      </c>
      <c r="K713" s="837">
        <v>1</v>
      </c>
      <c r="L713" s="849">
        <v>6</v>
      </c>
      <c r="M713" s="850">
        <v>290.52</v>
      </c>
    </row>
    <row r="714" spans="1:13" ht="14.4" customHeight="1" x14ac:dyDescent="0.3">
      <c r="A714" s="831" t="s">
        <v>2295</v>
      </c>
      <c r="B714" s="832" t="s">
        <v>1899</v>
      </c>
      <c r="C714" s="832" t="s">
        <v>2679</v>
      </c>
      <c r="D714" s="832" t="s">
        <v>2680</v>
      </c>
      <c r="E714" s="832" t="s">
        <v>2681</v>
      </c>
      <c r="F714" s="849">
        <v>2</v>
      </c>
      <c r="G714" s="849">
        <v>96.84</v>
      </c>
      <c r="H714" s="837">
        <v>1</v>
      </c>
      <c r="I714" s="849"/>
      <c r="J714" s="849"/>
      <c r="K714" s="837">
        <v>0</v>
      </c>
      <c r="L714" s="849">
        <v>2</v>
      </c>
      <c r="M714" s="850">
        <v>96.84</v>
      </c>
    </row>
    <row r="715" spans="1:13" ht="14.4" customHeight="1" x14ac:dyDescent="0.3">
      <c r="A715" s="831" t="s">
        <v>2295</v>
      </c>
      <c r="B715" s="832" t="s">
        <v>1903</v>
      </c>
      <c r="C715" s="832" t="s">
        <v>2942</v>
      </c>
      <c r="D715" s="832" t="s">
        <v>2943</v>
      </c>
      <c r="E715" s="832" t="s">
        <v>622</v>
      </c>
      <c r="F715" s="849">
        <v>1</v>
      </c>
      <c r="G715" s="849">
        <v>72.55</v>
      </c>
      <c r="H715" s="837">
        <v>1</v>
      </c>
      <c r="I715" s="849"/>
      <c r="J715" s="849"/>
      <c r="K715" s="837">
        <v>0</v>
      </c>
      <c r="L715" s="849">
        <v>1</v>
      </c>
      <c r="M715" s="850">
        <v>72.55</v>
      </c>
    </row>
    <row r="716" spans="1:13" ht="14.4" customHeight="1" x14ac:dyDescent="0.3">
      <c r="A716" s="831" t="s">
        <v>2295</v>
      </c>
      <c r="B716" s="832" t="s">
        <v>1903</v>
      </c>
      <c r="C716" s="832" t="s">
        <v>1905</v>
      </c>
      <c r="D716" s="832" t="s">
        <v>620</v>
      </c>
      <c r="E716" s="832" t="s">
        <v>622</v>
      </c>
      <c r="F716" s="849"/>
      <c r="G716" s="849"/>
      <c r="H716" s="837">
        <v>0</v>
      </c>
      <c r="I716" s="849">
        <v>1</v>
      </c>
      <c r="J716" s="849">
        <v>72.55</v>
      </c>
      <c r="K716" s="837">
        <v>1</v>
      </c>
      <c r="L716" s="849">
        <v>1</v>
      </c>
      <c r="M716" s="850">
        <v>72.55</v>
      </c>
    </row>
    <row r="717" spans="1:13" ht="14.4" customHeight="1" x14ac:dyDescent="0.3">
      <c r="A717" s="831" t="s">
        <v>2295</v>
      </c>
      <c r="B717" s="832" t="s">
        <v>1913</v>
      </c>
      <c r="C717" s="832" t="s">
        <v>1914</v>
      </c>
      <c r="D717" s="832" t="s">
        <v>1915</v>
      </c>
      <c r="E717" s="832" t="s">
        <v>1916</v>
      </c>
      <c r="F717" s="849"/>
      <c r="G717" s="849"/>
      <c r="H717" s="837"/>
      <c r="I717" s="849">
        <v>4</v>
      </c>
      <c r="J717" s="849">
        <v>0</v>
      </c>
      <c r="K717" s="837"/>
      <c r="L717" s="849">
        <v>4</v>
      </c>
      <c r="M717" s="850">
        <v>0</v>
      </c>
    </row>
    <row r="718" spans="1:13" ht="14.4" customHeight="1" x14ac:dyDescent="0.3">
      <c r="A718" s="831" t="s">
        <v>2295</v>
      </c>
      <c r="B718" s="832" t="s">
        <v>4568</v>
      </c>
      <c r="C718" s="832" t="s">
        <v>3745</v>
      </c>
      <c r="D718" s="832" t="s">
        <v>3746</v>
      </c>
      <c r="E718" s="832" t="s">
        <v>3747</v>
      </c>
      <c r="F718" s="849"/>
      <c r="G718" s="849"/>
      <c r="H718" s="837">
        <v>0</v>
      </c>
      <c r="I718" s="849">
        <v>20</v>
      </c>
      <c r="J718" s="849">
        <v>2903.0000000000005</v>
      </c>
      <c r="K718" s="837">
        <v>1</v>
      </c>
      <c r="L718" s="849">
        <v>20</v>
      </c>
      <c r="M718" s="850">
        <v>2903.0000000000005</v>
      </c>
    </row>
    <row r="719" spans="1:13" ht="14.4" customHeight="1" x14ac:dyDescent="0.3">
      <c r="A719" s="831" t="s">
        <v>2295</v>
      </c>
      <c r="B719" s="832" t="s">
        <v>4568</v>
      </c>
      <c r="C719" s="832" t="s">
        <v>4001</v>
      </c>
      <c r="D719" s="832" t="s">
        <v>3746</v>
      </c>
      <c r="E719" s="832" t="s">
        <v>4002</v>
      </c>
      <c r="F719" s="849"/>
      <c r="G719" s="849"/>
      <c r="H719" s="837">
        <v>0</v>
      </c>
      <c r="I719" s="849">
        <v>1</v>
      </c>
      <c r="J719" s="849">
        <v>72.58</v>
      </c>
      <c r="K719" s="837">
        <v>1</v>
      </c>
      <c r="L719" s="849">
        <v>1</v>
      </c>
      <c r="M719" s="850">
        <v>72.58</v>
      </c>
    </row>
    <row r="720" spans="1:13" ht="14.4" customHeight="1" x14ac:dyDescent="0.3">
      <c r="A720" s="831" t="s">
        <v>2295</v>
      </c>
      <c r="B720" s="832" t="s">
        <v>4568</v>
      </c>
      <c r="C720" s="832" t="s">
        <v>4509</v>
      </c>
      <c r="D720" s="832" t="s">
        <v>3746</v>
      </c>
      <c r="E720" s="832" t="s">
        <v>2019</v>
      </c>
      <c r="F720" s="849"/>
      <c r="G720" s="849"/>
      <c r="H720" s="837">
        <v>0</v>
      </c>
      <c r="I720" s="849">
        <v>1</v>
      </c>
      <c r="J720" s="849">
        <v>125.28</v>
      </c>
      <c r="K720" s="837">
        <v>1</v>
      </c>
      <c r="L720" s="849">
        <v>1</v>
      </c>
      <c r="M720" s="850">
        <v>125.28</v>
      </c>
    </row>
    <row r="721" spans="1:13" ht="14.4" customHeight="1" x14ac:dyDescent="0.3">
      <c r="A721" s="831" t="s">
        <v>2295</v>
      </c>
      <c r="B721" s="832" t="s">
        <v>1948</v>
      </c>
      <c r="C721" s="832" t="s">
        <v>1951</v>
      </c>
      <c r="D721" s="832" t="s">
        <v>1099</v>
      </c>
      <c r="E721" s="832" t="s">
        <v>1952</v>
      </c>
      <c r="F721" s="849"/>
      <c r="G721" s="849"/>
      <c r="H721" s="837"/>
      <c r="I721" s="849">
        <v>2</v>
      </c>
      <c r="J721" s="849">
        <v>0</v>
      </c>
      <c r="K721" s="837"/>
      <c r="L721" s="849">
        <v>2</v>
      </c>
      <c r="M721" s="850">
        <v>0</v>
      </c>
    </row>
    <row r="722" spans="1:13" ht="14.4" customHeight="1" x14ac:dyDescent="0.3">
      <c r="A722" s="831" t="s">
        <v>2295</v>
      </c>
      <c r="B722" s="832" t="s">
        <v>1953</v>
      </c>
      <c r="C722" s="832" t="s">
        <v>3930</v>
      </c>
      <c r="D722" s="832" t="s">
        <v>692</v>
      </c>
      <c r="E722" s="832" t="s">
        <v>3931</v>
      </c>
      <c r="F722" s="849"/>
      <c r="G722" s="849"/>
      <c r="H722" s="837">
        <v>0</v>
      </c>
      <c r="I722" s="849">
        <v>2</v>
      </c>
      <c r="J722" s="849">
        <v>528</v>
      </c>
      <c r="K722" s="837">
        <v>1</v>
      </c>
      <c r="L722" s="849">
        <v>2</v>
      </c>
      <c r="M722" s="850">
        <v>528</v>
      </c>
    </row>
    <row r="723" spans="1:13" ht="14.4" customHeight="1" x14ac:dyDescent="0.3">
      <c r="A723" s="831" t="s">
        <v>2295</v>
      </c>
      <c r="B723" s="832" t="s">
        <v>1953</v>
      </c>
      <c r="C723" s="832" t="s">
        <v>1956</v>
      </c>
      <c r="D723" s="832" t="s">
        <v>692</v>
      </c>
      <c r="E723" s="832" t="s">
        <v>1816</v>
      </c>
      <c r="F723" s="849"/>
      <c r="G723" s="849"/>
      <c r="H723" s="837">
        <v>0</v>
      </c>
      <c r="I723" s="849">
        <v>3</v>
      </c>
      <c r="J723" s="849">
        <v>396</v>
      </c>
      <c r="K723" s="837">
        <v>1</v>
      </c>
      <c r="L723" s="849">
        <v>3</v>
      </c>
      <c r="M723" s="850">
        <v>396</v>
      </c>
    </row>
    <row r="724" spans="1:13" ht="14.4" customHeight="1" x14ac:dyDescent="0.3">
      <c r="A724" s="831" t="s">
        <v>2295</v>
      </c>
      <c r="B724" s="832" t="s">
        <v>1957</v>
      </c>
      <c r="C724" s="832" t="s">
        <v>3939</v>
      </c>
      <c r="D724" s="832" t="s">
        <v>3940</v>
      </c>
      <c r="E724" s="832" t="s">
        <v>3941</v>
      </c>
      <c r="F724" s="849">
        <v>3</v>
      </c>
      <c r="G724" s="849">
        <v>792</v>
      </c>
      <c r="H724" s="837">
        <v>1</v>
      </c>
      <c r="I724" s="849"/>
      <c r="J724" s="849"/>
      <c r="K724" s="837">
        <v>0</v>
      </c>
      <c r="L724" s="849">
        <v>3</v>
      </c>
      <c r="M724" s="850">
        <v>792</v>
      </c>
    </row>
    <row r="725" spans="1:13" ht="14.4" customHeight="1" x14ac:dyDescent="0.3">
      <c r="A725" s="831" t="s">
        <v>2295</v>
      </c>
      <c r="B725" s="832" t="s">
        <v>4589</v>
      </c>
      <c r="C725" s="832" t="s">
        <v>3486</v>
      </c>
      <c r="D725" s="832" t="s">
        <v>3487</v>
      </c>
      <c r="E725" s="832" t="s">
        <v>2962</v>
      </c>
      <c r="F725" s="849"/>
      <c r="G725" s="849"/>
      <c r="H725" s="837">
        <v>0</v>
      </c>
      <c r="I725" s="849">
        <v>1</v>
      </c>
      <c r="J725" s="849">
        <v>176.32</v>
      </c>
      <c r="K725" s="837">
        <v>1</v>
      </c>
      <c r="L725" s="849">
        <v>1</v>
      </c>
      <c r="M725" s="850">
        <v>176.32</v>
      </c>
    </row>
    <row r="726" spans="1:13" ht="14.4" customHeight="1" x14ac:dyDescent="0.3">
      <c r="A726" s="831" t="s">
        <v>2295</v>
      </c>
      <c r="B726" s="832" t="s">
        <v>1650</v>
      </c>
      <c r="C726" s="832" t="s">
        <v>3088</v>
      </c>
      <c r="D726" s="832" t="s">
        <v>1652</v>
      </c>
      <c r="E726" s="832" t="s">
        <v>3089</v>
      </c>
      <c r="F726" s="849"/>
      <c r="G726" s="849"/>
      <c r="H726" s="837">
        <v>0</v>
      </c>
      <c r="I726" s="849">
        <v>5</v>
      </c>
      <c r="J726" s="849">
        <v>828.15</v>
      </c>
      <c r="K726" s="837">
        <v>1</v>
      </c>
      <c r="L726" s="849">
        <v>5</v>
      </c>
      <c r="M726" s="850">
        <v>828.15</v>
      </c>
    </row>
    <row r="727" spans="1:13" ht="14.4" customHeight="1" x14ac:dyDescent="0.3">
      <c r="A727" s="831" t="s">
        <v>2295</v>
      </c>
      <c r="B727" s="832" t="s">
        <v>1650</v>
      </c>
      <c r="C727" s="832" t="s">
        <v>1651</v>
      </c>
      <c r="D727" s="832" t="s">
        <v>1652</v>
      </c>
      <c r="E727" s="832" t="s">
        <v>1653</v>
      </c>
      <c r="F727" s="849"/>
      <c r="G727" s="849"/>
      <c r="H727" s="837">
        <v>0</v>
      </c>
      <c r="I727" s="849">
        <v>33</v>
      </c>
      <c r="J727" s="849">
        <v>13664.31</v>
      </c>
      <c r="K727" s="837">
        <v>1</v>
      </c>
      <c r="L727" s="849">
        <v>33</v>
      </c>
      <c r="M727" s="850">
        <v>13664.31</v>
      </c>
    </row>
    <row r="728" spans="1:13" ht="14.4" customHeight="1" x14ac:dyDescent="0.3">
      <c r="A728" s="831" t="s">
        <v>2296</v>
      </c>
      <c r="B728" s="832" t="s">
        <v>1913</v>
      </c>
      <c r="C728" s="832" t="s">
        <v>1914</v>
      </c>
      <c r="D728" s="832" t="s">
        <v>1915</v>
      </c>
      <c r="E728" s="832" t="s">
        <v>1916</v>
      </c>
      <c r="F728" s="849"/>
      <c r="G728" s="849"/>
      <c r="H728" s="837"/>
      <c r="I728" s="849">
        <v>1</v>
      </c>
      <c r="J728" s="849">
        <v>0</v>
      </c>
      <c r="K728" s="837"/>
      <c r="L728" s="849">
        <v>1</v>
      </c>
      <c r="M728" s="850">
        <v>0</v>
      </c>
    </row>
    <row r="729" spans="1:13" ht="14.4" customHeight="1" x14ac:dyDescent="0.3">
      <c r="A729" s="831" t="s">
        <v>2299</v>
      </c>
      <c r="B729" s="832" t="s">
        <v>1899</v>
      </c>
      <c r="C729" s="832" t="s">
        <v>1900</v>
      </c>
      <c r="D729" s="832" t="s">
        <v>644</v>
      </c>
      <c r="E729" s="832" t="s">
        <v>1901</v>
      </c>
      <c r="F729" s="849"/>
      <c r="G729" s="849"/>
      <c r="H729" s="837">
        <v>0</v>
      </c>
      <c r="I729" s="849">
        <v>1</v>
      </c>
      <c r="J729" s="849">
        <v>24.22</v>
      </c>
      <c r="K729" s="837">
        <v>1</v>
      </c>
      <c r="L729" s="849">
        <v>1</v>
      </c>
      <c r="M729" s="850">
        <v>24.22</v>
      </c>
    </row>
    <row r="730" spans="1:13" ht="14.4" customHeight="1" x14ac:dyDescent="0.3">
      <c r="A730" s="831" t="s">
        <v>2302</v>
      </c>
      <c r="B730" s="832" t="s">
        <v>1913</v>
      </c>
      <c r="C730" s="832" t="s">
        <v>1914</v>
      </c>
      <c r="D730" s="832" t="s">
        <v>1915</v>
      </c>
      <c r="E730" s="832" t="s">
        <v>1916</v>
      </c>
      <c r="F730" s="849"/>
      <c r="G730" s="849"/>
      <c r="H730" s="837"/>
      <c r="I730" s="849">
        <v>1</v>
      </c>
      <c r="J730" s="849">
        <v>0</v>
      </c>
      <c r="K730" s="837"/>
      <c r="L730" s="849">
        <v>1</v>
      </c>
      <c r="M730" s="850">
        <v>0</v>
      </c>
    </row>
    <row r="731" spans="1:13" ht="14.4" customHeight="1" x14ac:dyDescent="0.3">
      <c r="A731" s="831" t="s">
        <v>2305</v>
      </c>
      <c r="B731" s="832" t="s">
        <v>1728</v>
      </c>
      <c r="C731" s="832" t="s">
        <v>2034</v>
      </c>
      <c r="D731" s="832" t="s">
        <v>1232</v>
      </c>
      <c r="E731" s="832" t="s">
        <v>2035</v>
      </c>
      <c r="F731" s="849"/>
      <c r="G731" s="849"/>
      <c r="H731" s="837">
        <v>0</v>
      </c>
      <c r="I731" s="849">
        <v>1</v>
      </c>
      <c r="J731" s="849">
        <v>124.89</v>
      </c>
      <c r="K731" s="837">
        <v>1</v>
      </c>
      <c r="L731" s="849">
        <v>1</v>
      </c>
      <c r="M731" s="850">
        <v>124.89</v>
      </c>
    </row>
    <row r="732" spans="1:13" ht="14.4" customHeight="1" x14ac:dyDescent="0.3">
      <c r="A732" s="831" t="s">
        <v>2306</v>
      </c>
      <c r="B732" s="832" t="s">
        <v>1644</v>
      </c>
      <c r="C732" s="832" t="s">
        <v>2710</v>
      </c>
      <c r="D732" s="832" t="s">
        <v>1648</v>
      </c>
      <c r="E732" s="832" t="s">
        <v>2711</v>
      </c>
      <c r="F732" s="849"/>
      <c r="G732" s="849"/>
      <c r="H732" s="837">
        <v>0</v>
      </c>
      <c r="I732" s="849">
        <v>2</v>
      </c>
      <c r="J732" s="849">
        <v>230.36</v>
      </c>
      <c r="K732" s="837">
        <v>1</v>
      </c>
      <c r="L732" s="849">
        <v>2</v>
      </c>
      <c r="M732" s="850">
        <v>230.36</v>
      </c>
    </row>
    <row r="733" spans="1:13" ht="14.4" customHeight="1" x14ac:dyDescent="0.3">
      <c r="A733" s="831" t="s">
        <v>2306</v>
      </c>
      <c r="B733" s="832" t="s">
        <v>1644</v>
      </c>
      <c r="C733" s="832" t="s">
        <v>2715</v>
      </c>
      <c r="D733" s="832" t="s">
        <v>1648</v>
      </c>
      <c r="E733" s="832" t="s">
        <v>2716</v>
      </c>
      <c r="F733" s="849">
        <v>12</v>
      </c>
      <c r="G733" s="849">
        <v>1244.04</v>
      </c>
      <c r="H733" s="837">
        <v>1</v>
      </c>
      <c r="I733" s="849"/>
      <c r="J733" s="849"/>
      <c r="K733" s="837">
        <v>0</v>
      </c>
      <c r="L733" s="849">
        <v>12</v>
      </c>
      <c r="M733" s="850">
        <v>1244.04</v>
      </c>
    </row>
    <row r="734" spans="1:13" ht="14.4" customHeight="1" x14ac:dyDescent="0.3">
      <c r="A734" s="831" t="s">
        <v>2306</v>
      </c>
      <c r="B734" s="832" t="s">
        <v>1644</v>
      </c>
      <c r="C734" s="832" t="s">
        <v>3044</v>
      </c>
      <c r="D734" s="832" t="s">
        <v>1648</v>
      </c>
      <c r="E734" s="832" t="s">
        <v>3045</v>
      </c>
      <c r="F734" s="849">
        <v>1</v>
      </c>
      <c r="G734" s="849">
        <v>51.84</v>
      </c>
      <c r="H734" s="837">
        <v>1</v>
      </c>
      <c r="I734" s="849"/>
      <c r="J734" s="849"/>
      <c r="K734" s="837">
        <v>0</v>
      </c>
      <c r="L734" s="849">
        <v>1</v>
      </c>
      <c r="M734" s="850">
        <v>51.84</v>
      </c>
    </row>
    <row r="735" spans="1:13" ht="14.4" customHeight="1" x14ac:dyDescent="0.3">
      <c r="A735" s="831" t="s">
        <v>2306</v>
      </c>
      <c r="B735" s="832" t="s">
        <v>2003</v>
      </c>
      <c r="C735" s="832" t="s">
        <v>2583</v>
      </c>
      <c r="D735" s="832" t="s">
        <v>1340</v>
      </c>
      <c r="E735" s="832" t="s">
        <v>2584</v>
      </c>
      <c r="F735" s="849"/>
      <c r="G735" s="849"/>
      <c r="H735" s="837">
        <v>0</v>
      </c>
      <c r="I735" s="849">
        <v>3</v>
      </c>
      <c r="J735" s="849">
        <v>96.75</v>
      </c>
      <c r="K735" s="837">
        <v>1</v>
      </c>
      <c r="L735" s="849">
        <v>3</v>
      </c>
      <c r="M735" s="850">
        <v>96.75</v>
      </c>
    </row>
    <row r="736" spans="1:13" ht="14.4" customHeight="1" x14ac:dyDescent="0.3">
      <c r="A736" s="831" t="s">
        <v>2306</v>
      </c>
      <c r="B736" s="832" t="s">
        <v>4560</v>
      </c>
      <c r="C736" s="832" t="s">
        <v>3385</v>
      </c>
      <c r="D736" s="832" t="s">
        <v>2459</v>
      </c>
      <c r="E736" s="832" t="s">
        <v>3184</v>
      </c>
      <c r="F736" s="849">
        <v>2</v>
      </c>
      <c r="G736" s="849">
        <v>451.5</v>
      </c>
      <c r="H736" s="837">
        <v>1</v>
      </c>
      <c r="I736" s="849"/>
      <c r="J736" s="849"/>
      <c r="K736" s="837">
        <v>0</v>
      </c>
      <c r="L736" s="849">
        <v>2</v>
      </c>
      <c r="M736" s="850">
        <v>451.5</v>
      </c>
    </row>
    <row r="737" spans="1:13" ht="14.4" customHeight="1" x14ac:dyDescent="0.3">
      <c r="A737" s="831" t="s">
        <v>2306</v>
      </c>
      <c r="B737" s="832" t="s">
        <v>1701</v>
      </c>
      <c r="C737" s="832" t="s">
        <v>1702</v>
      </c>
      <c r="D737" s="832" t="s">
        <v>1703</v>
      </c>
      <c r="E737" s="832" t="s">
        <v>1704</v>
      </c>
      <c r="F737" s="849"/>
      <c r="G737" s="849"/>
      <c r="H737" s="837">
        <v>0</v>
      </c>
      <c r="I737" s="849">
        <v>3</v>
      </c>
      <c r="J737" s="849">
        <v>393.96</v>
      </c>
      <c r="K737" s="837">
        <v>1</v>
      </c>
      <c r="L737" s="849">
        <v>3</v>
      </c>
      <c r="M737" s="850">
        <v>393.96</v>
      </c>
    </row>
    <row r="738" spans="1:13" ht="14.4" customHeight="1" x14ac:dyDescent="0.3">
      <c r="A738" s="831" t="s">
        <v>2306</v>
      </c>
      <c r="B738" s="832" t="s">
        <v>1728</v>
      </c>
      <c r="C738" s="832" t="s">
        <v>1729</v>
      </c>
      <c r="D738" s="832" t="s">
        <v>1730</v>
      </c>
      <c r="E738" s="832" t="s">
        <v>1731</v>
      </c>
      <c r="F738" s="849"/>
      <c r="G738" s="849"/>
      <c r="H738" s="837">
        <v>0</v>
      </c>
      <c r="I738" s="849">
        <v>1</v>
      </c>
      <c r="J738" s="849">
        <v>38.04</v>
      </c>
      <c r="K738" s="837">
        <v>1</v>
      </c>
      <c r="L738" s="849">
        <v>1</v>
      </c>
      <c r="M738" s="850">
        <v>38.04</v>
      </c>
    </row>
    <row r="739" spans="1:13" ht="14.4" customHeight="1" x14ac:dyDescent="0.3">
      <c r="A739" s="831" t="s">
        <v>2306</v>
      </c>
      <c r="B739" s="832" t="s">
        <v>1744</v>
      </c>
      <c r="C739" s="832" t="s">
        <v>1745</v>
      </c>
      <c r="D739" s="832" t="s">
        <v>1746</v>
      </c>
      <c r="E739" s="832" t="s">
        <v>1747</v>
      </c>
      <c r="F739" s="849"/>
      <c r="G739" s="849"/>
      <c r="H739" s="837">
        <v>0</v>
      </c>
      <c r="I739" s="849">
        <v>3</v>
      </c>
      <c r="J739" s="849">
        <v>105.33</v>
      </c>
      <c r="K739" s="837">
        <v>1</v>
      </c>
      <c r="L739" s="849">
        <v>3</v>
      </c>
      <c r="M739" s="850">
        <v>105.33</v>
      </c>
    </row>
    <row r="740" spans="1:13" ht="14.4" customHeight="1" x14ac:dyDescent="0.3">
      <c r="A740" s="831" t="s">
        <v>2306</v>
      </c>
      <c r="B740" s="832" t="s">
        <v>1752</v>
      </c>
      <c r="C740" s="832" t="s">
        <v>1755</v>
      </c>
      <c r="D740" s="832" t="s">
        <v>681</v>
      </c>
      <c r="E740" s="832" t="s">
        <v>1756</v>
      </c>
      <c r="F740" s="849"/>
      <c r="G740" s="849"/>
      <c r="H740" s="837">
        <v>0</v>
      </c>
      <c r="I740" s="849">
        <v>1</v>
      </c>
      <c r="J740" s="849">
        <v>29.27</v>
      </c>
      <c r="K740" s="837">
        <v>1</v>
      </c>
      <c r="L740" s="849">
        <v>1</v>
      </c>
      <c r="M740" s="850">
        <v>29.27</v>
      </c>
    </row>
    <row r="741" spans="1:13" ht="14.4" customHeight="1" x14ac:dyDescent="0.3">
      <c r="A741" s="831" t="s">
        <v>2306</v>
      </c>
      <c r="B741" s="832" t="s">
        <v>1765</v>
      </c>
      <c r="C741" s="832" t="s">
        <v>3394</v>
      </c>
      <c r="D741" s="832" t="s">
        <v>1767</v>
      </c>
      <c r="E741" s="832" t="s">
        <v>2860</v>
      </c>
      <c r="F741" s="849"/>
      <c r="G741" s="849"/>
      <c r="H741" s="837">
        <v>0</v>
      </c>
      <c r="I741" s="849">
        <v>1</v>
      </c>
      <c r="J741" s="849">
        <v>729.09</v>
      </c>
      <c r="K741" s="837">
        <v>1</v>
      </c>
      <c r="L741" s="849">
        <v>1</v>
      </c>
      <c r="M741" s="850">
        <v>729.09</v>
      </c>
    </row>
    <row r="742" spans="1:13" ht="14.4" customHeight="1" x14ac:dyDescent="0.3">
      <c r="A742" s="831" t="s">
        <v>2306</v>
      </c>
      <c r="B742" s="832" t="s">
        <v>1781</v>
      </c>
      <c r="C742" s="832" t="s">
        <v>3393</v>
      </c>
      <c r="D742" s="832" t="s">
        <v>812</v>
      </c>
      <c r="E742" s="832" t="s">
        <v>813</v>
      </c>
      <c r="F742" s="849"/>
      <c r="G742" s="849"/>
      <c r="H742" s="837">
        <v>0</v>
      </c>
      <c r="I742" s="849">
        <v>3</v>
      </c>
      <c r="J742" s="849">
        <v>133.56</v>
      </c>
      <c r="K742" s="837">
        <v>1</v>
      </c>
      <c r="L742" s="849">
        <v>3</v>
      </c>
      <c r="M742" s="850">
        <v>133.56</v>
      </c>
    </row>
    <row r="743" spans="1:13" ht="14.4" customHeight="1" x14ac:dyDescent="0.3">
      <c r="A743" s="831" t="s">
        <v>2306</v>
      </c>
      <c r="B743" s="832" t="s">
        <v>1789</v>
      </c>
      <c r="C743" s="832" t="s">
        <v>1790</v>
      </c>
      <c r="D743" s="832" t="s">
        <v>1791</v>
      </c>
      <c r="E743" s="832" t="s">
        <v>1792</v>
      </c>
      <c r="F743" s="849"/>
      <c r="G743" s="849"/>
      <c r="H743" s="837">
        <v>0</v>
      </c>
      <c r="I743" s="849">
        <v>1</v>
      </c>
      <c r="J743" s="849">
        <v>352.37</v>
      </c>
      <c r="K743" s="837">
        <v>1</v>
      </c>
      <c r="L743" s="849">
        <v>1</v>
      </c>
      <c r="M743" s="850">
        <v>352.37</v>
      </c>
    </row>
    <row r="744" spans="1:13" ht="14.4" customHeight="1" x14ac:dyDescent="0.3">
      <c r="A744" s="831" t="s">
        <v>2306</v>
      </c>
      <c r="B744" s="832" t="s">
        <v>1800</v>
      </c>
      <c r="C744" s="832" t="s">
        <v>2848</v>
      </c>
      <c r="D744" s="832" t="s">
        <v>1802</v>
      </c>
      <c r="E744" s="832" t="s">
        <v>2849</v>
      </c>
      <c r="F744" s="849"/>
      <c r="G744" s="849"/>
      <c r="H744" s="837">
        <v>0</v>
      </c>
      <c r="I744" s="849">
        <v>1</v>
      </c>
      <c r="J744" s="849">
        <v>221.48</v>
      </c>
      <c r="K744" s="837">
        <v>1</v>
      </c>
      <c r="L744" s="849">
        <v>1</v>
      </c>
      <c r="M744" s="850">
        <v>221.48</v>
      </c>
    </row>
    <row r="745" spans="1:13" ht="14.4" customHeight="1" x14ac:dyDescent="0.3">
      <c r="A745" s="831" t="s">
        <v>2306</v>
      </c>
      <c r="B745" s="832" t="s">
        <v>1804</v>
      </c>
      <c r="C745" s="832" t="s">
        <v>1805</v>
      </c>
      <c r="D745" s="832" t="s">
        <v>1806</v>
      </c>
      <c r="E745" s="832" t="s">
        <v>1807</v>
      </c>
      <c r="F745" s="849"/>
      <c r="G745" s="849"/>
      <c r="H745" s="837">
        <v>0</v>
      </c>
      <c r="I745" s="849">
        <v>3</v>
      </c>
      <c r="J745" s="849">
        <v>237.32999999999998</v>
      </c>
      <c r="K745" s="837">
        <v>1</v>
      </c>
      <c r="L745" s="849">
        <v>3</v>
      </c>
      <c r="M745" s="850">
        <v>237.32999999999998</v>
      </c>
    </row>
    <row r="746" spans="1:13" ht="14.4" customHeight="1" x14ac:dyDescent="0.3">
      <c r="A746" s="831" t="s">
        <v>2306</v>
      </c>
      <c r="B746" s="832" t="s">
        <v>2051</v>
      </c>
      <c r="C746" s="832" t="s">
        <v>2052</v>
      </c>
      <c r="D746" s="832" t="s">
        <v>1407</v>
      </c>
      <c r="E746" s="832" t="s">
        <v>2053</v>
      </c>
      <c r="F746" s="849"/>
      <c r="G746" s="849"/>
      <c r="H746" s="837">
        <v>0</v>
      </c>
      <c r="I746" s="849">
        <v>3</v>
      </c>
      <c r="J746" s="849">
        <v>311.15999999999997</v>
      </c>
      <c r="K746" s="837">
        <v>1</v>
      </c>
      <c r="L746" s="849">
        <v>3</v>
      </c>
      <c r="M746" s="850">
        <v>311.15999999999997</v>
      </c>
    </row>
    <row r="747" spans="1:13" ht="14.4" customHeight="1" x14ac:dyDescent="0.3">
      <c r="A747" s="831" t="s">
        <v>2306</v>
      </c>
      <c r="B747" s="832" t="s">
        <v>1813</v>
      </c>
      <c r="C747" s="832" t="s">
        <v>2389</v>
      </c>
      <c r="D747" s="832" t="s">
        <v>1815</v>
      </c>
      <c r="E747" s="832" t="s">
        <v>2114</v>
      </c>
      <c r="F747" s="849"/>
      <c r="G747" s="849"/>
      <c r="H747" s="837">
        <v>0</v>
      </c>
      <c r="I747" s="849">
        <v>1</v>
      </c>
      <c r="J747" s="849">
        <v>139.77000000000001</v>
      </c>
      <c r="K747" s="837">
        <v>1</v>
      </c>
      <c r="L747" s="849">
        <v>1</v>
      </c>
      <c r="M747" s="850">
        <v>139.77000000000001</v>
      </c>
    </row>
    <row r="748" spans="1:13" ht="14.4" customHeight="1" x14ac:dyDescent="0.3">
      <c r="A748" s="831" t="s">
        <v>2306</v>
      </c>
      <c r="B748" s="832" t="s">
        <v>1813</v>
      </c>
      <c r="C748" s="832" t="s">
        <v>1817</v>
      </c>
      <c r="D748" s="832" t="s">
        <v>1815</v>
      </c>
      <c r="E748" s="832" t="s">
        <v>1818</v>
      </c>
      <c r="F748" s="849"/>
      <c r="G748" s="849"/>
      <c r="H748" s="837">
        <v>0</v>
      </c>
      <c r="I748" s="849">
        <v>2</v>
      </c>
      <c r="J748" s="849">
        <v>559.05999999999995</v>
      </c>
      <c r="K748" s="837">
        <v>1</v>
      </c>
      <c r="L748" s="849">
        <v>2</v>
      </c>
      <c r="M748" s="850">
        <v>559.05999999999995</v>
      </c>
    </row>
    <row r="749" spans="1:13" ht="14.4" customHeight="1" x14ac:dyDescent="0.3">
      <c r="A749" s="831" t="s">
        <v>2306</v>
      </c>
      <c r="B749" s="832" t="s">
        <v>4562</v>
      </c>
      <c r="C749" s="832" t="s">
        <v>2784</v>
      </c>
      <c r="D749" s="832" t="s">
        <v>2783</v>
      </c>
      <c r="E749" s="832" t="s">
        <v>1751</v>
      </c>
      <c r="F749" s="849"/>
      <c r="G749" s="849"/>
      <c r="H749" s="837">
        <v>0</v>
      </c>
      <c r="I749" s="849">
        <v>2</v>
      </c>
      <c r="J749" s="849">
        <v>621.17999999999995</v>
      </c>
      <c r="K749" s="837">
        <v>1</v>
      </c>
      <c r="L749" s="849">
        <v>2</v>
      </c>
      <c r="M749" s="850">
        <v>621.17999999999995</v>
      </c>
    </row>
    <row r="750" spans="1:13" ht="14.4" customHeight="1" x14ac:dyDescent="0.3">
      <c r="A750" s="831" t="s">
        <v>2306</v>
      </c>
      <c r="B750" s="832" t="s">
        <v>1830</v>
      </c>
      <c r="C750" s="832" t="s">
        <v>1836</v>
      </c>
      <c r="D750" s="832" t="s">
        <v>1832</v>
      </c>
      <c r="E750" s="832" t="s">
        <v>1837</v>
      </c>
      <c r="F750" s="849"/>
      <c r="G750" s="849"/>
      <c r="H750" s="837">
        <v>0</v>
      </c>
      <c r="I750" s="849">
        <v>1</v>
      </c>
      <c r="J750" s="849">
        <v>84.18</v>
      </c>
      <c r="K750" s="837">
        <v>1</v>
      </c>
      <c r="L750" s="849">
        <v>1</v>
      </c>
      <c r="M750" s="850">
        <v>84.18</v>
      </c>
    </row>
    <row r="751" spans="1:13" ht="14.4" customHeight="1" x14ac:dyDescent="0.3">
      <c r="A751" s="831" t="s">
        <v>2306</v>
      </c>
      <c r="B751" s="832" t="s">
        <v>4563</v>
      </c>
      <c r="C751" s="832" t="s">
        <v>2541</v>
      </c>
      <c r="D751" s="832" t="s">
        <v>1151</v>
      </c>
      <c r="E751" s="832" t="s">
        <v>2542</v>
      </c>
      <c r="F751" s="849">
        <v>2</v>
      </c>
      <c r="G751" s="849">
        <v>197.5</v>
      </c>
      <c r="H751" s="837">
        <v>1</v>
      </c>
      <c r="I751" s="849"/>
      <c r="J751" s="849"/>
      <c r="K751" s="837">
        <v>0</v>
      </c>
      <c r="L751" s="849">
        <v>2</v>
      </c>
      <c r="M751" s="850">
        <v>197.5</v>
      </c>
    </row>
    <row r="752" spans="1:13" ht="14.4" customHeight="1" x14ac:dyDescent="0.3">
      <c r="A752" s="831" t="s">
        <v>2306</v>
      </c>
      <c r="B752" s="832" t="s">
        <v>1903</v>
      </c>
      <c r="C752" s="832" t="s">
        <v>1905</v>
      </c>
      <c r="D752" s="832" t="s">
        <v>620</v>
      </c>
      <c r="E752" s="832" t="s">
        <v>622</v>
      </c>
      <c r="F752" s="849"/>
      <c r="G752" s="849"/>
      <c r="H752" s="837">
        <v>0</v>
      </c>
      <c r="I752" s="849">
        <v>2</v>
      </c>
      <c r="J752" s="849">
        <v>145.1</v>
      </c>
      <c r="K752" s="837">
        <v>1</v>
      </c>
      <c r="L752" s="849">
        <v>2</v>
      </c>
      <c r="M752" s="850">
        <v>145.1</v>
      </c>
    </row>
    <row r="753" spans="1:13" ht="14.4" customHeight="1" x14ac:dyDescent="0.3">
      <c r="A753" s="831" t="s">
        <v>2306</v>
      </c>
      <c r="B753" s="832" t="s">
        <v>1913</v>
      </c>
      <c r="C753" s="832" t="s">
        <v>1914</v>
      </c>
      <c r="D753" s="832" t="s">
        <v>1915</v>
      </c>
      <c r="E753" s="832" t="s">
        <v>1916</v>
      </c>
      <c r="F753" s="849"/>
      <c r="G753" s="849"/>
      <c r="H753" s="837"/>
      <c r="I753" s="849">
        <v>1</v>
      </c>
      <c r="J753" s="849">
        <v>0</v>
      </c>
      <c r="K753" s="837"/>
      <c r="L753" s="849">
        <v>1</v>
      </c>
      <c r="M753" s="850">
        <v>0</v>
      </c>
    </row>
    <row r="754" spans="1:13" ht="14.4" customHeight="1" x14ac:dyDescent="0.3">
      <c r="A754" s="831" t="s">
        <v>2306</v>
      </c>
      <c r="B754" s="832" t="s">
        <v>1650</v>
      </c>
      <c r="C754" s="832" t="s">
        <v>2889</v>
      </c>
      <c r="D754" s="832" t="s">
        <v>2890</v>
      </c>
      <c r="E754" s="832" t="s">
        <v>2891</v>
      </c>
      <c r="F754" s="849">
        <v>1</v>
      </c>
      <c r="G754" s="849">
        <v>414.07</v>
      </c>
      <c r="H754" s="837">
        <v>1</v>
      </c>
      <c r="I754" s="849"/>
      <c r="J754" s="849"/>
      <c r="K754" s="837">
        <v>0</v>
      </c>
      <c r="L754" s="849">
        <v>1</v>
      </c>
      <c r="M754" s="850">
        <v>414.07</v>
      </c>
    </row>
    <row r="755" spans="1:13" ht="14.4" customHeight="1" x14ac:dyDescent="0.3">
      <c r="A755" s="831" t="s">
        <v>2308</v>
      </c>
      <c r="B755" s="832" t="s">
        <v>1913</v>
      </c>
      <c r="C755" s="832" t="s">
        <v>1914</v>
      </c>
      <c r="D755" s="832" t="s">
        <v>1915</v>
      </c>
      <c r="E755" s="832" t="s">
        <v>1916</v>
      </c>
      <c r="F755" s="849"/>
      <c r="G755" s="849"/>
      <c r="H755" s="837"/>
      <c r="I755" s="849">
        <v>11</v>
      </c>
      <c r="J755" s="849">
        <v>0</v>
      </c>
      <c r="K755" s="837"/>
      <c r="L755" s="849">
        <v>11</v>
      </c>
      <c r="M755" s="850">
        <v>0</v>
      </c>
    </row>
    <row r="756" spans="1:13" ht="14.4" customHeight="1" x14ac:dyDescent="0.3">
      <c r="A756" s="831" t="s">
        <v>2312</v>
      </c>
      <c r="B756" s="832" t="s">
        <v>1899</v>
      </c>
      <c r="C756" s="832" t="s">
        <v>1900</v>
      </c>
      <c r="D756" s="832" t="s">
        <v>644</v>
      </c>
      <c r="E756" s="832" t="s">
        <v>1901</v>
      </c>
      <c r="F756" s="849"/>
      <c r="G756" s="849"/>
      <c r="H756" s="837">
        <v>0</v>
      </c>
      <c r="I756" s="849">
        <v>1</v>
      </c>
      <c r="J756" s="849">
        <v>24.22</v>
      </c>
      <c r="K756" s="837">
        <v>1</v>
      </c>
      <c r="L756" s="849">
        <v>1</v>
      </c>
      <c r="M756" s="850">
        <v>24.22</v>
      </c>
    </row>
    <row r="757" spans="1:13" ht="14.4" customHeight="1" x14ac:dyDescent="0.3">
      <c r="A757" s="831" t="s">
        <v>2314</v>
      </c>
      <c r="B757" s="832" t="s">
        <v>1842</v>
      </c>
      <c r="C757" s="832" t="s">
        <v>1845</v>
      </c>
      <c r="D757" s="832" t="s">
        <v>1115</v>
      </c>
      <c r="E757" s="832" t="s">
        <v>1846</v>
      </c>
      <c r="F757" s="849"/>
      <c r="G757" s="849"/>
      <c r="H757" s="837">
        <v>0</v>
      </c>
      <c r="I757" s="849">
        <v>1</v>
      </c>
      <c r="J757" s="849">
        <v>154.36000000000001</v>
      </c>
      <c r="K757" s="837">
        <v>1</v>
      </c>
      <c r="L757" s="849">
        <v>1</v>
      </c>
      <c r="M757" s="850">
        <v>154.36000000000001</v>
      </c>
    </row>
    <row r="758" spans="1:13" ht="14.4" customHeight="1" x14ac:dyDescent="0.3">
      <c r="A758" s="831" t="s">
        <v>2315</v>
      </c>
      <c r="B758" s="832" t="s">
        <v>1644</v>
      </c>
      <c r="C758" s="832" t="s">
        <v>2712</v>
      </c>
      <c r="D758" s="832" t="s">
        <v>1648</v>
      </c>
      <c r="E758" s="832" t="s">
        <v>2713</v>
      </c>
      <c r="F758" s="849"/>
      <c r="G758" s="849"/>
      <c r="H758" s="837">
        <v>0</v>
      </c>
      <c r="I758" s="849">
        <v>8</v>
      </c>
      <c r="J758" s="849">
        <v>128.95999999999998</v>
      </c>
      <c r="K758" s="837">
        <v>1</v>
      </c>
      <c r="L758" s="849">
        <v>8</v>
      </c>
      <c r="M758" s="850">
        <v>128.95999999999998</v>
      </c>
    </row>
    <row r="759" spans="1:13" ht="14.4" customHeight="1" x14ac:dyDescent="0.3">
      <c r="A759" s="831" t="s">
        <v>2315</v>
      </c>
      <c r="B759" s="832" t="s">
        <v>1644</v>
      </c>
      <c r="C759" s="832" t="s">
        <v>2714</v>
      </c>
      <c r="D759" s="832" t="s">
        <v>1648</v>
      </c>
      <c r="E759" s="832" t="s">
        <v>1649</v>
      </c>
      <c r="F759" s="849"/>
      <c r="G759" s="849"/>
      <c r="H759" s="837">
        <v>0</v>
      </c>
      <c r="I759" s="849">
        <v>4</v>
      </c>
      <c r="J759" s="849">
        <v>230.4</v>
      </c>
      <c r="K759" s="837">
        <v>1</v>
      </c>
      <c r="L759" s="849">
        <v>4</v>
      </c>
      <c r="M759" s="850">
        <v>230.4</v>
      </c>
    </row>
    <row r="760" spans="1:13" ht="14.4" customHeight="1" x14ac:dyDescent="0.3">
      <c r="A760" s="831" t="s">
        <v>2315</v>
      </c>
      <c r="B760" s="832" t="s">
        <v>1644</v>
      </c>
      <c r="C760" s="832" t="s">
        <v>4177</v>
      </c>
      <c r="D760" s="832" t="s">
        <v>1648</v>
      </c>
      <c r="E760" s="832" t="s">
        <v>4178</v>
      </c>
      <c r="F760" s="849"/>
      <c r="G760" s="849"/>
      <c r="H760" s="837">
        <v>0</v>
      </c>
      <c r="I760" s="849">
        <v>2</v>
      </c>
      <c r="J760" s="849">
        <v>16.12</v>
      </c>
      <c r="K760" s="837">
        <v>1</v>
      </c>
      <c r="L760" s="849">
        <v>2</v>
      </c>
      <c r="M760" s="850">
        <v>16.12</v>
      </c>
    </row>
    <row r="761" spans="1:13" ht="14.4" customHeight="1" x14ac:dyDescent="0.3">
      <c r="A761" s="831" t="s">
        <v>2315</v>
      </c>
      <c r="B761" s="832" t="s">
        <v>1654</v>
      </c>
      <c r="C761" s="832" t="s">
        <v>4429</v>
      </c>
      <c r="D761" s="832" t="s">
        <v>4430</v>
      </c>
      <c r="E761" s="832" t="s">
        <v>4431</v>
      </c>
      <c r="F761" s="849">
        <v>1</v>
      </c>
      <c r="G761" s="849">
        <v>0</v>
      </c>
      <c r="H761" s="837"/>
      <c r="I761" s="849"/>
      <c r="J761" s="849"/>
      <c r="K761" s="837"/>
      <c r="L761" s="849">
        <v>1</v>
      </c>
      <c r="M761" s="850">
        <v>0</v>
      </c>
    </row>
    <row r="762" spans="1:13" ht="14.4" customHeight="1" x14ac:dyDescent="0.3">
      <c r="A762" s="831" t="s">
        <v>2315</v>
      </c>
      <c r="B762" s="832" t="s">
        <v>1676</v>
      </c>
      <c r="C762" s="832" t="s">
        <v>3024</v>
      </c>
      <c r="D762" s="832" t="s">
        <v>787</v>
      </c>
      <c r="E762" s="832" t="s">
        <v>1682</v>
      </c>
      <c r="F762" s="849"/>
      <c r="G762" s="849"/>
      <c r="H762" s="837">
        <v>0</v>
      </c>
      <c r="I762" s="849">
        <v>4</v>
      </c>
      <c r="J762" s="849">
        <v>1472.64</v>
      </c>
      <c r="K762" s="837">
        <v>1</v>
      </c>
      <c r="L762" s="849">
        <v>4</v>
      </c>
      <c r="M762" s="850">
        <v>1472.64</v>
      </c>
    </row>
    <row r="763" spans="1:13" ht="14.4" customHeight="1" x14ac:dyDescent="0.3">
      <c r="A763" s="831" t="s">
        <v>2315</v>
      </c>
      <c r="B763" s="832" t="s">
        <v>1676</v>
      </c>
      <c r="C763" s="832" t="s">
        <v>2668</v>
      </c>
      <c r="D763" s="832" t="s">
        <v>787</v>
      </c>
      <c r="E763" s="832" t="s">
        <v>1688</v>
      </c>
      <c r="F763" s="849"/>
      <c r="G763" s="849"/>
      <c r="H763" s="837">
        <v>0</v>
      </c>
      <c r="I763" s="849">
        <v>5</v>
      </c>
      <c r="J763" s="849">
        <v>2454.4499999999998</v>
      </c>
      <c r="K763" s="837">
        <v>1</v>
      </c>
      <c r="L763" s="849">
        <v>5</v>
      </c>
      <c r="M763" s="850">
        <v>2454.4499999999998</v>
      </c>
    </row>
    <row r="764" spans="1:13" ht="14.4" customHeight="1" x14ac:dyDescent="0.3">
      <c r="A764" s="831" t="s">
        <v>2315</v>
      </c>
      <c r="B764" s="832" t="s">
        <v>1676</v>
      </c>
      <c r="C764" s="832" t="s">
        <v>1687</v>
      </c>
      <c r="D764" s="832" t="s">
        <v>787</v>
      </c>
      <c r="E764" s="832" t="s">
        <v>1688</v>
      </c>
      <c r="F764" s="849"/>
      <c r="G764" s="849"/>
      <c r="H764" s="837">
        <v>0</v>
      </c>
      <c r="I764" s="849">
        <v>1</v>
      </c>
      <c r="J764" s="849">
        <v>490.89</v>
      </c>
      <c r="K764" s="837">
        <v>1</v>
      </c>
      <c r="L764" s="849">
        <v>1</v>
      </c>
      <c r="M764" s="850">
        <v>490.89</v>
      </c>
    </row>
    <row r="765" spans="1:13" ht="14.4" customHeight="1" x14ac:dyDescent="0.3">
      <c r="A765" s="831" t="s">
        <v>2315</v>
      </c>
      <c r="B765" s="832" t="s">
        <v>1713</v>
      </c>
      <c r="C765" s="832" t="s">
        <v>1721</v>
      </c>
      <c r="D765" s="832" t="s">
        <v>795</v>
      </c>
      <c r="E765" s="832" t="s">
        <v>1722</v>
      </c>
      <c r="F765" s="849">
        <v>5</v>
      </c>
      <c r="G765" s="849">
        <v>212.54999999999998</v>
      </c>
      <c r="H765" s="837">
        <v>1</v>
      </c>
      <c r="I765" s="849"/>
      <c r="J765" s="849"/>
      <c r="K765" s="837">
        <v>0</v>
      </c>
      <c r="L765" s="849">
        <v>5</v>
      </c>
      <c r="M765" s="850">
        <v>212.54999999999998</v>
      </c>
    </row>
    <row r="766" spans="1:13" ht="14.4" customHeight="1" x14ac:dyDescent="0.3">
      <c r="A766" s="831" t="s">
        <v>2315</v>
      </c>
      <c r="B766" s="832" t="s">
        <v>1723</v>
      </c>
      <c r="C766" s="832" t="s">
        <v>4426</v>
      </c>
      <c r="D766" s="832" t="s">
        <v>4427</v>
      </c>
      <c r="E766" s="832" t="s">
        <v>4428</v>
      </c>
      <c r="F766" s="849">
        <v>1</v>
      </c>
      <c r="G766" s="849">
        <v>0</v>
      </c>
      <c r="H766" s="837"/>
      <c r="I766" s="849"/>
      <c r="J766" s="849"/>
      <c r="K766" s="837"/>
      <c r="L766" s="849">
        <v>1</v>
      </c>
      <c r="M766" s="850">
        <v>0</v>
      </c>
    </row>
    <row r="767" spans="1:13" ht="14.4" customHeight="1" x14ac:dyDescent="0.3">
      <c r="A767" s="831" t="s">
        <v>2315</v>
      </c>
      <c r="B767" s="832" t="s">
        <v>1744</v>
      </c>
      <c r="C767" s="832" t="s">
        <v>4422</v>
      </c>
      <c r="D767" s="832" t="s">
        <v>4318</v>
      </c>
      <c r="E767" s="832" t="s">
        <v>1747</v>
      </c>
      <c r="F767" s="849">
        <v>1</v>
      </c>
      <c r="G767" s="849">
        <v>35.11</v>
      </c>
      <c r="H767" s="837">
        <v>1</v>
      </c>
      <c r="I767" s="849"/>
      <c r="J767" s="849"/>
      <c r="K767" s="837">
        <v>0</v>
      </c>
      <c r="L767" s="849">
        <v>1</v>
      </c>
      <c r="M767" s="850">
        <v>35.11</v>
      </c>
    </row>
    <row r="768" spans="1:13" ht="14.4" customHeight="1" x14ac:dyDescent="0.3">
      <c r="A768" s="831" t="s">
        <v>2315</v>
      </c>
      <c r="B768" s="832" t="s">
        <v>1744</v>
      </c>
      <c r="C768" s="832" t="s">
        <v>2036</v>
      </c>
      <c r="D768" s="832" t="s">
        <v>1746</v>
      </c>
      <c r="E768" s="832" t="s">
        <v>1894</v>
      </c>
      <c r="F768" s="849"/>
      <c r="G768" s="849"/>
      <c r="H768" s="837">
        <v>0</v>
      </c>
      <c r="I768" s="849">
        <v>1</v>
      </c>
      <c r="J768" s="849">
        <v>17.559999999999999</v>
      </c>
      <c r="K768" s="837">
        <v>1</v>
      </c>
      <c r="L768" s="849">
        <v>1</v>
      </c>
      <c r="M768" s="850">
        <v>17.559999999999999</v>
      </c>
    </row>
    <row r="769" spans="1:13" ht="14.4" customHeight="1" x14ac:dyDescent="0.3">
      <c r="A769" s="831" t="s">
        <v>2315</v>
      </c>
      <c r="B769" s="832" t="s">
        <v>1752</v>
      </c>
      <c r="C769" s="832" t="s">
        <v>1753</v>
      </c>
      <c r="D769" s="832" t="s">
        <v>681</v>
      </c>
      <c r="E769" s="832" t="s">
        <v>1754</v>
      </c>
      <c r="F769" s="849"/>
      <c r="G769" s="849"/>
      <c r="H769" s="837">
        <v>0</v>
      </c>
      <c r="I769" s="849">
        <v>1</v>
      </c>
      <c r="J769" s="849">
        <v>8.7899999999999991</v>
      </c>
      <c r="K769" s="837">
        <v>1</v>
      </c>
      <c r="L769" s="849">
        <v>1</v>
      </c>
      <c r="M769" s="850">
        <v>8.7899999999999991</v>
      </c>
    </row>
    <row r="770" spans="1:13" ht="14.4" customHeight="1" x14ac:dyDescent="0.3">
      <c r="A770" s="831" t="s">
        <v>2315</v>
      </c>
      <c r="B770" s="832" t="s">
        <v>1759</v>
      </c>
      <c r="C770" s="832" t="s">
        <v>2945</v>
      </c>
      <c r="D770" s="832" t="s">
        <v>2380</v>
      </c>
      <c r="E770" s="832" t="s">
        <v>1764</v>
      </c>
      <c r="F770" s="849">
        <v>1</v>
      </c>
      <c r="G770" s="849">
        <v>31.09</v>
      </c>
      <c r="H770" s="837">
        <v>1</v>
      </c>
      <c r="I770" s="849"/>
      <c r="J770" s="849"/>
      <c r="K770" s="837">
        <v>0</v>
      </c>
      <c r="L770" s="849">
        <v>1</v>
      </c>
      <c r="M770" s="850">
        <v>31.09</v>
      </c>
    </row>
    <row r="771" spans="1:13" ht="14.4" customHeight="1" x14ac:dyDescent="0.3">
      <c r="A771" s="831" t="s">
        <v>2315</v>
      </c>
      <c r="B771" s="832" t="s">
        <v>1759</v>
      </c>
      <c r="C771" s="832" t="s">
        <v>2946</v>
      </c>
      <c r="D771" s="832" t="s">
        <v>2380</v>
      </c>
      <c r="E771" s="832" t="s">
        <v>1780</v>
      </c>
      <c r="F771" s="849">
        <v>1</v>
      </c>
      <c r="G771" s="849">
        <v>103.64</v>
      </c>
      <c r="H771" s="837">
        <v>1</v>
      </c>
      <c r="I771" s="849"/>
      <c r="J771" s="849"/>
      <c r="K771" s="837">
        <v>0</v>
      </c>
      <c r="L771" s="849">
        <v>1</v>
      </c>
      <c r="M771" s="850">
        <v>103.64</v>
      </c>
    </row>
    <row r="772" spans="1:13" ht="14.4" customHeight="1" x14ac:dyDescent="0.3">
      <c r="A772" s="831" t="s">
        <v>2315</v>
      </c>
      <c r="B772" s="832" t="s">
        <v>1769</v>
      </c>
      <c r="C772" s="832" t="s">
        <v>1770</v>
      </c>
      <c r="D772" s="832" t="s">
        <v>987</v>
      </c>
      <c r="E772" s="832" t="s">
        <v>1771</v>
      </c>
      <c r="F772" s="849"/>
      <c r="G772" s="849"/>
      <c r="H772" s="837">
        <v>0</v>
      </c>
      <c r="I772" s="849">
        <v>1</v>
      </c>
      <c r="J772" s="849">
        <v>143.09</v>
      </c>
      <c r="K772" s="837">
        <v>1</v>
      </c>
      <c r="L772" s="849">
        <v>1</v>
      </c>
      <c r="M772" s="850">
        <v>143.09</v>
      </c>
    </row>
    <row r="773" spans="1:13" ht="14.4" customHeight="1" x14ac:dyDescent="0.3">
      <c r="A773" s="831" t="s">
        <v>2315</v>
      </c>
      <c r="B773" s="832" t="s">
        <v>1769</v>
      </c>
      <c r="C773" s="832" t="s">
        <v>4272</v>
      </c>
      <c r="D773" s="832" t="s">
        <v>989</v>
      </c>
      <c r="E773" s="832" t="s">
        <v>1955</v>
      </c>
      <c r="F773" s="849"/>
      <c r="G773" s="849"/>
      <c r="H773" s="837">
        <v>0</v>
      </c>
      <c r="I773" s="849">
        <v>1</v>
      </c>
      <c r="J773" s="849">
        <v>95.39</v>
      </c>
      <c r="K773" s="837">
        <v>1</v>
      </c>
      <c r="L773" s="849">
        <v>1</v>
      </c>
      <c r="M773" s="850">
        <v>95.39</v>
      </c>
    </row>
    <row r="774" spans="1:13" ht="14.4" customHeight="1" x14ac:dyDescent="0.3">
      <c r="A774" s="831" t="s">
        <v>2315</v>
      </c>
      <c r="B774" s="832" t="s">
        <v>1827</v>
      </c>
      <c r="C774" s="832" t="s">
        <v>2640</v>
      </c>
      <c r="D774" s="832" t="s">
        <v>2641</v>
      </c>
      <c r="E774" s="832" t="s">
        <v>2642</v>
      </c>
      <c r="F774" s="849"/>
      <c r="G774" s="849"/>
      <c r="H774" s="837">
        <v>0</v>
      </c>
      <c r="I774" s="849">
        <v>1</v>
      </c>
      <c r="J774" s="849">
        <v>32.869999999999997</v>
      </c>
      <c r="K774" s="837">
        <v>1</v>
      </c>
      <c r="L774" s="849">
        <v>1</v>
      </c>
      <c r="M774" s="850">
        <v>32.869999999999997</v>
      </c>
    </row>
    <row r="775" spans="1:13" ht="14.4" customHeight="1" x14ac:dyDescent="0.3">
      <c r="A775" s="831" t="s">
        <v>2315</v>
      </c>
      <c r="B775" s="832" t="s">
        <v>1827</v>
      </c>
      <c r="C775" s="832" t="s">
        <v>2643</v>
      </c>
      <c r="D775" s="832" t="s">
        <v>2641</v>
      </c>
      <c r="E775" s="832" t="s">
        <v>2644</v>
      </c>
      <c r="F775" s="849"/>
      <c r="G775" s="849"/>
      <c r="H775" s="837">
        <v>0</v>
      </c>
      <c r="I775" s="849">
        <v>2</v>
      </c>
      <c r="J775" s="849">
        <v>438.36</v>
      </c>
      <c r="K775" s="837">
        <v>1</v>
      </c>
      <c r="L775" s="849">
        <v>2</v>
      </c>
      <c r="M775" s="850">
        <v>438.36</v>
      </c>
    </row>
    <row r="776" spans="1:13" ht="14.4" customHeight="1" x14ac:dyDescent="0.3">
      <c r="A776" s="831" t="s">
        <v>2315</v>
      </c>
      <c r="B776" s="832" t="s">
        <v>1827</v>
      </c>
      <c r="C776" s="832" t="s">
        <v>4396</v>
      </c>
      <c r="D776" s="832" t="s">
        <v>2641</v>
      </c>
      <c r="E776" s="832" t="s">
        <v>4397</v>
      </c>
      <c r="F776" s="849"/>
      <c r="G776" s="849"/>
      <c r="H776" s="837">
        <v>0</v>
      </c>
      <c r="I776" s="849">
        <v>1</v>
      </c>
      <c r="J776" s="849">
        <v>135.5</v>
      </c>
      <c r="K776" s="837">
        <v>1</v>
      </c>
      <c r="L776" s="849">
        <v>1</v>
      </c>
      <c r="M776" s="850">
        <v>135.5</v>
      </c>
    </row>
    <row r="777" spans="1:13" ht="14.4" customHeight="1" x14ac:dyDescent="0.3">
      <c r="A777" s="831" t="s">
        <v>2315</v>
      </c>
      <c r="B777" s="832" t="s">
        <v>1842</v>
      </c>
      <c r="C777" s="832" t="s">
        <v>1845</v>
      </c>
      <c r="D777" s="832" t="s">
        <v>1115</v>
      </c>
      <c r="E777" s="832" t="s">
        <v>1846</v>
      </c>
      <c r="F777" s="849"/>
      <c r="G777" s="849"/>
      <c r="H777" s="837">
        <v>0</v>
      </c>
      <c r="I777" s="849">
        <v>9</v>
      </c>
      <c r="J777" s="849">
        <v>1389.2400000000002</v>
      </c>
      <c r="K777" s="837">
        <v>1</v>
      </c>
      <c r="L777" s="849">
        <v>9</v>
      </c>
      <c r="M777" s="850">
        <v>1389.2400000000002</v>
      </c>
    </row>
    <row r="778" spans="1:13" ht="14.4" customHeight="1" x14ac:dyDescent="0.3">
      <c r="A778" s="831" t="s">
        <v>2315</v>
      </c>
      <c r="B778" s="832" t="s">
        <v>1842</v>
      </c>
      <c r="C778" s="832" t="s">
        <v>1843</v>
      </c>
      <c r="D778" s="832" t="s">
        <v>1115</v>
      </c>
      <c r="E778" s="832" t="s">
        <v>1844</v>
      </c>
      <c r="F778" s="849"/>
      <c r="G778" s="849"/>
      <c r="H778" s="837">
        <v>0</v>
      </c>
      <c r="I778" s="849">
        <v>1</v>
      </c>
      <c r="J778" s="849">
        <v>225.06</v>
      </c>
      <c r="K778" s="837">
        <v>1</v>
      </c>
      <c r="L778" s="849">
        <v>1</v>
      </c>
      <c r="M778" s="850">
        <v>225.06</v>
      </c>
    </row>
    <row r="779" spans="1:13" ht="14.4" customHeight="1" x14ac:dyDescent="0.3">
      <c r="A779" s="831" t="s">
        <v>2315</v>
      </c>
      <c r="B779" s="832" t="s">
        <v>4563</v>
      </c>
      <c r="C779" s="832" t="s">
        <v>2541</v>
      </c>
      <c r="D779" s="832" t="s">
        <v>1151</v>
      </c>
      <c r="E779" s="832" t="s">
        <v>2542</v>
      </c>
      <c r="F779" s="849">
        <v>1</v>
      </c>
      <c r="G779" s="849">
        <v>98.75</v>
      </c>
      <c r="H779" s="837">
        <v>1</v>
      </c>
      <c r="I779" s="849"/>
      <c r="J779" s="849"/>
      <c r="K779" s="837">
        <v>0</v>
      </c>
      <c r="L779" s="849">
        <v>1</v>
      </c>
      <c r="M779" s="850">
        <v>98.75</v>
      </c>
    </row>
    <row r="780" spans="1:13" ht="14.4" customHeight="1" x14ac:dyDescent="0.3">
      <c r="A780" s="831" t="s">
        <v>2315</v>
      </c>
      <c r="B780" s="832" t="s">
        <v>1878</v>
      </c>
      <c r="C780" s="832" t="s">
        <v>1882</v>
      </c>
      <c r="D780" s="832" t="s">
        <v>1883</v>
      </c>
      <c r="E780" s="832" t="s">
        <v>1884</v>
      </c>
      <c r="F780" s="849"/>
      <c r="G780" s="849"/>
      <c r="H780" s="837">
        <v>0</v>
      </c>
      <c r="I780" s="849">
        <v>1</v>
      </c>
      <c r="J780" s="849">
        <v>3231.81</v>
      </c>
      <c r="K780" s="837">
        <v>1</v>
      </c>
      <c r="L780" s="849">
        <v>1</v>
      </c>
      <c r="M780" s="850">
        <v>3231.81</v>
      </c>
    </row>
    <row r="781" spans="1:13" ht="14.4" customHeight="1" x14ac:dyDescent="0.3">
      <c r="A781" s="831" t="s">
        <v>2315</v>
      </c>
      <c r="B781" s="832" t="s">
        <v>1903</v>
      </c>
      <c r="C781" s="832" t="s">
        <v>2371</v>
      </c>
      <c r="D781" s="832" t="s">
        <v>2372</v>
      </c>
      <c r="E781" s="832" t="s">
        <v>2029</v>
      </c>
      <c r="F781" s="849">
        <v>2</v>
      </c>
      <c r="G781" s="849">
        <v>72.540000000000006</v>
      </c>
      <c r="H781" s="837">
        <v>1</v>
      </c>
      <c r="I781" s="849"/>
      <c r="J781" s="849"/>
      <c r="K781" s="837">
        <v>0</v>
      </c>
      <c r="L781" s="849">
        <v>2</v>
      </c>
      <c r="M781" s="850">
        <v>72.540000000000006</v>
      </c>
    </row>
    <row r="782" spans="1:13" ht="14.4" customHeight="1" x14ac:dyDescent="0.3">
      <c r="A782" s="831" t="s">
        <v>2315</v>
      </c>
      <c r="B782" s="832" t="s">
        <v>1903</v>
      </c>
      <c r="C782" s="832" t="s">
        <v>1904</v>
      </c>
      <c r="D782" s="832" t="s">
        <v>620</v>
      </c>
      <c r="E782" s="832" t="s">
        <v>621</v>
      </c>
      <c r="F782" s="849"/>
      <c r="G782" s="849"/>
      <c r="H782" s="837">
        <v>0</v>
      </c>
      <c r="I782" s="849">
        <v>1</v>
      </c>
      <c r="J782" s="849">
        <v>21.76</v>
      </c>
      <c r="K782" s="837">
        <v>1</v>
      </c>
      <c r="L782" s="849">
        <v>1</v>
      </c>
      <c r="M782" s="850">
        <v>21.76</v>
      </c>
    </row>
    <row r="783" spans="1:13" ht="14.4" customHeight="1" x14ac:dyDescent="0.3">
      <c r="A783" s="831" t="s">
        <v>2315</v>
      </c>
      <c r="B783" s="832" t="s">
        <v>1920</v>
      </c>
      <c r="C783" s="832" t="s">
        <v>3358</v>
      </c>
      <c r="D783" s="832" t="s">
        <v>3359</v>
      </c>
      <c r="E783" s="832" t="s">
        <v>3360</v>
      </c>
      <c r="F783" s="849">
        <v>1</v>
      </c>
      <c r="G783" s="849">
        <v>0</v>
      </c>
      <c r="H783" s="837"/>
      <c r="I783" s="849"/>
      <c r="J783" s="849"/>
      <c r="K783" s="837"/>
      <c r="L783" s="849">
        <v>1</v>
      </c>
      <c r="M783" s="850">
        <v>0</v>
      </c>
    </row>
    <row r="784" spans="1:13" ht="14.4" customHeight="1" x14ac:dyDescent="0.3">
      <c r="A784" s="831" t="s">
        <v>2315</v>
      </c>
      <c r="B784" s="832" t="s">
        <v>1930</v>
      </c>
      <c r="C784" s="832" t="s">
        <v>1931</v>
      </c>
      <c r="D784" s="832" t="s">
        <v>1932</v>
      </c>
      <c r="E784" s="832" t="s">
        <v>1933</v>
      </c>
      <c r="F784" s="849"/>
      <c r="G784" s="849"/>
      <c r="H784" s="837">
        <v>0</v>
      </c>
      <c r="I784" s="849">
        <v>1</v>
      </c>
      <c r="J784" s="849">
        <v>1170.93</v>
      </c>
      <c r="K784" s="837">
        <v>1</v>
      </c>
      <c r="L784" s="849">
        <v>1</v>
      </c>
      <c r="M784" s="850">
        <v>1170.93</v>
      </c>
    </row>
    <row r="785" spans="1:13" ht="14.4" customHeight="1" x14ac:dyDescent="0.3">
      <c r="A785" s="831" t="s">
        <v>2315</v>
      </c>
      <c r="B785" s="832" t="s">
        <v>4582</v>
      </c>
      <c r="C785" s="832" t="s">
        <v>3713</v>
      </c>
      <c r="D785" s="832" t="s">
        <v>3714</v>
      </c>
      <c r="E785" s="832" t="s">
        <v>3715</v>
      </c>
      <c r="F785" s="849"/>
      <c r="G785" s="849"/>
      <c r="H785" s="837">
        <v>0</v>
      </c>
      <c r="I785" s="849">
        <v>1</v>
      </c>
      <c r="J785" s="849">
        <v>141.25</v>
      </c>
      <c r="K785" s="837">
        <v>1</v>
      </c>
      <c r="L785" s="849">
        <v>1</v>
      </c>
      <c r="M785" s="850">
        <v>141.25</v>
      </c>
    </row>
    <row r="786" spans="1:13" ht="14.4" customHeight="1" x14ac:dyDescent="0.3">
      <c r="A786" s="831" t="s">
        <v>2317</v>
      </c>
      <c r="B786" s="832" t="s">
        <v>1644</v>
      </c>
      <c r="C786" s="832" t="s">
        <v>2714</v>
      </c>
      <c r="D786" s="832" t="s">
        <v>1648</v>
      </c>
      <c r="E786" s="832" t="s">
        <v>1649</v>
      </c>
      <c r="F786" s="849"/>
      <c r="G786" s="849"/>
      <c r="H786" s="837">
        <v>0</v>
      </c>
      <c r="I786" s="849">
        <v>2</v>
      </c>
      <c r="J786" s="849">
        <v>115.2</v>
      </c>
      <c r="K786" s="837">
        <v>1</v>
      </c>
      <c r="L786" s="849">
        <v>2</v>
      </c>
      <c r="M786" s="850">
        <v>115.2</v>
      </c>
    </row>
    <row r="787" spans="1:13" ht="14.4" customHeight="1" x14ac:dyDescent="0.3">
      <c r="A787" s="831" t="s">
        <v>2317</v>
      </c>
      <c r="B787" s="832" t="s">
        <v>4560</v>
      </c>
      <c r="C787" s="832" t="s">
        <v>2458</v>
      </c>
      <c r="D787" s="832" t="s">
        <v>2459</v>
      </c>
      <c r="E787" s="832" t="s">
        <v>2460</v>
      </c>
      <c r="F787" s="849">
        <v>3</v>
      </c>
      <c r="G787" s="849">
        <v>96.75</v>
      </c>
      <c r="H787" s="837">
        <v>1</v>
      </c>
      <c r="I787" s="849"/>
      <c r="J787" s="849"/>
      <c r="K787" s="837">
        <v>0</v>
      </c>
      <c r="L787" s="849">
        <v>3</v>
      </c>
      <c r="M787" s="850">
        <v>96.75</v>
      </c>
    </row>
    <row r="788" spans="1:13" ht="14.4" customHeight="1" x14ac:dyDescent="0.3">
      <c r="A788" s="831" t="s">
        <v>2317</v>
      </c>
      <c r="B788" s="832" t="s">
        <v>1769</v>
      </c>
      <c r="C788" s="832" t="s">
        <v>1770</v>
      </c>
      <c r="D788" s="832" t="s">
        <v>987</v>
      </c>
      <c r="E788" s="832" t="s">
        <v>1771</v>
      </c>
      <c r="F788" s="849"/>
      <c r="G788" s="849"/>
      <c r="H788" s="837">
        <v>0</v>
      </c>
      <c r="I788" s="849">
        <v>1</v>
      </c>
      <c r="J788" s="849">
        <v>143.09</v>
      </c>
      <c r="K788" s="837">
        <v>1</v>
      </c>
      <c r="L788" s="849">
        <v>1</v>
      </c>
      <c r="M788" s="850">
        <v>143.09</v>
      </c>
    </row>
    <row r="789" spans="1:13" ht="14.4" customHeight="1" x14ac:dyDescent="0.3">
      <c r="A789" s="831" t="s">
        <v>2317</v>
      </c>
      <c r="B789" s="832" t="s">
        <v>4567</v>
      </c>
      <c r="C789" s="832" t="s">
        <v>2766</v>
      </c>
      <c r="D789" s="832" t="s">
        <v>2767</v>
      </c>
      <c r="E789" s="832" t="s">
        <v>2768</v>
      </c>
      <c r="F789" s="849"/>
      <c r="G789" s="849"/>
      <c r="H789" s="837">
        <v>0</v>
      </c>
      <c r="I789" s="849">
        <v>1</v>
      </c>
      <c r="J789" s="849">
        <v>5569.61</v>
      </c>
      <c r="K789" s="837">
        <v>1</v>
      </c>
      <c r="L789" s="849">
        <v>1</v>
      </c>
      <c r="M789" s="850">
        <v>5569.61</v>
      </c>
    </row>
    <row r="790" spans="1:13" ht="14.4" customHeight="1" x14ac:dyDescent="0.3">
      <c r="A790" s="831" t="s">
        <v>2320</v>
      </c>
      <c r="B790" s="832" t="s">
        <v>1842</v>
      </c>
      <c r="C790" s="832" t="s">
        <v>1845</v>
      </c>
      <c r="D790" s="832" t="s">
        <v>1115</v>
      </c>
      <c r="E790" s="832" t="s">
        <v>1846</v>
      </c>
      <c r="F790" s="849"/>
      <c r="G790" s="849"/>
      <c r="H790" s="837">
        <v>0</v>
      </c>
      <c r="I790" s="849">
        <v>1</v>
      </c>
      <c r="J790" s="849">
        <v>154.36000000000001</v>
      </c>
      <c r="K790" s="837">
        <v>1</v>
      </c>
      <c r="L790" s="849">
        <v>1</v>
      </c>
      <c r="M790" s="850">
        <v>154.36000000000001</v>
      </c>
    </row>
    <row r="791" spans="1:13" ht="14.4" customHeight="1" x14ac:dyDescent="0.3">
      <c r="A791" s="831" t="s">
        <v>2320</v>
      </c>
      <c r="B791" s="832" t="s">
        <v>4592</v>
      </c>
      <c r="C791" s="832" t="s">
        <v>3470</v>
      </c>
      <c r="D791" s="832" t="s">
        <v>3471</v>
      </c>
      <c r="E791" s="832" t="s">
        <v>3472</v>
      </c>
      <c r="F791" s="849"/>
      <c r="G791" s="849"/>
      <c r="H791" s="837">
        <v>0</v>
      </c>
      <c r="I791" s="849">
        <v>1</v>
      </c>
      <c r="J791" s="849">
        <v>70.540000000000006</v>
      </c>
      <c r="K791" s="837">
        <v>1</v>
      </c>
      <c r="L791" s="849">
        <v>1</v>
      </c>
      <c r="M791" s="850">
        <v>70.540000000000006</v>
      </c>
    </row>
    <row r="792" spans="1:13" ht="14.4" customHeight="1" x14ac:dyDescent="0.3">
      <c r="A792" s="831" t="s">
        <v>2321</v>
      </c>
      <c r="B792" s="832" t="s">
        <v>1644</v>
      </c>
      <c r="C792" s="832" t="s">
        <v>2710</v>
      </c>
      <c r="D792" s="832" t="s">
        <v>1648</v>
      </c>
      <c r="E792" s="832" t="s">
        <v>2711</v>
      </c>
      <c r="F792" s="849"/>
      <c r="G792" s="849"/>
      <c r="H792" s="837">
        <v>0</v>
      </c>
      <c r="I792" s="849">
        <v>1</v>
      </c>
      <c r="J792" s="849">
        <v>115.18</v>
      </c>
      <c r="K792" s="837">
        <v>1</v>
      </c>
      <c r="L792" s="849">
        <v>1</v>
      </c>
      <c r="M792" s="850">
        <v>115.18</v>
      </c>
    </row>
    <row r="793" spans="1:13" ht="14.4" customHeight="1" x14ac:dyDescent="0.3">
      <c r="A793" s="831" t="s">
        <v>2321</v>
      </c>
      <c r="B793" s="832" t="s">
        <v>1644</v>
      </c>
      <c r="C793" s="832" t="s">
        <v>3042</v>
      </c>
      <c r="D793" s="832" t="s">
        <v>3036</v>
      </c>
      <c r="E793" s="832" t="s">
        <v>3043</v>
      </c>
      <c r="F793" s="849">
        <v>1</v>
      </c>
      <c r="G793" s="849">
        <v>56.45</v>
      </c>
      <c r="H793" s="837">
        <v>1</v>
      </c>
      <c r="I793" s="849"/>
      <c r="J793" s="849"/>
      <c r="K793" s="837">
        <v>0</v>
      </c>
      <c r="L793" s="849">
        <v>1</v>
      </c>
      <c r="M793" s="850">
        <v>56.45</v>
      </c>
    </row>
    <row r="794" spans="1:13" ht="14.4" customHeight="1" x14ac:dyDescent="0.3">
      <c r="A794" s="831" t="s">
        <v>2321</v>
      </c>
      <c r="B794" s="832" t="s">
        <v>1644</v>
      </c>
      <c r="C794" s="832" t="s">
        <v>2712</v>
      </c>
      <c r="D794" s="832" t="s">
        <v>1648</v>
      </c>
      <c r="E794" s="832" t="s">
        <v>2713</v>
      </c>
      <c r="F794" s="849"/>
      <c r="G794" s="849"/>
      <c r="H794" s="837">
        <v>0</v>
      </c>
      <c r="I794" s="849">
        <v>1</v>
      </c>
      <c r="J794" s="849">
        <v>16.12</v>
      </c>
      <c r="K794" s="837">
        <v>1</v>
      </c>
      <c r="L794" s="849">
        <v>1</v>
      </c>
      <c r="M794" s="850">
        <v>16.12</v>
      </c>
    </row>
    <row r="795" spans="1:13" ht="14.4" customHeight="1" x14ac:dyDescent="0.3">
      <c r="A795" s="831" t="s">
        <v>2321</v>
      </c>
      <c r="B795" s="832" t="s">
        <v>1644</v>
      </c>
      <c r="C795" s="832" t="s">
        <v>2714</v>
      </c>
      <c r="D795" s="832" t="s">
        <v>1648</v>
      </c>
      <c r="E795" s="832" t="s">
        <v>1649</v>
      </c>
      <c r="F795" s="849"/>
      <c r="G795" s="849"/>
      <c r="H795" s="837">
        <v>0</v>
      </c>
      <c r="I795" s="849">
        <v>21</v>
      </c>
      <c r="J795" s="849">
        <v>1209.6000000000004</v>
      </c>
      <c r="K795" s="837">
        <v>1</v>
      </c>
      <c r="L795" s="849">
        <v>21</v>
      </c>
      <c r="M795" s="850">
        <v>1209.6000000000004</v>
      </c>
    </row>
    <row r="796" spans="1:13" ht="14.4" customHeight="1" x14ac:dyDescent="0.3">
      <c r="A796" s="831" t="s">
        <v>2321</v>
      </c>
      <c r="B796" s="832" t="s">
        <v>2003</v>
      </c>
      <c r="C796" s="832" t="s">
        <v>2004</v>
      </c>
      <c r="D796" s="832" t="s">
        <v>1340</v>
      </c>
      <c r="E796" s="832" t="s">
        <v>2005</v>
      </c>
      <c r="F796" s="849"/>
      <c r="G796" s="849"/>
      <c r="H796" s="837">
        <v>0</v>
      </c>
      <c r="I796" s="849">
        <v>11</v>
      </c>
      <c r="J796" s="849">
        <v>709.5</v>
      </c>
      <c r="K796" s="837">
        <v>1</v>
      </c>
      <c r="L796" s="849">
        <v>11</v>
      </c>
      <c r="M796" s="850">
        <v>709.5</v>
      </c>
    </row>
    <row r="797" spans="1:13" ht="14.4" customHeight="1" x14ac:dyDescent="0.3">
      <c r="A797" s="831" t="s">
        <v>2321</v>
      </c>
      <c r="B797" s="832" t="s">
        <v>4560</v>
      </c>
      <c r="C797" s="832" t="s">
        <v>3385</v>
      </c>
      <c r="D797" s="832" t="s">
        <v>2459</v>
      </c>
      <c r="E797" s="832" t="s">
        <v>3184</v>
      </c>
      <c r="F797" s="849">
        <v>1</v>
      </c>
      <c r="G797" s="849">
        <v>225.75</v>
      </c>
      <c r="H797" s="837">
        <v>1</v>
      </c>
      <c r="I797" s="849"/>
      <c r="J797" s="849"/>
      <c r="K797" s="837">
        <v>0</v>
      </c>
      <c r="L797" s="849">
        <v>1</v>
      </c>
      <c r="M797" s="850">
        <v>225.75</v>
      </c>
    </row>
    <row r="798" spans="1:13" ht="14.4" customHeight="1" x14ac:dyDescent="0.3">
      <c r="A798" s="831" t="s">
        <v>2321</v>
      </c>
      <c r="B798" s="832" t="s">
        <v>1676</v>
      </c>
      <c r="C798" s="832" t="s">
        <v>2669</v>
      </c>
      <c r="D798" s="832" t="s">
        <v>787</v>
      </c>
      <c r="E798" s="832" t="s">
        <v>1684</v>
      </c>
      <c r="F798" s="849"/>
      <c r="G798" s="849"/>
      <c r="H798" s="837">
        <v>0</v>
      </c>
      <c r="I798" s="849">
        <v>3</v>
      </c>
      <c r="J798" s="849">
        <v>2208.9900000000002</v>
      </c>
      <c r="K798" s="837">
        <v>1</v>
      </c>
      <c r="L798" s="849">
        <v>3</v>
      </c>
      <c r="M798" s="850">
        <v>2208.9900000000002</v>
      </c>
    </row>
    <row r="799" spans="1:13" ht="14.4" customHeight="1" x14ac:dyDescent="0.3">
      <c r="A799" s="831" t="s">
        <v>2321</v>
      </c>
      <c r="B799" s="832" t="s">
        <v>1676</v>
      </c>
      <c r="C799" s="832" t="s">
        <v>3027</v>
      </c>
      <c r="D799" s="832" t="s">
        <v>793</v>
      </c>
      <c r="E799" s="832" t="s">
        <v>1678</v>
      </c>
      <c r="F799" s="849"/>
      <c r="G799" s="849"/>
      <c r="H799" s="837">
        <v>0</v>
      </c>
      <c r="I799" s="849">
        <v>7</v>
      </c>
      <c r="J799" s="849">
        <v>12932.43</v>
      </c>
      <c r="K799" s="837">
        <v>1</v>
      </c>
      <c r="L799" s="849">
        <v>7</v>
      </c>
      <c r="M799" s="850">
        <v>12932.43</v>
      </c>
    </row>
    <row r="800" spans="1:13" ht="14.4" customHeight="1" x14ac:dyDescent="0.3">
      <c r="A800" s="831" t="s">
        <v>2321</v>
      </c>
      <c r="B800" s="832" t="s">
        <v>1676</v>
      </c>
      <c r="C800" s="832" t="s">
        <v>2673</v>
      </c>
      <c r="D800" s="832" t="s">
        <v>793</v>
      </c>
      <c r="E800" s="832" t="s">
        <v>2015</v>
      </c>
      <c r="F800" s="849"/>
      <c r="G800" s="849"/>
      <c r="H800" s="837">
        <v>0</v>
      </c>
      <c r="I800" s="849">
        <v>1</v>
      </c>
      <c r="J800" s="849">
        <v>2309.36</v>
      </c>
      <c r="K800" s="837">
        <v>1</v>
      </c>
      <c r="L800" s="849">
        <v>1</v>
      </c>
      <c r="M800" s="850">
        <v>2309.36</v>
      </c>
    </row>
    <row r="801" spans="1:13" ht="14.4" customHeight="1" x14ac:dyDescent="0.3">
      <c r="A801" s="831" t="s">
        <v>2321</v>
      </c>
      <c r="B801" s="832" t="s">
        <v>1676</v>
      </c>
      <c r="C801" s="832" t="s">
        <v>3194</v>
      </c>
      <c r="D801" s="832" t="s">
        <v>793</v>
      </c>
      <c r="E801" s="832" t="s">
        <v>2672</v>
      </c>
      <c r="F801" s="849"/>
      <c r="G801" s="849"/>
      <c r="H801" s="837">
        <v>0</v>
      </c>
      <c r="I801" s="849">
        <v>1</v>
      </c>
      <c r="J801" s="849">
        <v>1385.62</v>
      </c>
      <c r="K801" s="837">
        <v>1</v>
      </c>
      <c r="L801" s="849">
        <v>1</v>
      </c>
      <c r="M801" s="850">
        <v>1385.62</v>
      </c>
    </row>
    <row r="802" spans="1:13" ht="14.4" customHeight="1" x14ac:dyDescent="0.3">
      <c r="A802" s="831" t="s">
        <v>2321</v>
      </c>
      <c r="B802" s="832" t="s">
        <v>1713</v>
      </c>
      <c r="C802" s="832" t="s">
        <v>1721</v>
      </c>
      <c r="D802" s="832" t="s">
        <v>795</v>
      </c>
      <c r="E802" s="832" t="s">
        <v>1722</v>
      </c>
      <c r="F802" s="849">
        <v>4</v>
      </c>
      <c r="G802" s="849">
        <v>170.04</v>
      </c>
      <c r="H802" s="837">
        <v>1</v>
      </c>
      <c r="I802" s="849"/>
      <c r="J802" s="849"/>
      <c r="K802" s="837">
        <v>0</v>
      </c>
      <c r="L802" s="849">
        <v>4</v>
      </c>
      <c r="M802" s="850">
        <v>170.04</v>
      </c>
    </row>
    <row r="803" spans="1:13" ht="14.4" customHeight="1" x14ac:dyDescent="0.3">
      <c r="A803" s="831" t="s">
        <v>2321</v>
      </c>
      <c r="B803" s="832" t="s">
        <v>1752</v>
      </c>
      <c r="C803" s="832" t="s">
        <v>1755</v>
      </c>
      <c r="D803" s="832" t="s">
        <v>681</v>
      </c>
      <c r="E803" s="832" t="s">
        <v>1756</v>
      </c>
      <c r="F803" s="849"/>
      <c r="G803" s="849"/>
      <c r="H803" s="837">
        <v>0</v>
      </c>
      <c r="I803" s="849">
        <v>2</v>
      </c>
      <c r="J803" s="849">
        <v>58.54</v>
      </c>
      <c r="K803" s="837">
        <v>1</v>
      </c>
      <c r="L803" s="849">
        <v>2</v>
      </c>
      <c r="M803" s="850">
        <v>58.54</v>
      </c>
    </row>
    <row r="804" spans="1:13" ht="14.4" customHeight="1" x14ac:dyDescent="0.3">
      <c r="A804" s="831" t="s">
        <v>2321</v>
      </c>
      <c r="B804" s="832" t="s">
        <v>1769</v>
      </c>
      <c r="C804" s="832" t="s">
        <v>1770</v>
      </c>
      <c r="D804" s="832" t="s">
        <v>987</v>
      </c>
      <c r="E804" s="832" t="s">
        <v>1771</v>
      </c>
      <c r="F804" s="849"/>
      <c r="G804" s="849"/>
      <c r="H804" s="837">
        <v>0</v>
      </c>
      <c r="I804" s="849">
        <v>1</v>
      </c>
      <c r="J804" s="849">
        <v>143.09</v>
      </c>
      <c r="K804" s="837">
        <v>1</v>
      </c>
      <c r="L804" s="849">
        <v>1</v>
      </c>
      <c r="M804" s="850">
        <v>143.09</v>
      </c>
    </row>
    <row r="805" spans="1:13" ht="14.4" customHeight="1" x14ac:dyDescent="0.3">
      <c r="A805" s="831" t="s">
        <v>2321</v>
      </c>
      <c r="B805" s="832" t="s">
        <v>1842</v>
      </c>
      <c r="C805" s="832" t="s">
        <v>1845</v>
      </c>
      <c r="D805" s="832" t="s">
        <v>1115</v>
      </c>
      <c r="E805" s="832" t="s">
        <v>1846</v>
      </c>
      <c r="F805" s="849"/>
      <c r="G805" s="849"/>
      <c r="H805" s="837">
        <v>0</v>
      </c>
      <c r="I805" s="849">
        <v>1</v>
      </c>
      <c r="J805" s="849">
        <v>154.36000000000001</v>
      </c>
      <c r="K805" s="837">
        <v>1</v>
      </c>
      <c r="L805" s="849">
        <v>1</v>
      </c>
      <c r="M805" s="850">
        <v>154.36000000000001</v>
      </c>
    </row>
    <row r="806" spans="1:13" ht="14.4" customHeight="1" x14ac:dyDescent="0.3">
      <c r="A806" s="831" t="s">
        <v>2321</v>
      </c>
      <c r="B806" s="832" t="s">
        <v>4563</v>
      </c>
      <c r="C806" s="832" t="s">
        <v>2541</v>
      </c>
      <c r="D806" s="832" t="s">
        <v>1151</v>
      </c>
      <c r="E806" s="832" t="s">
        <v>2542</v>
      </c>
      <c r="F806" s="849">
        <v>1</v>
      </c>
      <c r="G806" s="849">
        <v>98.75</v>
      </c>
      <c r="H806" s="837">
        <v>1</v>
      </c>
      <c r="I806" s="849"/>
      <c r="J806" s="849"/>
      <c r="K806" s="837">
        <v>0</v>
      </c>
      <c r="L806" s="849">
        <v>1</v>
      </c>
      <c r="M806" s="850">
        <v>98.75</v>
      </c>
    </row>
    <row r="807" spans="1:13" ht="14.4" customHeight="1" x14ac:dyDescent="0.3">
      <c r="A807" s="831" t="s">
        <v>2321</v>
      </c>
      <c r="B807" s="832" t="s">
        <v>1878</v>
      </c>
      <c r="C807" s="832" t="s">
        <v>4453</v>
      </c>
      <c r="D807" s="832" t="s">
        <v>3694</v>
      </c>
      <c r="E807" s="832" t="s">
        <v>1884</v>
      </c>
      <c r="F807" s="849">
        <v>1</v>
      </c>
      <c r="G807" s="849">
        <v>846.47</v>
      </c>
      <c r="H807" s="837">
        <v>1</v>
      </c>
      <c r="I807" s="849"/>
      <c r="J807" s="849"/>
      <c r="K807" s="837">
        <v>0</v>
      </c>
      <c r="L807" s="849">
        <v>1</v>
      </c>
      <c r="M807" s="850">
        <v>846.47</v>
      </c>
    </row>
    <row r="808" spans="1:13" ht="14.4" customHeight="1" x14ac:dyDescent="0.3">
      <c r="A808" s="831" t="s">
        <v>2321</v>
      </c>
      <c r="B808" s="832" t="s">
        <v>4566</v>
      </c>
      <c r="C808" s="832" t="s">
        <v>2397</v>
      </c>
      <c r="D808" s="832" t="s">
        <v>2398</v>
      </c>
      <c r="E808" s="832" t="s">
        <v>1653</v>
      </c>
      <c r="F808" s="849"/>
      <c r="G808" s="849"/>
      <c r="H808" s="837">
        <v>0</v>
      </c>
      <c r="I808" s="849">
        <v>24</v>
      </c>
      <c r="J808" s="849">
        <v>7635.84</v>
      </c>
      <c r="K808" s="837">
        <v>1</v>
      </c>
      <c r="L808" s="849">
        <v>24</v>
      </c>
      <c r="M808" s="850">
        <v>7635.84</v>
      </c>
    </row>
    <row r="809" spans="1:13" ht="14.4" customHeight="1" x14ac:dyDescent="0.3">
      <c r="A809" s="831" t="s">
        <v>2321</v>
      </c>
      <c r="B809" s="832" t="s">
        <v>1899</v>
      </c>
      <c r="C809" s="832" t="s">
        <v>1902</v>
      </c>
      <c r="D809" s="832" t="s">
        <v>644</v>
      </c>
      <c r="E809" s="832" t="s">
        <v>621</v>
      </c>
      <c r="F809" s="849"/>
      <c r="G809" s="849"/>
      <c r="H809" s="837">
        <v>0</v>
      </c>
      <c r="I809" s="849">
        <v>2</v>
      </c>
      <c r="J809" s="849">
        <v>96.84</v>
      </c>
      <c r="K809" s="837">
        <v>1</v>
      </c>
      <c r="L809" s="849">
        <v>2</v>
      </c>
      <c r="M809" s="850">
        <v>96.84</v>
      </c>
    </row>
    <row r="810" spans="1:13" ht="14.4" customHeight="1" x14ac:dyDescent="0.3">
      <c r="A810" s="831" t="s">
        <v>2321</v>
      </c>
      <c r="B810" s="832" t="s">
        <v>1913</v>
      </c>
      <c r="C810" s="832" t="s">
        <v>1914</v>
      </c>
      <c r="D810" s="832" t="s">
        <v>1915</v>
      </c>
      <c r="E810" s="832" t="s">
        <v>1916</v>
      </c>
      <c r="F810" s="849"/>
      <c r="G810" s="849"/>
      <c r="H810" s="837"/>
      <c r="I810" s="849">
        <v>1</v>
      </c>
      <c r="J810" s="849">
        <v>0</v>
      </c>
      <c r="K810" s="837"/>
      <c r="L810" s="849">
        <v>1</v>
      </c>
      <c r="M810" s="850">
        <v>0</v>
      </c>
    </row>
    <row r="811" spans="1:13" ht="14.4" customHeight="1" x14ac:dyDescent="0.3">
      <c r="A811" s="831" t="s">
        <v>2321</v>
      </c>
      <c r="B811" s="832" t="s">
        <v>1982</v>
      </c>
      <c r="C811" s="832" t="s">
        <v>4470</v>
      </c>
      <c r="D811" s="832" t="s">
        <v>3704</v>
      </c>
      <c r="E811" s="832" t="s">
        <v>2962</v>
      </c>
      <c r="F811" s="849">
        <v>1</v>
      </c>
      <c r="G811" s="849">
        <v>176.32</v>
      </c>
      <c r="H811" s="837">
        <v>1</v>
      </c>
      <c r="I811" s="849"/>
      <c r="J811" s="849"/>
      <c r="K811" s="837">
        <v>0</v>
      </c>
      <c r="L811" s="849">
        <v>1</v>
      </c>
      <c r="M811" s="850">
        <v>176.32</v>
      </c>
    </row>
    <row r="812" spans="1:13" ht="14.4" customHeight="1" x14ac:dyDescent="0.3">
      <c r="A812" s="831" t="s">
        <v>2321</v>
      </c>
      <c r="B812" s="832" t="s">
        <v>1793</v>
      </c>
      <c r="C812" s="832" t="s">
        <v>4488</v>
      </c>
      <c r="D812" s="832" t="s">
        <v>4489</v>
      </c>
      <c r="E812" s="832" t="s">
        <v>4490</v>
      </c>
      <c r="F812" s="849">
        <v>1</v>
      </c>
      <c r="G812" s="849">
        <v>327.49</v>
      </c>
      <c r="H812" s="837">
        <v>1</v>
      </c>
      <c r="I812" s="849"/>
      <c r="J812" s="849"/>
      <c r="K812" s="837">
        <v>0</v>
      </c>
      <c r="L812" s="849">
        <v>1</v>
      </c>
      <c r="M812" s="850">
        <v>327.49</v>
      </c>
    </row>
    <row r="813" spans="1:13" ht="14.4" customHeight="1" x14ac:dyDescent="0.3">
      <c r="A813" s="831" t="s">
        <v>2321</v>
      </c>
      <c r="B813" s="832" t="s">
        <v>1650</v>
      </c>
      <c r="C813" s="832" t="s">
        <v>1651</v>
      </c>
      <c r="D813" s="832" t="s">
        <v>1652</v>
      </c>
      <c r="E813" s="832" t="s">
        <v>1653</v>
      </c>
      <c r="F813" s="849"/>
      <c r="G813" s="849"/>
      <c r="H813" s="837">
        <v>0</v>
      </c>
      <c r="I813" s="849">
        <v>34</v>
      </c>
      <c r="J813" s="849">
        <v>14078.380000000001</v>
      </c>
      <c r="K813" s="837">
        <v>1</v>
      </c>
      <c r="L813" s="849">
        <v>34</v>
      </c>
      <c r="M813" s="850">
        <v>14078.380000000001</v>
      </c>
    </row>
    <row r="814" spans="1:13" ht="14.4" customHeight="1" x14ac:dyDescent="0.3">
      <c r="A814" s="831" t="s">
        <v>2321</v>
      </c>
      <c r="B814" s="832" t="s">
        <v>1650</v>
      </c>
      <c r="C814" s="832" t="s">
        <v>4491</v>
      </c>
      <c r="D814" s="832" t="s">
        <v>4030</v>
      </c>
      <c r="E814" s="832" t="s">
        <v>2891</v>
      </c>
      <c r="F814" s="849">
        <v>3</v>
      </c>
      <c r="G814" s="849">
        <v>1242.21</v>
      </c>
      <c r="H814" s="837">
        <v>1</v>
      </c>
      <c r="I814" s="849"/>
      <c r="J814" s="849"/>
      <c r="K814" s="837">
        <v>0</v>
      </c>
      <c r="L814" s="849">
        <v>3</v>
      </c>
      <c r="M814" s="850">
        <v>1242.21</v>
      </c>
    </row>
    <row r="815" spans="1:13" ht="14.4" customHeight="1" x14ac:dyDescent="0.3">
      <c r="A815" s="831" t="s">
        <v>2322</v>
      </c>
      <c r="B815" s="832" t="s">
        <v>4585</v>
      </c>
      <c r="C815" s="832" t="s">
        <v>4191</v>
      </c>
      <c r="D815" s="832" t="s">
        <v>4192</v>
      </c>
      <c r="E815" s="832" t="s">
        <v>4193</v>
      </c>
      <c r="F815" s="849"/>
      <c r="G815" s="849"/>
      <c r="H815" s="837">
        <v>0</v>
      </c>
      <c r="I815" s="849">
        <v>1</v>
      </c>
      <c r="J815" s="849">
        <v>21.79</v>
      </c>
      <c r="K815" s="837">
        <v>1</v>
      </c>
      <c r="L815" s="849">
        <v>1</v>
      </c>
      <c r="M815" s="850">
        <v>21.79</v>
      </c>
    </row>
    <row r="816" spans="1:13" ht="14.4" customHeight="1" x14ac:dyDescent="0.3">
      <c r="A816" s="831" t="s">
        <v>2324</v>
      </c>
      <c r="B816" s="832" t="s">
        <v>1689</v>
      </c>
      <c r="C816" s="832" t="s">
        <v>3406</v>
      </c>
      <c r="D816" s="832" t="s">
        <v>3407</v>
      </c>
      <c r="E816" s="832" t="s">
        <v>3408</v>
      </c>
      <c r="F816" s="849">
        <v>1</v>
      </c>
      <c r="G816" s="849">
        <v>100.11</v>
      </c>
      <c r="H816" s="837">
        <v>1</v>
      </c>
      <c r="I816" s="849"/>
      <c r="J816" s="849"/>
      <c r="K816" s="837">
        <v>0</v>
      </c>
      <c r="L816" s="849">
        <v>1</v>
      </c>
      <c r="M816" s="850">
        <v>100.11</v>
      </c>
    </row>
    <row r="817" spans="1:13" ht="14.4" customHeight="1" x14ac:dyDescent="0.3">
      <c r="A817" s="831" t="s">
        <v>2327</v>
      </c>
      <c r="B817" s="832" t="s">
        <v>4589</v>
      </c>
      <c r="C817" s="832" t="s">
        <v>3347</v>
      </c>
      <c r="D817" s="832" t="s">
        <v>3348</v>
      </c>
      <c r="E817" s="832" t="s">
        <v>3349</v>
      </c>
      <c r="F817" s="849">
        <v>2</v>
      </c>
      <c r="G817" s="849">
        <v>39.18</v>
      </c>
      <c r="H817" s="837">
        <v>1</v>
      </c>
      <c r="I817" s="849"/>
      <c r="J817" s="849"/>
      <c r="K817" s="837">
        <v>0</v>
      </c>
      <c r="L817" s="849">
        <v>2</v>
      </c>
      <c r="M817" s="850">
        <v>39.18</v>
      </c>
    </row>
    <row r="818" spans="1:13" ht="14.4" customHeight="1" x14ac:dyDescent="0.3">
      <c r="A818" s="831" t="s">
        <v>2328</v>
      </c>
      <c r="B818" s="832" t="s">
        <v>1672</v>
      </c>
      <c r="C818" s="832" t="s">
        <v>1673</v>
      </c>
      <c r="D818" s="832" t="s">
        <v>1674</v>
      </c>
      <c r="E818" s="832" t="s">
        <v>1675</v>
      </c>
      <c r="F818" s="849"/>
      <c r="G818" s="849"/>
      <c r="H818" s="837">
        <v>0</v>
      </c>
      <c r="I818" s="849">
        <v>1</v>
      </c>
      <c r="J818" s="849">
        <v>30.83</v>
      </c>
      <c r="K818" s="837">
        <v>1</v>
      </c>
      <c r="L818" s="849">
        <v>1</v>
      </c>
      <c r="M818" s="850">
        <v>30.83</v>
      </c>
    </row>
    <row r="819" spans="1:13" ht="14.4" customHeight="1" x14ac:dyDescent="0.3">
      <c r="A819" s="831" t="s">
        <v>2332</v>
      </c>
      <c r="B819" s="832" t="s">
        <v>1878</v>
      </c>
      <c r="C819" s="832" t="s">
        <v>4493</v>
      </c>
      <c r="D819" s="832" t="s">
        <v>3694</v>
      </c>
      <c r="E819" s="832" t="s">
        <v>4494</v>
      </c>
      <c r="F819" s="849">
        <v>2</v>
      </c>
      <c r="G819" s="849">
        <v>272.08</v>
      </c>
      <c r="H819" s="837">
        <v>1</v>
      </c>
      <c r="I819" s="849"/>
      <c r="J819" s="849"/>
      <c r="K819" s="837">
        <v>0</v>
      </c>
      <c r="L819" s="849">
        <v>2</v>
      </c>
      <c r="M819" s="850">
        <v>272.08</v>
      </c>
    </row>
    <row r="820" spans="1:13" ht="14.4" customHeight="1" x14ac:dyDescent="0.3">
      <c r="A820" s="831" t="s">
        <v>2332</v>
      </c>
      <c r="B820" s="832" t="s">
        <v>4566</v>
      </c>
      <c r="C820" s="832" t="s">
        <v>2397</v>
      </c>
      <c r="D820" s="832" t="s">
        <v>2398</v>
      </c>
      <c r="E820" s="832" t="s">
        <v>1653</v>
      </c>
      <c r="F820" s="849"/>
      <c r="G820" s="849"/>
      <c r="H820" s="837">
        <v>0</v>
      </c>
      <c r="I820" s="849">
        <v>2</v>
      </c>
      <c r="J820" s="849">
        <v>636.32000000000005</v>
      </c>
      <c r="K820" s="837">
        <v>1</v>
      </c>
      <c r="L820" s="849">
        <v>2</v>
      </c>
      <c r="M820" s="850">
        <v>636.32000000000005</v>
      </c>
    </row>
    <row r="821" spans="1:13" ht="14.4" customHeight="1" x14ac:dyDescent="0.3">
      <c r="A821" s="831" t="s">
        <v>2333</v>
      </c>
      <c r="B821" s="832" t="s">
        <v>1842</v>
      </c>
      <c r="C821" s="832" t="s">
        <v>4187</v>
      </c>
      <c r="D821" s="832" t="s">
        <v>4188</v>
      </c>
      <c r="E821" s="832" t="s">
        <v>4189</v>
      </c>
      <c r="F821" s="849">
        <v>1</v>
      </c>
      <c r="G821" s="849">
        <v>154.36000000000001</v>
      </c>
      <c r="H821" s="837">
        <v>1</v>
      </c>
      <c r="I821" s="849"/>
      <c r="J821" s="849"/>
      <c r="K821" s="837">
        <v>0</v>
      </c>
      <c r="L821" s="849">
        <v>1</v>
      </c>
      <c r="M821" s="850">
        <v>154.36000000000001</v>
      </c>
    </row>
    <row r="822" spans="1:13" ht="14.4" customHeight="1" x14ac:dyDescent="0.3">
      <c r="A822" s="831" t="s">
        <v>2334</v>
      </c>
      <c r="B822" s="832" t="s">
        <v>1980</v>
      </c>
      <c r="C822" s="832" t="s">
        <v>3353</v>
      </c>
      <c r="D822" s="832" t="s">
        <v>2422</v>
      </c>
      <c r="E822" s="832" t="s">
        <v>1950</v>
      </c>
      <c r="F822" s="849">
        <v>1</v>
      </c>
      <c r="G822" s="849">
        <v>0</v>
      </c>
      <c r="H822" s="837"/>
      <c r="I822" s="849"/>
      <c r="J822" s="849"/>
      <c r="K822" s="837"/>
      <c r="L822" s="849">
        <v>1</v>
      </c>
      <c r="M822" s="850">
        <v>0</v>
      </c>
    </row>
    <row r="823" spans="1:13" ht="14.4" customHeight="1" x14ac:dyDescent="0.3">
      <c r="A823" s="831" t="s">
        <v>2334</v>
      </c>
      <c r="B823" s="832" t="s">
        <v>1980</v>
      </c>
      <c r="C823" s="832" t="s">
        <v>3239</v>
      </c>
      <c r="D823" s="832" t="s">
        <v>2422</v>
      </c>
      <c r="E823" s="832" t="s">
        <v>3240</v>
      </c>
      <c r="F823" s="849">
        <v>1</v>
      </c>
      <c r="G823" s="849">
        <v>0</v>
      </c>
      <c r="H823" s="837"/>
      <c r="I823" s="849"/>
      <c r="J823" s="849"/>
      <c r="K823" s="837"/>
      <c r="L823" s="849">
        <v>1</v>
      </c>
      <c r="M823" s="850">
        <v>0</v>
      </c>
    </row>
    <row r="824" spans="1:13" ht="14.4" customHeight="1" x14ac:dyDescent="0.3">
      <c r="A824" s="831" t="s">
        <v>2335</v>
      </c>
      <c r="B824" s="832" t="s">
        <v>1899</v>
      </c>
      <c r="C824" s="832" t="s">
        <v>1902</v>
      </c>
      <c r="D824" s="832" t="s">
        <v>644</v>
      </c>
      <c r="E824" s="832" t="s">
        <v>621</v>
      </c>
      <c r="F824" s="849"/>
      <c r="G824" s="849"/>
      <c r="H824" s="837">
        <v>0</v>
      </c>
      <c r="I824" s="849">
        <v>1</v>
      </c>
      <c r="J824" s="849">
        <v>48.42</v>
      </c>
      <c r="K824" s="837">
        <v>1</v>
      </c>
      <c r="L824" s="849">
        <v>1</v>
      </c>
      <c r="M824" s="850">
        <v>48.42</v>
      </c>
    </row>
    <row r="825" spans="1:13" ht="14.4" customHeight="1" x14ac:dyDescent="0.3">
      <c r="A825" s="831" t="s">
        <v>2336</v>
      </c>
      <c r="B825" s="832" t="s">
        <v>1644</v>
      </c>
      <c r="C825" s="832" t="s">
        <v>3038</v>
      </c>
      <c r="D825" s="832" t="s">
        <v>3036</v>
      </c>
      <c r="E825" s="832" t="s">
        <v>3039</v>
      </c>
      <c r="F825" s="849">
        <v>1</v>
      </c>
      <c r="G825" s="849">
        <v>96.75</v>
      </c>
      <c r="H825" s="837">
        <v>1</v>
      </c>
      <c r="I825" s="849"/>
      <c r="J825" s="849"/>
      <c r="K825" s="837">
        <v>0</v>
      </c>
      <c r="L825" s="849">
        <v>1</v>
      </c>
      <c r="M825" s="850">
        <v>96.75</v>
      </c>
    </row>
    <row r="826" spans="1:13" ht="14.4" customHeight="1" x14ac:dyDescent="0.3">
      <c r="A826" s="831" t="s">
        <v>2336</v>
      </c>
      <c r="B826" s="832" t="s">
        <v>1644</v>
      </c>
      <c r="C826" s="832" t="s">
        <v>2710</v>
      </c>
      <c r="D826" s="832" t="s">
        <v>1648</v>
      </c>
      <c r="E826" s="832" t="s">
        <v>2711</v>
      </c>
      <c r="F826" s="849"/>
      <c r="G826" s="849"/>
      <c r="H826" s="837">
        <v>0</v>
      </c>
      <c r="I826" s="849">
        <v>6</v>
      </c>
      <c r="J826" s="849">
        <v>691.08</v>
      </c>
      <c r="K826" s="837">
        <v>1</v>
      </c>
      <c r="L826" s="849">
        <v>6</v>
      </c>
      <c r="M826" s="850">
        <v>691.08</v>
      </c>
    </row>
    <row r="827" spans="1:13" ht="14.4" customHeight="1" x14ac:dyDescent="0.3">
      <c r="A827" s="831" t="s">
        <v>2336</v>
      </c>
      <c r="B827" s="832" t="s">
        <v>1644</v>
      </c>
      <c r="C827" s="832" t="s">
        <v>3042</v>
      </c>
      <c r="D827" s="832" t="s">
        <v>3036</v>
      </c>
      <c r="E827" s="832" t="s">
        <v>3043</v>
      </c>
      <c r="F827" s="849">
        <v>1</v>
      </c>
      <c r="G827" s="849">
        <v>56.45</v>
      </c>
      <c r="H827" s="837">
        <v>1</v>
      </c>
      <c r="I827" s="849"/>
      <c r="J827" s="849"/>
      <c r="K827" s="837">
        <v>0</v>
      </c>
      <c r="L827" s="849">
        <v>1</v>
      </c>
      <c r="M827" s="850">
        <v>56.45</v>
      </c>
    </row>
    <row r="828" spans="1:13" ht="14.4" customHeight="1" x14ac:dyDescent="0.3">
      <c r="A828" s="831" t="s">
        <v>2336</v>
      </c>
      <c r="B828" s="832" t="s">
        <v>1644</v>
      </c>
      <c r="C828" s="832" t="s">
        <v>2712</v>
      </c>
      <c r="D828" s="832" t="s">
        <v>1648</v>
      </c>
      <c r="E828" s="832" t="s">
        <v>2713</v>
      </c>
      <c r="F828" s="849"/>
      <c r="G828" s="849"/>
      <c r="H828" s="837">
        <v>0</v>
      </c>
      <c r="I828" s="849">
        <v>6</v>
      </c>
      <c r="J828" s="849">
        <v>96.72</v>
      </c>
      <c r="K828" s="837">
        <v>1</v>
      </c>
      <c r="L828" s="849">
        <v>6</v>
      </c>
      <c r="M828" s="850">
        <v>96.72</v>
      </c>
    </row>
    <row r="829" spans="1:13" ht="14.4" customHeight="1" x14ac:dyDescent="0.3">
      <c r="A829" s="831" t="s">
        <v>2336</v>
      </c>
      <c r="B829" s="832" t="s">
        <v>1644</v>
      </c>
      <c r="C829" s="832" t="s">
        <v>2714</v>
      </c>
      <c r="D829" s="832" t="s">
        <v>1648</v>
      </c>
      <c r="E829" s="832" t="s">
        <v>1649</v>
      </c>
      <c r="F829" s="849"/>
      <c r="G829" s="849"/>
      <c r="H829" s="837">
        <v>0</v>
      </c>
      <c r="I829" s="849">
        <v>45</v>
      </c>
      <c r="J829" s="849">
        <v>2592.0000000000005</v>
      </c>
      <c r="K829" s="837">
        <v>1</v>
      </c>
      <c r="L829" s="849">
        <v>45</v>
      </c>
      <c r="M829" s="850">
        <v>2592.0000000000005</v>
      </c>
    </row>
    <row r="830" spans="1:13" ht="14.4" customHeight="1" x14ac:dyDescent="0.3">
      <c r="A830" s="831" t="s">
        <v>2336</v>
      </c>
      <c r="B830" s="832" t="s">
        <v>1644</v>
      </c>
      <c r="C830" s="832" t="s">
        <v>1647</v>
      </c>
      <c r="D830" s="832" t="s">
        <v>1648</v>
      </c>
      <c r="E830" s="832" t="s">
        <v>1649</v>
      </c>
      <c r="F830" s="849"/>
      <c r="G830" s="849"/>
      <c r="H830" s="837">
        <v>0</v>
      </c>
      <c r="I830" s="849">
        <v>1</v>
      </c>
      <c r="J830" s="849">
        <v>57.6</v>
      </c>
      <c r="K830" s="837">
        <v>1</v>
      </c>
      <c r="L830" s="849">
        <v>1</v>
      </c>
      <c r="M830" s="850">
        <v>57.6</v>
      </c>
    </row>
    <row r="831" spans="1:13" ht="14.4" customHeight="1" x14ac:dyDescent="0.3">
      <c r="A831" s="831" t="s">
        <v>2336</v>
      </c>
      <c r="B831" s="832" t="s">
        <v>2003</v>
      </c>
      <c r="C831" s="832" t="s">
        <v>2004</v>
      </c>
      <c r="D831" s="832" t="s">
        <v>1340</v>
      </c>
      <c r="E831" s="832" t="s">
        <v>2005</v>
      </c>
      <c r="F831" s="849"/>
      <c r="G831" s="849"/>
      <c r="H831" s="837">
        <v>0</v>
      </c>
      <c r="I831" s="849">
        <v>7</v>
      </c>
      <c r="J831" s="849">
        <v>451.5</v>
      </c>
      <c r="K831" s="837">
        <v>1</v>
      </c>
      <c r="L831" s="849">
        <v>7</v>
      </c>
      <c r="M831" s="850">
        <v>451.5</v>
      </c>
    </row>
    <row r="832" spans="1:13" ht="14.4" customHeight="1" x14ac:dyDescent="0.3">
      <c r="A832" s="831" t="s">
        <v>2336</v>
      </c>
      <c r="B832" s="832" t="s">
        <v>4560</v>
      </c>
      <c r="C832" s="832" t="s">
        <v>4327</v>
      </c>
      <c r="D832" s="832" t="s">
        <v>4231</v>
      </c>
      <c r="E832" s="832" t="s">
        <v>4328</v>
      </c>
      <c r="F832" s="849">
        <v>1</v>
      </c>
      <c r="G832" s="849">
        <v>207.32</v>
      </c>
      <c r="H832" s="837">
        <v>1</v>
      </c>
      <c r="I832" s="849"/>
      <c r="J832" s="849"/>
      <c r="K832" s="837">
        <v>0</v>
      </c>
      <c r="L832" s="849">
        <v>1</v>
      </c>
      <c r="M832" s="850">
        <v>207.32</v>
      </c>
    </row>
    <row r="833" spans="1:13" ht="14.4" customHeight="1" x14ac:dyDescent="0.3">
      <c r="A833" s="831" t="s">
        <v>2336</v>
      </c>
      <c r="B833" s="832" t="s">
        <v>1654</v>
      </c>
      <c r="C833" s="832" t="s">
        <v>2915</v>
      </c>
      <c r="D833" s="832" t="s">
        <v>739</v>
      </c>
      <c r="E833" s="832" t="s">
        <v>2916</v>
      </c>
      <c r="F833" s="849"/>
      <c r="G833" s="849"/>
      <c r="H833" s="837"/>
      <c r="I833" s="849">
        <v>1</v>
      </c>
      <c r="J833" s="849">
        <v>0</v>
      </c>
      <c r="K833" s="837"/>
      <c r="L833" s="849">
        <v>1</v>
      </c>
      <c r="M833" s="850">
        <v>0</v>
      </c>
    </row>
    <row r="834" spans="1:13" ht="14.4" customHeight="1" x14ac:dyDescent="0.3">
      <c r="A834" s="831" t="s">
        <v>2336</v>
      </c>
      <c r="B834" s="832" t="s">
        <v>4561</v>
      </c>
      <c r="C834" s="832" t="s">
        <v>2862</v>
      </c>
      <c r="D834" s="832" t="s">
        <v>2863</v>
      </c>
      <c r="E834" s="832" t="s">
        <v>2864</v>
      </c>
      <c r="F834" s="849"/>
      <c r="G834" s="849"/>
      <c r="H834" s="837">
        <v>0</v>
      </c>
      <c r="I834" s="849">
        <v>1</v>
      </c>
      <c r="J834" s="849">
        <v>120.61</v>
      </c>
      <c r="K834" s="837">
        <v>1</v>
      </c>
      <c r="L834" s="849">
        <v>1</v>
      </c>
      <c r="M834" s="850">
        <v>120.61</v>
      </c>
    </row>
    <row r="835" spans="1:13" ht="14.4" customHeight="1" x14ac:dyDescent="0.3">
      <c r="A835" s="831" t="s">
        <v>2336</v>
      </c>
      <c r="B835" s="832" t="s">
        <v>1676</v>
      </c>
      <c r="C835" s="832" t="s">
        <v>2668</v>
      </c>
      <c r="D835" s="832" t="s">
        <v>787</v>
      </c>
      <c r="E835" s="832" t="s">
        <v>1688</v>
      </c>
      <c r="F835" s="849"/>
      <c r="G835" s="849"/>
      <c r="H835" s="837">
        <v>0</v>
      </c>
      <c r="I835" s="849">
        <v>10</v>
      </c>
      <c r="J835" s="849">
        <v>4908.8999999999996</v>
      </c>
      <c r="K835" s="837">
        <v>1</v>
      </c>
      <c r="L835" s="849">
        <v>10</v>
      </c>
      <c r="M835" s="850">
        <v>4908.8999999999996</v>
      </c>
    </row>
    <row r="836" spans="1:13" ht="14.4" customHeight="1" x14ac:dyDescent="0.3">
      <c r="A836" s="831" t="s">
        <v>2336</v>
      </c>
      <c r="B836" s="832" t="s">
        <v>1676</v>
      </c>
      <c r="C836" s="832" t="s">
        <v>4353</v>
      </c>
      <c r="D836" s="832" t="s">
        <v>793</v>
      </c>
      <c r="E836" s="832" t="s">
        <v>4354</v>
      </c>
      <c r="F836" s="849"/>
      <c r="G836" s="849"/>
      <c r="H836" s="837">
        <v>0</v>
      </c>
      <c r="I836" s="849">
        <v>2</v>
      </c>
      <c r="J836" s="849">
        <v>739</v>
      </c>
      <c r="K836" s="837">
        <v>1</v>
      </c>
      <c r="L836" s="849">
        <v>2</v>
      </c>
      <c r="M836" s="850">
        <v>739</v>
      </c>
    </row>
    <row r="837" spans="1:13" ht="14.4" customHeight="1" x14ac:dyDescent="0.3">
      <c r="A837" s="831" t="s">
        <v>2336</v>
      </c>
      <c r="B837" s="832" t="s">
        <v>1676</v>
      </c>
      <c r="C837" s="832" t="s">
        <v>3027</v>
      </c>
      <c r="D837" s="832" t="s">
        <v>793</v>
      </c>
      <c r="E837" s="832" t="s">
        <v>1678</v>
      </c>
      <c r="F837" s="849"/>
      <c r="G837" s="849"/>
      <c r="H837" s="837">
        <v>0</v>
      </c>
      <c r="I837" s="849">
        <v>1</v>
      </c>
      <c r="J837" s="849">
        <v>1847.49</v>
      </c>
      <c r="K837" s="837">
        <v>1</v>
      </c>
      <c r="L837" s="849">
        <v>1</v>
      </c>
      <c r="M837" s="850">
        <v>1847.49</v>
      </c>
    </row>
    <row r="838" spans="1:13" ht="14.4" customHeight="1" x14ac:dyDescent="0.3">
      <c r="A838" s="831" t="s">
        <v>2336</v>
      </c>
      <c r="B838" s="832" t="s">
        <v>1676</v>
      </c>
      <c r="C838" s="832" t="s">
        <v>2673</v>
      </c>
      <c r="D838" s="832" t="s">
        <v>793</v>
      </c>
      <c r="E838" s="832" t="s">
        <v>2015</v>
      </c>
      <c r="F838" s="849"/>
      <c r="G838" s="849"/>
      <c r="H838" s="837">
        <v>0</v>
      </c>
      <c r="I838" s="849">
        <v>3</v>
      </c>
      <c r="J838" s="849">
        <v>6928.08</v>
      </c>
      <c r="K838" s="837">
        <v>1</v>
      </c>
      <c r="L838" s="849">
        <v>3</v>
      </c>
      <c r="M838" s="850">
        <v>6928.08</v>
      </c>
    </row>
    <row r="839" spans="1:13" ht="14.4" customHeight="1" x14ac:dyDescent="0.3">
      <c r="A839" s="831" t="s">
        <v>2336</v>
      </c>
      <c r="B839" s="832" t="s">
        <v>1689</v>
      </c>
      <c r="C839" s="832" t="s">
        <v>1690</v>
      </c>
      <c r="D839" s="832" t="s">
        <v>1691</v>
      </c>
      <c r="E839" s="832" t="s">
        <v>1692</v>
      </c>
      <c r="F839" s="849"/>
      <c r="G839" s="849"/>
      <c r="H839" s="837">
        <v>0</v>
      </c>
      <c r="I839" s="849">
        <v>2</v>
      </c>
      <c r="J839" s="849">
        <v>373.74</v>
      </c>
      <c r="K839" s="837">
        <v>1</v>
      </c>
      <c r="L839" s="849">
        <v>2</v>
      </c>
      <c r="M839" s="850">
        <v>373.74</v>
      </c>
    </row>
    <row r="840" spans="1:13" ht="14.4" customHeight="1" x14ac:dyDescent="0.3">
      <c r="A840" s="831" t="s">
        <v>2336</v>
      </c>
      <c r="B840" s="832" t="s">
        <v>4594</v>
      </c>
      <c r="C840" s="832" t="s">
        <v>4324</v>
      </c>
      <c r="D840" s="832" t="s">
        <v>4325</v>
      </c>
      <c r="E840" s="832" t="s">
        <v>4326</v>
      </c>
      <c r="F840" s="849">
        <v>1</v>
      </c>
      <c r="G840" s="849">
        <v>327.01</v>
      </c>
      <c r="H840" s="837">
        <v>1</v>
      </c>
      <c r="I840" s="849"/>
      <c r="J840" s="849"/>
      <c r="K840" s="837">
        <v>0</v>
      </c>
      <c r="L840" s="849">
        <v>1</v>
      </c>
      <c r="M840" s="850">
        <v>327.01</v>
      </c>
    </row>
    <row r="841" spans="1:13" ht="14.4" customHeight="1" x14ac:dyDescent="0.3">
      <c r="A841" s="831" t="s">
        <v>2336</v>
      </c>
      <c r="B841" s="832" t="s">
        <v>1713</v>
      </c>
      <c r="C841" s="832" t="s">
        <v>1715</v>
      </c>
      <c r="D841" s="832" t="s">
        <v>800</v>
      </c>
      <c r="E841" s="832" t="s">
        <v>1716</v>
      </c>
      <c r="F841" s="849"/>
      <c r="G841" s="849"/>
      <c r="H841" s="837">
        <v>0</v>
      </c>
      <c r="I841" s="849">
        <v>8</v>
      </c>
      <c r="J841" s="849">
        <v>680.16</v>
      </c>
      <c r="K841" s="837">
        <v>1</v>
      </c>
      <c r="L841" s="849">
        <v>8</v>
      </c>
      <c r="M841" s="850">
        <v>680.16</v>
      </c>
    </row>
    <row r="842" spans="1:13" ht="14.4" customHeight="1" x14ac:dyDescent="0.3">
      <c r="A842" s="831" t="s">
        <v>2336</v>
      </c>
      <c r="B842" s="832" t="s">
        <v>1713</v>
      </c>
      <c r="C842" s="832" t="s">
        <v>2024</v>
      </c>
      <c r="D842" s="832" t="s">
        <v>1296</v>
      </c>
      <c r="E842" s="832" t="s">
        <v>2025</v>
      </c>
      <c r="F842" s="849"/>
      <c r="G842" s="849"/>
      <c r="H842" s="837">
        <v>0</v>
      </c>
      <c r="I842" s="849">
        <v>1</v>
      </c>
      <c r="J842" s="849">
        <v>98.29</v>
      </c>
      <c r="K842" s="837">
        <v>1</v>
      </c>
      <c r="L842" s="849">
        <v>1</v>
      </c>
      <c r="M842" s="850">
        <v>98.29</v>
      </c>
    </row>
    <row r="843" spans="1:13" ht="14.4" customHeight="1" x14ac:dyDescent="0.3">
      <c r="A843" s="831" t="s">
        <v>2336</v>
      </c>
      <c r="B843" s="832" t="s">
        <v>1713</v>
      </c>
      <c r="C843" s="832" t="s">
        <v>1721</v>
      </c>
      <c r="D843" s="832" t="s">
        <v>795</v>
      </c>
      <c r="E843" s="832" t="s">
        <v>1722</v>
      </c>
      <c r="F843" s="849">
        <v>3</v>
      </c>
      <c r="G843" s="849">
        <v>127.53</v>
      </c>
      <c r="H843" s="837">
        <v>1</v>
      </c>
      <c r="I843" s="849"/>
      <c r="J843" s="849"/>
      <c r="K843" s="837">
        <v>0</v>
      </c>
      <c r="L843" s="849">
        <v>3</v>
      </c>
      <c r="M843" s="850">
        <v>127.53</v>
      </c>
    </row>
    <row r="844" spans="1:13" ht="14.4" customHeight="1" x14ac:dyDescent="0.3">
      <c r="A844" s="831" t="s">
        <v>2336</v>
      </c>
      <c r="B844" s="832" t="s">
        <v>1728</v>
      </c>
      <c r="C844" s="832" t="s">
        <v>1729</v>
      </c>
      <c r="D844" s="832" t="s">
        <v>1730</v>
      </c>
      <c r="E844" s="832" t="s">
        <v>1731</v>
      </c>
      <c r="F844" s="849"/>
      <c r="G844" s="849"/>
      <c r="H844" s="837">
        <v>0</v>
      </c>
      <c r="I844" s="849">
        <v>1</v>
      </c>
      <c r="J844" s="849">
        <v>38.04</v>
      </c>
      <c r="K844" s="837">
        <v>1</v>
      </c>
      <c r="L844" s="849">
        <v>1</v>
      </c>
      <c r="M844" s="850">
        <v>38.04</v>
      </c>
    </row>
    <row r="845" spans="1:13" ht="14.4" customHeight="1" x14ac:dyDescent="0.3">
      <c r="A845" s="831" t="s">
        <v>2336</v>
      </c>
      <c r="B845" s="832" t="s">
        <v>1728</v>
      </c>
      <c r="C845" s="832" t="s">
        <v>2030</v>
      </c>
      <c r="D845" s="832" t="s">
        <v>1420</v>
      </c>
      <c r="E845" s="832" t="s">
        <v>2031</v>
      </c>
      <c r="F845" s="849"/>
      <c r="G845" s="849"/>
      <c r="H845" s="837">
        <v>0</v>
      </c>
      <c r="I845" s="849">
        <v>2</v>
      </c>
      <c r="J845" s="849">
        <v>55</v>
      </c>
      <c r="K845" s="837">
        <v>1</v>
      </c>
      <c r="L845" s="849">
        <v>2</v>
      </c>
      <c r="M845" s="850">
        <v>55</v>
      </c>
    </row>
    <row r="846" spans="1:13" ht="14.4" customHeight="1" x14ac:dyDescent="0.3">
      <c r="A846" s="831" t="s">
        <v>2336</v>
      </c>
      <c r="B846" s="832" t="s">
        <v>1744</v>
      </c>
      <c r="C846" s="832" t="s">
        <v>1745</v>
      </c>
      <c r="D846" s="832" t="s">
        <v>1746</v>
      </c>
      <c r="E846" s="832" t="s">
        <v>1747</v>
      </c>
      <c r="F846" s="849"/>
      <c r="G846" s="849"/>
      <c r="H846" s="837">
        <v>0</v>
      </c>
      <c r="I846" s="849">
        <v>1</v>
      </c>
      <c r="J846" s="849">
        <v>35.11</v>
      </c>
      <c r="K846" s="837">
        <v>1</v>
      </c>
      <c r="L846" s="849">
        <v>1</v>
      </c>
      <c r="M846" s="850">
        <v>35.11</v>
      </c>
    </row>
    <row r="847" spans="1:13" ht="14.4" customHeight="1" x14ac:dyDescent="0.3">
      <c r="A847" s="831" t="s">
        <v>2336</v>
      </c>
      <c r="B847" s="832" t="s">
        <v>1744</v>
      </c>
      <c r="C847" s="832" t="s">
        <v>3453</v>
      </c>
      <c r="D847" s="832" t="s">
        <v>2413</v>
      </c>
      <c r="E847" s="832" t="s">
        <v>1955</v>
      </c>
      <c r="F847" s="849">
        <v>3</v>
      </c>
      <c r="G847" s="849">
        <v>210.69</v>
      </c>
      <c r="H847" s="837">
        <v>1</v>
      </c>
      <c r="I847" s="849"/>
      <c r="J847" s="849"/>
      <c r="K847" s="837">
        <v>0</v>
      </c>
      <c r="L847" s="849">
        <v>3</v>
      </c>
      <c r="M847" s="850">
        <v>210.69</v>
      </c>
    </row>
    <row r="848" spans="1:13" ht="14.4" customHeight="1" x14ac:dyDescent="0.3">
      <c r="A848" s="831" t="s">
        <v>2336</v>
      </c>
      <c r="B848" s="832" t="s">
        <v>1744</v>
      </c>
      <c r="C848" s="832" t="s">
        <v>4317</v>
      </c>
      <c r="D848" s="832" t="s">
        <v>4318</v>
      </c>
      <c r="E848" s="832" t="s">
        <v>1749</v>
      </c>
      <c r="F848" s="849">
        <v>1</v>
      </c>
      <c r="G848" s="849">
        <v>117.03</v>
      </c>
      <c r="H848" s="837">
        <v>1</v>
      </c>
      <c r="I848" s="849"/>
      <c r="J848" s="849"/>
      <c r="K848" s="837">
        <v>0</v>
      </c>
      <c r="L848" s="849">
        <v>1</v>
      </c>
      <c r="M848" s="850">
        <v>117.03</v>
      </c>
    </row>
    <row r="849" spans="1:13" ht="14.4" customHeight="1" x14ac:dyDescent="0.3">
      <c r="A849" s="831" t="s">
        <v>2336</v>
      </c>
      <c r="B849" s="832" t="s">
        <v>1744</v>
      </c>
      <c r="C849" s="832" t="s">
        <v>4319</v>
      </c>
      <c r="D849" s="832" t="s">
        <v>4320</v>
      </c>
      <c r="E849" s="832" t="s">
        <v>2962</v>
      </c>
      <c r="F849" s="849">
        <v>1</v>
      </c>
      <c r="G849" s="849">
        <v>105.32</v>
      </c>
      <c r="H849" s="837">
        <v>1</v>
      </c>
      <c r="I849" s="849"/>
      <c r="J849" s="849"/>
      <c r="K849" s="837">
        <v>0</v>
      </c>
      <c r="L849" s="849">
        <v>1</v>
      </c>
      <c r="M849" s="850">
        <v>105.32</v>
      </c>
    </row>
    <row r="850" spans="1:13" ht="14.4" customHeight="1" x14ac:dyDescent="0.3">
      <c r="A850" s="831" t="s">
        <v>2336</v>
      </c>
      <c r="B850" s="832" t="s">
        <v>1752</v>
      </c>
      <c r="C850" s="832" t="s">
        <v>1753</v>
      </c>
      <c r="D850" s="832" t="s">
        <v>681</v>
      </c>
      <c r="E850" s="832" t="s">
        <v>1754</v>
      </c>
      <c r="F850" s="849"/>
      <c r="G850" s="849"/>
      <c r="H850" s="837">
        <v>0</v>
      </c>
      <c r="I850" s="849">
        <v>1</v>
      </c>
      <c r="J850" s="849">
        <v>8.7899999999999991</v>
      </c>
      <c r="K850" s="837">
        <v>1</v>
      </c>
      <c r="L850" s="849">
        <v>1</v>
      </c>
      <c r="M850" s="850">
        <v>8.7899999999999991</v>
      </c>
    </row>
    <row r="851" spans="1:13" ht="14.4" customHeight="1" x14ac:dyDescent="0.3">
      <c r="A851" s="831" t="s">
        <v>2336</v>
      </c>
      <c r="B851" s="832" t="s">
        <v>1752</v>
      </c>
      <c r="C851" s="832" t="s">
        <v>1755</v>
      </c>
      <c r="D851" s="832" t="s">
        <v>681</v>
      </c>
      <c r="E851" s="832" t="s">
        <v>1756</v>
      </c>
      <c r="F851" s="849"/>
      <c r="G851" s="849"/>
      <c r="H851" s="837">
        <v>0</v>
      </c>
      <c r="I851" s="849">
        <v>10</v>
      </c>
      <c r="J851" s="849">
        <v>292.7</v>
      </c>
      <c r="K851" s="837">
        <v>1</v>
      </c>
      <c r="L851" s="849">
        <v>10</v>
      </c>
      <c r="M851" s="850">
        <v>292.7</v>
      </c>
    </row>
    <row r="852" spans="1:13" ht="14.4" customHeight="1" x14ac:dyDescent="0.3">
      <c r="A852" s="831" t="s">
        <v>2336</v>
      </c>
      <c r="B852" s="832" t="s">
        <v>1752</v>
      </c>
      <c r="C852" s="832" t="s">
        <v>1757</v>
      </c>
      <c r="D852" s="832" t="s">
        <v>679</v>
      </c>
      <c r="E852" s="832" t="s">
        <v>1758</v>
      </c>
      <c r="F852" s="849"/>
      <c r="G852" s="849"/>
      <c r="H852" s="837">
        <v>0</v>
      </c>
      <c r="I852" s="849">
        <v>1</v>
      </c>
      <c r="J852" s="849">
        <v>117.03</v>
      </c>
      <c r="K852" s="837">
        <v>1</v>
      </c>
      <c r="L852" s="849">
        <v>1</v>
      </c>
      <c r="M852" s="850">
        <v>117.03</v>
      </c>
    </row>
    <row r="853" spans="1:13" ht="14.4" customHeight="1" x14ac:dyDescent="0.3">
      <c r="A853" s="831" t="s">
        <v>2336</v>
      </c>
      <c r="B853" s="832" t="s">
        <v>1759</v>
      </c>
      <c r="C853" s="832" t="s">
        <v>1760</v>
      </c>
      <c r="D853" s="832" t="s">
        <v>1761</v>
      </c>
      <c r="E853" s="832" t="s">
        <v>1762</v>
      </c>
      <c r="F853" s="849"/>
      <c r="G853" s="849"/>
      <c r="H853" s="837">
        <v>0</v>
      </c>
      <c r="I853" s="849">
        <v>1</v>
      </c>
      <c r="J853" s="849">
        <v>93.27</v>
      </c>
      <c r="K853" s="837">
        <v>1</v>
      </c>
      <c r="L853" s="849">
        <v>1</v>
      </c>
      <c r="M853" s="850">
        <v>93.27</v>
      </c>
    </row>
    <row r="854" spans="1:13" ht="14.4" customHeight="1" x14ac:dyDescent="0.3">
      <c r="A854" s="831" t="s">
        <v>2336</v>
      </c>
      <c r="B854" s="832" t="s">
        <v>1769</v>
      </c>
      <c r="C854" s="832" t="s">
        <v>1770</v>
      </c>
      <c r="D854" s="832" t="s">
        <v>987</v>
      </c>
      <c r="E854" s="832" t="s">
        <v>1771</v>
      </c>
      <c r="F854" s="849"/>
      <c r="G854" s="849"/>
      <c r="H854" s="837">
        <v>0</v>
      </c>
      <c r="I854" s="849">
        <v>1</v>
      </c>
      <c r="J854" s="849">
        <v>143.09</v>
      </c>
      <c r="K854" s="837">
        <v>1</v>
      </c>
      <c r="L854" s="849">
        <v>1</v>
      </c>
      <c r="M854" s="850">
        <v>143.09</v>
      </c>
    </row>
    <row r="855" spans="1:13" ht="14.4" customHeight="1" x14ac:dyDescent="0.3">
      <c r="A855" s="831" t="s">
        <v>2336</v>
      </c>
      <c r="B855" s="832" t="s">
        <v>1774</v>
      </c>
      <c r="C855" s="832" t="s">
        <v>1779</v>
      </c>
      <c r="D855" s="832" t="s">
        <v>1776</v>
      </c>
      <c r="E855" s="832" t="s">
        <v>1780</v>
      </c>
      <c r="F855" s="849"/>
      <c r="G855" s="849"/>
      <c r="H855" s="837">
        <v>0</v>
      </c>
      <c r="I855" s="849">
        <v>2</v>
      </c>
      <c r="J855" s="849">
        <v>317.98</v>
      </c>
      <c r="K855" s="837">
        <v>1</v>
      </c>
      <c r="L855" s="849">
        <v>2</v>
      </c>
      <c r="M855" s="850">
        <v>317.98</v>
      </c>
    </row>
    <row r="856" spans="1:13" ht="14.4" customHeight="1" x14ac:dyDescent="0.3">
      <c r="A856" s="831" t="s">
        <v>2336</v>
      </c>
      <c r="B856" s="832" t="s">
        <v>1789</v>
      </c>
      <c r="C856" s="832" t="s">
        <v>1790</v>
      </c>
      <c r="D856" s="832" t="s">
        <v>1791</v>
      </c>
      <c r="E856" s="832" t="s">
        <v>1792</v>
      </c>
      <c r="F856" s="849"/>
      <c r="G856" s="849"/>
      <c r="H856" s="837">
        <v>0</v>
      </c>
      <c r="I856" s="849">
        <v>2</v>
      </c>
      <c r="J856" s="849">
        <v>704.74</v>
      </c>
      <c r="K856" s="837">
        <v>1</v>
      </c>
      <c r="L856" s="849">
        <v>2</v>
      </c>
      <c r="M856" s="850">
        <v>704.74</v>
      </c>
    </row>
    <row r="857" spans="1:13" ht="14.4" customHeight="1" x14ac:dyDescent="0.3">
      <c r="A857" s="831" t="s">
        <v>2336</v>
      </c>
      <c r="B857" s="832" t="s">
        <v>1797</v>
      </c>
      <c r="C857" s="832" t="s">
        <v>2049</v>
      </c>
      <c r="D857" s="832" t="s">
        <v>917</v>
      </c>
      <c r="E857" s="832" t="s">
        <v>2050</v>
      </c>
      <c r="F857" s="849"/>
      <c r="G857" s="849"/>
      <c r="H857" s="837">
        <v>0</v>
      </c>
      <c r="I857" s="849">
        <v>3</v>
      </c>
      <c r="J857" s="849">
        <v>118.64999999999999</v>
      </c>
      <c r="K857" s="837">
        <v>1</v>
      </c>
      <c r="L857" s="849">
        <v>3</v>
      </c>
      <c r="M857" s="850">
        <v>118.64999999999999</v>
      </c>
    </row>
    <row r="858" spans="1:13" ht="14.4" customHeight="1" x14ac:dyDescent="0.3">
      <c r="A858" s="831" t="s">
        <v>2336</v>
      </c>
      <c r="B858" s="832" t="s">
        <v>1797</v>
      </c>
      <c r="C858" s="832" t="s">
        <v>1798</v>
      </c>
      <c r="D858" s="832" t="s">
        <v>917</v>
      </c>
      <c r="E858" s="832" t="s">
        <v>1799</v>
      </c>
      <c r="F858" s="849"/>
      <c r="G858" s="849"/>
      <c r="H858" s="837">
        <v>0</v>
      </c>
      <c r="I858" s="849">
        <v>1</v>
      </c>
      <c r="J858" s="849">
        <v>118.65</v>
      </c>
      <c r="K858" s="837">
        <v>1</v>
      </c>
      <c r="L858" s="849">
        <v>1</v>
      </c>
      <c r="M858" s="850">
        <v>118.65</v>
      </c>
    </row>
    <row r="859" spans="1:13" ht="14.4" customHeight="1" x14ac:dyDescent="0.3">
      <c r="A859" s="831" t="s">
        <v>2336</v>
      </c>
      <c r="B859" s="832" t="s">
        <v>1804</v>
      </c>
      <c r="C859" s="832" t="s">
        <v>4364</v>
      </c>
      <c r="D859" s="832" t="s">
        <v>4365</v>
      </c>
      <c r="E859" s="832" t="s">
        <v>4366</v>
      </c>
      <c r="F859" s="849">
        <v>1</v>
      </c>
      <c r="G859" s="849">
        <v>237.31</v>
      </c>
      <c r="H859" s="837">
        <v>1</v>
      </c>
      <c r="I859" s="849"/>
      <c r="J859" s="849"/>
      <c r="K859" s="837">
        <v>0</v>
      </c>
      <c r="L859" s="849">
        <v>1</v>
      </c>
      <c r="M859" s="850">
        <v>237.31</v>
      </c>
    </row>
    <row r="860" spans="1:13" ht="14.4" customHeight="1" x14ac:dyDescent="0.3">
      <c r="A860" s="831" t="s">
        <v>2336</v>
      </c>
      <c r="B860" s="832" t="s">
        <v>1810</v>
      </c>
      <c r="C860" s="832" t="s">
        <v>3137</v>
      </c>
      <c r="D860" s="832" t="s">
        <v>3138</v>
      </c>
      <c r="E860" s="832" t="s">
        <v>3139</v>
      </c>
      <c r="F860" s="849">
        <v>1</v>
      </c>
      <c r="G860" s="849">
        <v>72.61</v>
      </c>
      <c r="H860" s="837">
        <v>1</v>
      </c>
      <c r="I860" s="849"/>
      <c r="J860" s="849"/>
      <c r="K860" s="837">
        <v>0</v>
      </c>
      <c r="L860" s="849">
        <v>1</v>
      </c>
      <c r="M860" s="850">
        <v>72.61</v>
      </c>
    </row>
    <row r="861" spans="1:13" ht="14.4" customHeight="1" x14ac:dyDescent="0.3">
      <c r="A861" s="831" t="s">
        <v>2336</v>
      </c>
      <c r="B861" s="832" t="s">
        <v>4580</v>
      </c>
      <c r="C861" s="832" t="s">
        <v>4151</v>
      </c>
      <c r="D861" s="832" t="s">
        <v>4152</v>
      </c>
      <c r="E861" s="832" t="s">
        <v>4153</v>
      </c>
      <c r="F861" s="849">
        <v>1</v>
      </c>
      <c r="G861" s="849">
        <v>149.69</v>
      </c>
      <c r="H861" s="837">
        <v>1</v>
      </c>
      <c r="I861" s="849"/>
      <c r="J861" s="849"/>
      <c r="K861" s="837">
        <v>0</v>
      </c>
      <c r="L861" s="849">
        <v>1</v>
      </c>
      <c r="M861" s="850">
        <v>149.69</v>
      </c>
    </row>
    <row r="862" spans="1:13" ht="14.4" customHeight="1" x14ac:dyDescent="0.3">
      <c r="A862" s="831" t="s">
        <v>2336</v>
      </c>
      <c r="B862" s="832" t="s">
        <v>2051</v>
      </c>
      <c r="C862" s="832" t="s">
        <v>2052</v>
      </c>
      <c r="D862" s="832" t="s">
        <v>1407</v>
      </c>
      <c r="E862" s="832" t="s">
        <v>2053</v>
      </c>
      <c r="F862" s="849"/>
      <c r="G862" s="849"/>
      <c r="H862" s="837">
        <v>0</v>
      </c>
      <c r="I862" s="849">
        <v>1</v>
      </c>
      <c r="J862" s="849">
        <v>103.72</v>
      </c>
      <c r="K862" s="837">
        <v>1</v>
      </c>
      <c r="L862" s="849">
        <v>1</v>
      </c>
      <c r="M862" s="850">
        <v>103.72</v>
      </c>
    </row>
    <row r="863" spans="1:13" ht="14.4" customHeight="1" x14ac:dyDescent="0.3">
      <c r="A863" s="831" t="s">
        <v>2336</v>
      </c>
      <c r="B863" s="832" t="s">
        <v>1813</v>
      </c>
      <c r="C863" s="832" t="s">
        <v>2389</v>
      </c>
      <c r="D863" s="832" t="s">
        <v>1815</v>
      </c>
      <c r="E863" s="832" t="s">
        <v>2114</v>
      </c>
      <c r="F863" s="849"/>
      <c r="G863" s="849"/>
      <c r="H863" s="837">
        <v>0</v>
      </c>
      <c r="I863" s="849">
        <v>1</v>
      </c>
      <c r="J863" s="849">
        <v>139.77000000000001</v>
      </c>
      <c r="K863" s="837">
        <v>1</v>
      </c>
      <c r="L863" s="849">
        <v>1</v>
      </c>
      <c r="M863" s="850">
        <v>139.77000000000001</v>
      </c>
    </row>
    <row r="864" spans="1:13" ht="14.4" customHeight="1" x14ac:dyDescent="0.3">
      <c r="A864" s="831" t="s">
        <v>2336</v>
      </c>
      <c r="B864" s="832" t="s">
        <v>1813</v>
      </c>
      <c r="C864" s="832" t="s">
        <v>1817</v>
      </c>
      <c r="D864" s="832" t="s">
        <v>1815</v>
      </c>
      <c r="E864" s="832" t="s">
        <v>1818</v>
      </c>
      <c r="F864" s="849"/>
      <c r="G864" s="849"/>
      <c r="H864" s="837">
        <v>0</v>
      </c>
      <c r="I864" s="849">
        <v>1</v>
      </c>
      <c r="J864" s="849">
        <v>279.52999999999997</v>
      </c>
      <c r="K864" s="837">
        <v>1</v>
      </c>
      <c r="L864" s="849">
        <v>1</v>
      </c>
      <c r="M864" s="850">
        <v>279.52999999999997</v>
      </c>
    </row>
    <row r="865" spans="1:13" ht="14.4" customHeight="1" x14ac:dyDescent="0.3">
      <c r="A865" s="831" t="s">
        <v>2336</v>
      </c>
      <c r="B865" s="832" t="s">
        <v>1813</v>
      </c>
      <c r="C865" s="832" t="s">
        <v>2390</v>
      </c>
      <c r="D865" s="832" t="s">
        <v>2391</v>
      </c>
      <c r="E865" s="832" t="s">
        <v>1751</v>
      </c>
      <c r="F865" s="849">
        <v>5</v>
      </c>
      <c r="G865" s="849">
        <v>981</v>
      </c>
      <c r="H865" s="837">
        <v>1</v>
      </c>
      <c r="I865" s="849"/>
      <c r="J865" s="849"/>
      <c r="K865" s="837">
        <v>0</v>
      </c>
      <c r="L865" s="849">
        <v>5</v>
      </c>
      <c r="M865" s="850">
        <v>981</v>
      </c>
    </row>
    <row r="866" spans="1:13" ht="14.4" customHeight="1" x14ac:dyDescent="0.3">
      <c r="A866" s="831" t="s">
        <v>2336</v>
      </c>
      <c r="B866" s="832" t="s">
        <v>1813</v>
      </c>
      <c r="C866" s="832" t="s">
        <v>2392</v>
      </c>
      <c r="D866" s="832" t="s">
        <v>2391</v>
      </c>
      <c r="E866" s="832" t="s">
        <v>2393</v>
      </c>
      <c r="F866" s="849">
        <v>2</v>
      </c>
      <c r="G866" s="849">
        <v>784.82</v>
      </c>
      <c r="H866" s="837">
        <v>1</v>
      </c>
      <c r="I866" s="849"/>
      <c r="J866" s="849"/>
      <c r="K866" s="837">
        <v>0</v>
      </c>
      <c r="L866" s="849">
        <v>2</v>
      </c>
      <c r="M866" s="850">
        <v>784.82</v>
      </c>
    </row>
    <row r="867" spans="1:13" ht="14.4" customHeight="1" x14ac:dyDescent="0.3">
      <c r="A867" s="831" t="s">
        <v>2336</v>
      </c>
      <c r="B867" s="832" t="s">
        <v>1813</v>
      </c>
      <c r="C867" s="832" t="s">
        <v>4315</v>
      </c>
      <c r="D867" s="832" t="s">
        <v>4316</v>
      </c>
      <c r="E867" s="832" t="s">
        <v>1818</v>
      </c>
      <c r="F867" s="849">
        <v>1</v>
      </c>
      <c r="G867" s="849">
        <v>279.52999999999997</v>
      </c>
      <c r="H867" s="837">
        <v>1</v>
      </c>
      <c r="I867" s="849"/>
      <c r="J867" s="849"/>
      <c r="K867" s="837">
        <v>0</v>
      </c>
      <c r="L867" s="849">
        <v>1</v>
      </c>
      <c r="M867" s="850">
        <v>279.52999999999997</v>
      </c>
    </row>
    <row r="868" spans="1:13" ht="14.4" customHeight="1" x14ac:dyDescent="0.3">
      <c r="A868" s="831" t="s">
        <v>2336</v>
      </c>
      <c r="B868" s="832" t="s">
        <v>4562</v>
      </c>
      <c r="C868" s="832" t="s">
        <v>3613</v>
      </c>
      <c r="D868" s="832" t="s">
        <v>3614</v>
      </c>
      <c r="E868" s="832" t="s">
        <v>2114</v>
      </c>
      <c r="F868" s="849">
        <v>3</v>
      </c>
      <c r="G868" s="849">
        <v>838.58999999999992</v>
      </c>
      <c r="H868" s="837">
        <v>1</v>
      </c>
      <c r="I868" s="849"/>
      <c r="J868" s="849"/>
      <c r="K868" s="837">
        <v>0</v>
      </c>
      <c r="L868" s="849">
        <v>3</v>
      </c>
      <c r="M868" s="850">
        <v>838.58999999999992</v>
      </c>
    </row>
    <row r="869" spans="1:13" ht="14.4" customHeight="1" x14ac:dyDescent="0.3">
      <c r="A869" s="831" t="s">
        <v>2336</v>
      </c>
      <c r="B869" s="832" t="s">
        <v>4562</v>
      </c>
      <c r="C869" s="832" t="s">
        <v>4359</v>
      </c>
      <c r="D869" s="832" t="s">
        <v>3614</v>
      </c>
      <c r="E869" s="832" t="s">
        <v>1818</v>
      </c>
      <c r="F869" s="849">
        <v>1</v>
      </c>
      <c r="G869" s="849">
        <v>430.05</v>
      </c>
      <c r="H869" s="837">
        <v>1</v>
      </c>
      <c r="I869" s="849"/>
      <c r="J869" s="849"/>
      <c r="K869" s="837">
        <v>0</v>
      </c>
      <c r="L869" s="849">
        <v>1</v>
      </c>
      <c r="M869" s="850">
        <v>430.05</v>
      </c>
    </row>
    <row r="870" spans="1:13" ht="14.4" customHeight="1" x14ac:dyDescent="0.3">
      <c r="A870" s="831" t="s">
        <v>2336</v>
      </c>
      <c r="B870" s="832" t="s">
        <v>4562</v>
      </c>
      <c r="C870" s="832" t="s">
        <v>2782</v>
      </c>
      <c r="D870" s="832" t="s">
        <v>2783</v>
      </c>
      <c r="E870" s="832" t="s">
        <v>2393</v>
      </c>
      <c r="F870" s="849"/>
      <c r="G870" s="849"/>
      <c r="H870" s="837">
        <v>0</v>
      </c>
      <c r="I870" s="849">
        <v>2</v>
      </c>
      <c r="J870" s="849">
        <v>955.68</v>
      </c>
      <c r="K870" s="837">
        <v>1</v>
      </c>
      <c r="L870" s="849">
        <v>2</v>
      </c>
      <c r="M870" s="850">
        <v>955.68</v>
      </c>
    </row>
    <row r="871" spans="1:13" ht="14.4" customHeight="1" x14ac:dyDescent="0.3">
      <c r="A871" s="831" t="s">
        <v>2336</v>
      </c>
      <c r="B871" s="832" t="s">
        <v>4562</v>
      </c>
      <c r="C871" s="832" t="s">
        <v>2784</v>
      </c>
      <c r="D871" s="832" t="s">
        <v>2783</v>
      </c>
      <c r="E871" s="832" t="s">
        <v>1751</v>
      </c>
      <c r="F871" s="849"/>
      <c r="G871" s="849"/>
      <c r="H871" s="837">
        <v>0</v>
      </c>
      <c r="I871" s="849">
        <v>1</v>
      </c>
      <c r="J871" s="849">
        <v>310.58999999999997</v>
      </c>
      <c r="K871" s="837">
        <v>1</v>
      </c>
      <c r="L871" s="849">
        <v>1</v>
      </c>
      <c r="M871" s="850">
        <v>310.58999999999997</v>
      </c>
    </row>
    <row r="872" spans="1:13" ht="14.4" customHeight="1" x14ac:dyDescent="0.3">
      <c r="A872" s="831" t="s">
        <v>2336</v>
      </c>
      <c r="B872" s="832" t="s">
        <v>1819</v>
      </c>
      <c r="C872" s="832" t="s">
        <v>2469</v>
      </c>
      <c r="D872" s="832" t="s">
        <v>908</v>
      </c>
      <c r="E872" s="832" t="s">
        <v>2470</v>
      </c>
      <c r="F872" s="849"/>
      <c r="G872" s="849"/>
      <c r="H872" s="837">
        <v>0</v>
      </c>
      <c r="I872" s="849">
        <v>2</v>
      </c>
      <c r="J872" s="849">
        <v>1112.08</v>
      </c>
      <c r="K872" s="837">
        <v>1</v>
      </c>
      <c r="L872" s="849">
        <v>2</v>
      </c>
      <c r="M872" s="850">
        <v>1112.08</v>
      </c>
    </row>
    <row r="873" spans="1:13" ht="14.4" customHeight="1" x14ac:dyDescent="0.3">
      <c r="A873" s="831" t="s">
        <v>2336</v>
      </c>
      <c r="B873" s="832" t="s">
        <v>1819</v>
      </c>
      <c r="C873" s="832" t="s">
        <v>4329</v>
      </c>
      <c r="D873" s="832" t="s">
        <v>4330</v>
      </c>
      <c r="E873" s="832" t="s">
        <v>4331</v>
      </c>
      <c r="F873" s="849"/>
      <c r="G873" s="849"/>
      <c r="H873" s="837">
        <v>0</v>
      </c>
      <c r="I873" s="849">
        <v>1</v>
      </c>
      <c r="J873" s="849">
        <v>416.52</v>
      </c>
      <c r="K873" s="837">
        <v>1</v>
      </c>
      <c r="L873" s="849">
        <v>1</v>
      </c>
      <c r="M873" s="850">
        <v>416.52</v>
      </c>
    </row>
    <row r="874" spans="1:13" ht="14.4" customHeight="1" x14ac:dyDescent="0.3">
      <c r="A874" s="831" t="s">
        <v>2336</v>
      </c>
      <c r="B874" s="832" t="s">
        <v>1827</v>
      </c>
      <c r="C874" s="832" t="s">
        <v>2640</v>
      </c>
      <c r="D874" s="832" t="s">
        <v>2641</v>
      </c>
      <c r="E874" s="832" t="s">
        <v>2642</v>
      </c>
      <c r="F874" s="849"/>
      <c r="G874" s="849"/>
      <c r="H874" s="837">
        <v>0</v>
      </c>
      <c r="I874" s="849">
        <v>11</v>
      </c>
      <c r="J874" s="849">
        <v>361.56999999999994</v>
      </c>
      <c r="K874" s="837">
        <v>1</v>
      </c>
      <c r="L874" s="849">
        <v>11</v>
      </c>
      <c r="M874" s="850">
        <v>361.56999999999994</v>
      </c>
    </row>
    <row r="875" spans="1:13" ht="14.4" customHeight="1" x14ac:dyDescent="0.3">
      <c r="A875" s="831" t="s">
        <v>2336</v>
      </c>
      <c r="B875" s="832" t="s">
        <v>1827</v>
      </c>
      <c r="C875" s="832" t="s">
        <v>2643</v>
      </c>
      <c r="D875" s="832" t="s">
        <v>2641</v>
      </c>
      <c r="E875" s="832" t="s">
        <v>2644</v>
      </c>
      <c r="F875" s="849"/>
      <c r="G875" s="849"/>
      <c r="H875" s="837">
        <v>0</v>
      </c>
      <c r="I875" s="849">
        <v>1</v>
      </c>
      <c r="J875" s="849">
        <v>219.18</v>
      </c>
      <c r="K875" s="837">
        <v>1</v>
      </c>
      <c r="L875" s="849">
        <v>1</v>
      </c>
      <c r="M875" s="850">
        <v>219.18</v>
      </c>
    </row>
    <row r="876" spans="1:13" ht="14.4" customHeight="1" x14ac:dyDescent="0.3">
      <c r="A876" s="831" t="s">
        <v>2336</v>
      </c>
      <c r="B876" s="832" t="s">
        <v>1827</v>
      </c>
      <c r="C876" s="832" t="s">
        <v>4396</v>
      </c>
      <c r="D876" s="832" t="s">
        <v>2641</v>
      </c>
      <c r="E876" s="832" t="s">
        <v>4397</v>
      </c>
      <c r="F876" s="849"/>
      <c r="G876" s="849"/>
      <c r="H876" s="837">
        <v>0</v>
      </c>
      <c r="I876" s="849">
        <v>1</v>
      </c>
      <c r="J876" s="849">
        <v>135.5</v>
      </c>
      <c r="K876" s="837">
        <v>1</v>
      </c>
      <c r="L876" s="849">
        <v>1</v>
      </c>
      <c r="M876" s="850">
        <v>135.5</v>
      </c>
    </row>
    <row r="877" spans="1:13" ht="14.4" customHeight="1" x14ac:dyDescent="0.3">
      <c r="A877" s="831" t="s">
        <v>2336</v>
      </c>
      <c r="B877" s="832" t="s">
        <v>1830</v>
      </c>
      <c r="C877" s="832" t="s">
        <v>1836</v>
      </c>
      <c r="D877" s="832" t="s">
        <v>1832</v>
      </c>
      <c r="E877" s="832" t="s">
        <v>1837</v>
      </c>
      <c r="F877" s="849"/>
      <c r="G877" s="849"/>
      <c r="H877" s="837">
        <v>0</v>
      </c>
      <c r="I877" s="849">
        <v>2</v>
      </c>
      <c r="J877" s="849">
        <v>168.36</v>
      </c>
      <c r="K877" s="837">
        <v>1</v>
      </c>
      <c r="L877" s="849">
        <v>2</v>
      </c>
      <c r="M877" s="850">
        <v>168.36</v>
      </c>
    </row>
    <row r="878" spans="1:13" ht="14.4" customHeight="1" x14ac:dyDescent="0.3">
      <c r="A878" s="831" t="s">
        <v>2336</v>
      </c>
      <c r="B878" s="832" t="s">
        <v>1830</v>
      </c>
      <c r="C878" s="832" t="s">
        <v>2921</v>
      </c>
      <c r="D878" s="832" t="s">
        <v>2919</v>
      </c>
      <c r="E878" s="832" t="s">
        <v>1835</v>
      </c>
      <c r="F878" s="849"/>
      <c r="G878" s="849"/>
      <c r="H878" s="837">
        <v>0</v>
      </c>
      <c r="I878" s="849">
        <v>4</v>
      </c>
      <c r="J878" s="849">
        <v>196.32</v>
      </c>
      <c r="K878" s="837">
        <v>1</v>
      </c>
      <c r="L878" s="849">
        <v>4</v>
      </c>
      <c r="M878" s="850">
        <v>196.32</v>
      </c>
    </row>
    <row r="879" spans="1:13" ht="14.4" customHeight="1" x14ac:dyDescent="0.3">
      <c r="A879" s="831" t="s">
        <v>2336</v>
      </c>
      <c r="B879" s="832" t="s">
        <v>1830</v>
      </c>
      <c r="C879" s="832" t="s">
        <v>1831</v>
      </c>
      <c r="D879" s="832" t="s">
        <v>1832</v>
      </c>
      <c r="E879" s="832" t="s">
        <v>1833</v>
      </c>
      <c r="F879" s="849"/>
      <c r="G879" s="849"/>
      <c r="H879" s="837">
        <v>0</v>
      </c>
      <c r="I879" s="849">
        <v>2</v>
      </c>
      <c r="J879" s="849">
        <v>126.28</v>
      </c>
      <c r="K879" s="837">
        <v>1</v>
      </c>
      <c r="L879" s="849">
        <v>2</v>
      </c>
      <c r="M879" s="850">
        <v>126.28</v>
      </c>
    </row>
    <row r="880" spans="1:13" ht="14.4" customHeight="1" x14ac:dyDescent="0.3">
      <c r="A880" s="831" t="s">
        <v>2336</v>
      </c>
      <c r="B880" s="832" t="s">
        <v>1830</v>
      </c>
      <c r="C880" s="832" t="s">
        <v>1834</v>
      </c>
      <c r="D880" s="832" t="s">
        <v>1832</v>
      </c>
      <c r="E880" s="832" t="s">
        <v>1835</v>
      </c>
      <c r="F880" s="849"/>
      <c r="G880" s="849"/>
      <c r="H880" s="837">
        <v>0</v>
      </c>
      <c r="I880" s="849">
        <v>1</v>
      </c>
      <c r="J880" s="849">
        <v>49.08</v>
      </c>
      <c r="K880" s="837">
        <v>1</v>
      </c>
      <c r="L880" s="849">
        <v>1</v>
      </c>
      <c r="M880" s="850">
        <v>49.08</v>
      </c>
    </row>
    <row r="881" spans="1:13" ht="14.4" customHeight="1" x14ac:dyDescent="0.3">
      <c r="A881" s="831" t="s">
        <v>2336</v>
      </c>
      <c r="B881" s="832" t="s">
        <v>1842</v>
      </c>
      <c r="C881" s="832" t="s">
        <v>1845</v>
      </c>
      <c r="D881" s="832" t="s">
        <v>1115</v>
      </c>
      <c r="E881" s="832" t="s">
        <v>1846</v>
      </c>
      <c r="F881" s="849"/>
      <c r="G881" s="849"/>
      <c r="H881" s="837">
        <v>0</v>
      </c>
      <c r="I881" s="849">
        <v>4</v>
      </c>
      <c r="J881" s="849">
        <v>617.44000000000005</v>
      </c>
      <c r="K881" s="837">
        <v>1</v>
      </c>
      <c r="L881" s="849">
        <v>4</v>
      </c>
      <c r="M881" s="850">
        <v>617.44000000000005</v>
      </c>
    </row>
    <row r="882" spans="1:13" ht="14.4" customHeight="1" x14ac:dyDescent="0.3">
      <c r="A882" s="831" t="s">
        <v>2336</v>
      </c>
      <c r="B882" s="832" t="s">
        <v>1842</v>
      </c>
      <c r="C882" s="832" t="s">
        <v>1843</v>
      </c>
      <c r="D882" s="832" t="s">
        <v>1115</v>
      </c>
      <c r="E882" s="832" t="s">
        <v>1844</v>
      </c>
      <c r="F882" s="849"/>
      <c r="G882" s="849"/>
      <c r="H882" s="837">
        <v>0</v>
      </c>
      <c r="I882" s="849">
        <v>1</v>
      </c>
      <c r="J882" s="849">
        <v>225.06</v>
      </c>
      <c r="K882" s="837">
        <v>1</v>
      </c>
      <c r="L882" s="849">
        <v>1</v>
      </c>
      <c r="M882" s="850">
        <v>225.06</v>
      </c>
    </row>
    <row r="883" spans="1:13" ht="14.4" customHeight="1" x14ac:dyDescent="0.3">
      <c r="A883" s="831" t="s">
        <v>2336</v>
      </c>
      <c r="B883" s="832" t="s">
        <v>4563</v>
      </c>
      <c r="C883" s="832" t="s">
        <v>2541</v>
      </c>
      <c r="D883" s="832" t="s">
        <v>1151</v>
      </c>
      <c r="E883" s="832" t="s">
        <v>2542</v>
      </c>
      <c r="F883" s="849">
        <v>5</v>
      </c>
      <c r="G883" s="849">
        <v>493.75</v>
      </c>
      <c r="H883" s="837">
        <v>1</v>
      </c>
      <c r="I883" s="849"/>
      <c r="J883" s="849"/>
      <c r="K883" s="837">
        <v>0</v>
      </c>
      <c r="L883" s="849">
        <v>5</v>
      </c>
      <c r="M883" s="850">
        <v>493.75</v>
      </c>
    </row>
    <row r="884" spans="1:13" ht="14.4" customHeight="1" x14ac:dyDescent="0.3">
      <c r="A884" s="831" t="s">
        <v>2336</v>
      </c>
      <c r="B884" s="832" t="s">
        <v>1878</v>
      </c>
      <c r="C884" s="832" t="s">
        <v>1882</v>
      </c>
      <c r="D884" s="832" t="s">
        <v>1883</v>
      </c>
      <c r="E884" s="832" t="s">
        <v>1884</v>
      </c>
      <c r="F884" s="849"/>
      <c r="G884" s="849"/>
      <c r="H884" s="837">
        <v>0</v>
      </c>
      <c r="I884" s="849">
        <v>1</v>
      </c>
      <c r="J884" s="849">
        <v>3231.81</v>
      </c>
      <c r="K884" s="837">
        <v>1</v>
      </c>
      <c r="L884" s="849">
        <v>1</v>
      </c>
      <c r="M884" s="850">
        <v>3231.81</v>
      </c>
    </row>
    <row r="885" spans="1:13" ht="14.4" customHeight="1" x14ac:dyDescent="0.3">
      <c r="A885" s="831" t="s">
        <v>2336</v>
      </c>
      <c r="B885" s="832" t="s">
        <v>4566</v>
      </c>
      <c r="C885" s="832" t="s">
        <v>2397</v>
      </c>
      <c r="D885" s="832" t="s">
        <v>2398</v>
      </c>
      <c r="E885" s="832" t="s">
        <v>1653</v>
      </c>
      <c r="F885" s="849"/>
      <c r="G885" s="849"/>
      <c r="H885" s="837">
        <v>0</v>
      </c>
      <c r="I885" s="849">
        <v>8</v>
      </c>
      <c r="J885" s="849">
        <v>2545.2800000000002</v>
      </c>
      <c r="K885" s="837">
        <v>1</v>
      </c>
      <c r="L885" s="849">
        <v>8</v>
      </c>
      <c r="M885" s="850">
        <v>2545.2800000000002</v>
      </c>
    </row>
    <row r="886" spans="1:13" ht="14.4" customHeight="1" x14ac:dyDescent="0.3">
      <c r="A886" s="831" t="s">
        <v>2336</v>
      </c>
      <c r="B886" s="832" t="s">
        <v>4566</v>
      </c>
      <c r="C886" s="832" t="s">
        <v>2399</v>
      </c>
      <c r="D886" s="832" t="s">
        <v>2398</v>
      </c>
      <c r="E886" s="832" t="s">
        <v>2400</v>
      </c>
      <c r="F886" s="849"/>
      <c r="G886" s="849"/>
      <c r="H886" s="837">
        <v>0</v>
      </c>
      <c r="I886" s="849">
        <v>7</v>
      </c>
      <c r="J886" s="849">
        <v>1113.56</v>
      </c>
      <c r="K886" s="837">
        <v>1</v>
      </c>
      <c r="L886" s="849">
        <v>7</v>
      </c>
      <c r="M886" s="850">
        <v>1113.56</v>
      </c>
    </row>
    <row r="887" spans="1:13" ht="14.4" customHeight="1" x14ac:dyDescent="0.3">
      <c r="A887" s="831" t="s">
        <v>2336</v>
      </c>
      <c r="B887" s="832" t="s">
        <v>1903</v>
      </c>
      <c r="C887" s="832" t="s">
        <v>2942</v>
      </c>
      <c r="D887" s="832" t="s">
        <v>2943</v>
      </c>
      <c r="E887" s="832" t="s">
        <v>622</v>
      </c>
      <c r="F887" s="849">
        <v>2</v>
      </c>
      <c r="G887" s="849">
        <v>145.1</v>
      </c>
      <c r="H887" s="837">
        <v>1</v>
      </c>
      <c r="I887" s="849"/>
      <c r="J887" s="849"/>
      <c r="K887" s="837">
        <v>0</v>
      </c>
      <c r="L887" s="849">
        <v>2</v>
      </c>
      <c r="M887" s="850">
        <v>145.1</v>
      </c>
    </row>
    <row r="888" spans="1:13" ht="14.4" customHeight="1" x14ac:dyDescent="0.3">
      <c r="A888" s="831" t="s">
        <v>2336</v>
      </c>
      <c r="B888" s="832" t="s">
        <v>1903</v>
      </c>
      <c r="C888" s="832" t="s">
        <v>2371</v>
      </c>
      <c r="D888" s="832" t="s">
        <v>2372</v>
      </c>
      <c r="E888" s="832" t="s">
        <v>2029</v>
      </c>
      <c r="F888" s="849">
        <v>3</v>
      </c>
      <c r="G888" s="849">
        <v>108.81</v>
      </c>
      <c r="H888" s="837">
        <v>1</v>
      </c>
      <c r="I888" s="849"/>
      <c r="J888" s="849"/>
      <c r="K888" s="837">
        <v>0</v>
      </c>
      <c r="L888" s="849">
        <v>3</v>
      </c>
      <c r="M888" s="850">
        <v>108.81</v>
      </c>
    </row>
    <row r="889" spans="1:13" ht="14.4" customHeight="1" x14ac:dyDescent="0.3">
      <c r="A889" s="831" t="s">
        <v>2336</v>
      </c>
      <c r="B889" s="832" t="s">
        <v>1903</v>
      </c>
      <c r="C889" s="832" t="s">
        <v>2369</v>
      </c>
      <c r="D889" s="832" t="s">
        <v>2370</v>
      </c>
      <c r="E889" s="832" t="s">
        <v>622</v>
      </c>
      <c r="F889" s="849">
        <v>1</v>
      </c>
      <c r="G889" s="849">
        <v>72.55</v>
      </c>
      <c r="H889" s="837">
        <v>1</v>
      </c>
      <c r="I889" s="849"/>
      <c r="J889" s="849"/>
      <c r="K889" s="837">
        <v>0</v>
      </c>
      <c r="L889" s="849">
        <v>1</v>
      </c>
      <c r="M889" s="850">
        <v>72.55</v>
      </c>
    </row>
    <row r="890" spans="1:13" ht="14.4" customHeight="1" x14ac:dyDescent="0.3">
      <c r="A890" s="831" t="s">
        <v>2336</v>
      </c>
      <c r="B890" s="832" t="s">
        <v>1903</v>
      </c>
      <c r="C890" s="832" t="s">
        <v>1905</v>
      </c>
      <c r="D890" s="832" t="s">
        <v>620</v>
      </c>
      <c r="E890" s="832" t="s">
        <v>622</v>
      </c>
      <c r="F890" s="849"/>
      <c r="G890" s="849"/>
      <c r="H890" s="837">
        <v>0</v>
      </c>
      <c r="I890" s="849">
        <v>7</v>
      </c>
      <c r="J890" s="849">
        <v>507.84999999999997</v>
      </c>
      <c r="K890" s="837">
        <v>1</v>
      </c>
      <c r="L890" s="849">
        <v>7</v>
      </c>
      <c r="M890" s="850">
        <v>507.84999999999997</v>
      </c>
    </row>
    <row r="891" spans="1:13" ht="14.4" customHeight="1" x14ac:dyDescent="0.3">
      <c r="A891" s="831" t="s">
        <v>2336</v>
      </c>
      <c r="B891" s="832" t="s">
        <v>1903</v>
      </c>
      <c r="C891" s="832" t="s">
        <v>4201</v>
      </c>
      <c r="D891" s="832" t="s">
        <v>4202</v>
      </c>
      <c r="E891" s="832" t="s">
        <v>622</v>
      </c>
      <c r="F891" s="849">
        <v>1</v>
      </c>
      <c r="G891" s="849">
        <v>72.55</v>
      </c>
      <c r="H891" s="837">
        <v>1</v>
      </c>
      <c r="I891" s="849"/>
      <c r="J891" s="849"/>
      <c r="K891" s="837">
        <v>0</v>
      </c>
      <c r="L891" s="849">
        <v>1</v>
      </c>
      <c r="M891" s="850">
        <v>72.55</v>
      </c>
    </row>
    <row r="892" spans="1:13" ht="14.4" customHeight="1" x14ac:dyDescent="0.3">
      <c r="A892" s="831" t="s">
        <v>2336</v>
      </c>
      <c r="B892" s="832" t="s">
        <v>1913</v>
      </c>
      <c r="C892" s="832" t="s">
        <v>1914</v>
      </c>
      <c r="D892" s="832" t="s">
        <v>1915</v>
      </c>
      <c r="E892" s="832" t="s">
        <v>1916</v>
      </c>
      <c r="F892" s="849"/>
      <c r="G892" s="849"/>
      <c r="H892" s="837"/>
      <c r="I892" s="849">
        <v>9</v>
      </c>
      <c r="J892" s="849">
        <v>0</v>
      </c>
      <c r="K892" s="837"/>
      <c r="L892" s="849">
        <v>9</v>
      </c>
      <c r="M892" s="850">
        <v>0</v>
      </c>
    </row>
    <row r="893" spans="1:13" ht="14.4" customHeight="1" x14ac:dyDescent="0.3">
      <c r="A893" s="831" t="s">
        <v>2336</v>
      </c>
      <c r="B893" s="832" t="s">
        <v>1948</v>
      </c>
      <c r="C893" s="832" t="s">
        <v>1949</v>
      </c>
      <c r="D893" s="832" t="s">
        <v>1099</v>
      </c>
      <c r="E893" s="832" t="s">
        <v>1950</v>
      </c>
      <c r="F893" s="849"/>
      <c r="G893" s="849"/>
      <c r="H893" s="837"/>
      <c r="I893" s="849">
        <v>2</v>
      </c>
      <c r="J893" s="849">
        <v>0</v>
      </c>
      <c r="K893" s="837"/>
      <c r="L893" s="849">
        <v>2</v>
      </c>
      <c r="M893" s="850">
        <v>0</v>
      </c>
    </row>
    <row r="894" spans="1:13" ht="14.4" customHeight="1" x14ac:dyDescent="0.3">
      <c r="A894" s="831" t="s">
        <v>2336</v>
      </c>
      <c r="B894" s="832" t="s">
        <v>1948</v>
      </c>
      <c r="C894" s="832" t="s">
        <v>1951</v>
      </c>
      <c r="D894" s="832" t="s">
        <v>1099</v>
      </c>
      <c r="E894" s="832" t="s">
        <v>1952</v>
      </c>
      <c r="F894" s="849"/>
      <c r="G894" s="849"/>
      <c r="H894" s="837"/>
      <c r="I894" s="849">
        <v>2</v>
      </c>
      <c r="J894" s="849">
        <v>0</v>
      </c>
      <c r="K894" s="837"/>
      <c r="L894" s="849">
        <v>2</v>
      </c>
      <c r="M894" s="850">
        <v>0</v>
      </c>
    </row>
    <row r="895" spans="1:13" ht="14.4" customHeight="1" x14ac:dyDescent="0.3">
      <c r="A895" s="831" t="s">
        <v>2336</v>
      </c>
      <c r="B895" s="832" t="s">
        <v>1980</v>
      </c>
      <c r="C895" s="832" t="s">
        <v>2113</v>
      </c>
      <c r="D895" s="832" t="s">
        <v>1097</v>
      </c>
      <c r="E895" s="832" t="s">
        <v>2114</v>
      </c>
      <c r="F895" s="849"/>
      <c r="G895" s="849"/>
      <c r="H895" s="837">
        <v>0</v>
      </c>
      <c r="I895" s="849">
        <v>1</v>
      </c>
      <c r="J895" s="849">
        <v>176.32</v>
      </c>
      <c r="K895" s="837">
        <v>1</v>
      </c>
      <c r="L895" s="849">
        <v>1</v>
      </c>
      <c r="M895" s="850">
        <v>176.32</v>
      </c>
    </row>
    <row r="896" spans="1:13" ht="14.4" customHeight="1" x14ac:dyDescent="0.3">
      <c r="A896" s="831" t="s">
        <v>2336</v>
      </c>
      <c r="B896" s="832" t="s">
        <v>1650</v>
      </c>
      <c r="C896" s="832" t="s">
        <v>1651</v>
      </c>
      <c r="D896" s="832" t="s">
        <v>1652</v>
      </c>
      <c r="E896" s="832" t="s">
        <v>1653</v>
      </c>
      <c r="F896" s="849"/>
      <c r="G896" s="849"/>
      <c r="H896" s="837">
        <v>0</v>
      </c>
      <c r="I896" s="849">
        <v>42</v>
      </c>
      <c r="J896" s="849">
        <v>17390.940000000002</v>
      </c>
      <c r="K896" s="837">
        <v>1</v>
      </c>
      <c r="L896" s="849">
        <v>42</v>
      </c>
      <c r="M896" s="850">
        <v>17390.940000000002</v>
      </c>
    </row>
    <row r="897" spans="1:13" ht="14.4" customHeight="1" x14ac:dyDescent="0.3">
      <c r="A897" s="831" t="s">
        <v>2336</v>
      </c>
      <c r="B897" s="832" t="s">
        <v>1650</v>
      </c>
      <c r="C897" s="832" t="s">
        <v>2889</v>
      </c>
      <c r="D897" s="832" t="s">
        <v>2890</v>
      </c>
      <c r="E897" s="832" t="s">
        <v>2891</v>
      </c>
      <c r="F897" s="849">
        <v>1</v>
      </c>
      <c r="G897" s="849">
        <v>414.07</v>
      </c>
      <c r="H897" s="837">
        <v>1</v>
      </c>
      <c r="I897" s="849"/>
      <c r="J897" s="849"/>
      <c r="K897" s="837">
        <v>0</v>
      </c>
      <c r="L897" s="849">
        <v>1</v>
      </c>
      <c r="M897" s="850">
        <v>414.07</v>
      </c>
    </row>
    <row r="898" spans="1:13" ht="14.4" customHeight="1" x14ac:dyDescent="0.3">
      <c r="A898" s="831" t="s">
        <v>2336</v>
      </c>
      <c r="B898" s="832" t="s">
        <v>4585</v>
      </c>
      <c r="C898" s="832" t="s">
        <v>4379</v>
      </c>
      <c r="D898" s="832" t="s">
        <v>4192</v>
      </c>
      <c r="E898" s="832" t="s">
        <v>4380</v>
      </c>
      <c r="F898" s="849"/>
      <c r="G898" s="849"/>
      <c r="H898" s="837">
        <v>0</v>
      </c>
      <c r="I898" s="849">
        <v>1</v>
      </c>
      <c r="J898" s="849">
        <v>65.36</v>
      </c>
      <c r="K898" s="837">
        <v>1</v>
      </c>
      <c r="L898" s="849">
        <v>1</v>
      </c>
      <c r="M898" s="850">
        <v>65.36</v>
      </c>
    </row>
    <row r="899" spans="1:13" ht="14.4" customHeight="1" x14ac:dyDescent="0.3">
      <c r="A899" s="831" t="s">
        <v>2339</v>
      </c>
      <c r="B899" s="832" t="s">
        <v>1713</v>
      </c>
      <c r="C899" s="832" t="s">
        <v>1721</v>
      </c>
      <c r="D899" s="832" t="s">
        <v>795</v>
      </c>
      <c r="E899" s="832" t="s">
        <v>1722</v>
      </c>
      <c r="F899" s="849">
        <v>1</v>
      </c>
      <c r="G899" s="849">
        <v>42.51</v>
      </c>
      <c r="H899" s="837">
        <v>1</v>
      </c>
      <c r="I899" s="849"/>
      <c r="J899" s="849"/>
      <c r="K899" s="837">
        <v>0</v>
      </c>
      <c r="L899" s="849">
        <v>1</v>
      </c>
      <c r="M899" s="850">
        <v>42.51</v>
      </c>
    </row>
    <row r="900" spans="1:13" ht="14.4" customHeight="1" x14ac:dyDescent="0.3">
      <c r="A900" s="831" t="s">
        <v>2340</v>
      </c>
      <c r="B900" s="832" t="s">
        <v>1982</v>
      </c>
      <c r="C900" s="832" t="s">
        <v>1983</v>
      </c>
      <c r="D900" s="832" t="s">
        <v>1984</v>
      </c>
      <c r="E900" s="832" t="s">
        <v>1985</v>
      </c>
      <c r="F900" s="849"/>
      <c r="G900" s="849"/>
      <c r="H900" s="837">
        <v>0</v>
      </c>
      <c r="I900" s="849">
        <v>1</v>
      </c>
      <c r="J900" s="849">
        <v>58.77</v>
      </c>
      <c r="K900" s="837">
        <v>1</v>
      </c>
      <c r="L900" s="849">
        <v>1</v>
      </c>
      <c r="M900" s="850">
        <v>58.77</v>
      </c>
    </row>
    <row r="901" spans="1:13" ht="14.4" customHeight="1" x14ac:dyDescent="0.3">
      <c r="A901" s="831" t="s">
        <v>2341</v>
      </c>
      <c r="B901" s="832" t="s">
        <v>1913</v>
      </c>
      <c r="C901" s="832" t="s">
        <v>1914</v>
      </c>
      <c r="D901" s="832" t="s">
        <v>1915</v>
      </c>
      <c r="E901" s="832" t="s">
        <v>1916</v>
      </c>
      <c r="F901" s="849"/>
      <c r="G901" s="849"/>
      <c r="H901" s="837"/>
      <c r="I901" s="849">
        <v>1</v>
      </c>
      <c r="J901" s="849">
        <v>0</v>
      </c>
      <c r="K901" s="837"/>
      <c r="L901" s="849">
        <v>1</v>
      </c>
      <c r="M901" s="850">
        <v>0</v>
      </c>
    </row>
    <row r="902" spans="1:13" ht="14.4" customHeight="1" x14ac:dyDescent="0.3">
      <c r="A902" s="831" t="s">
        <v>2341</v>
      </c>
      <c r="B902" s="832" t="s">
        <v>1913</v>
      </c>
      <c r="C902" s="832" t="s">
        <v>2001</v>
      </c>
      <c r="D902" s="832" t="s">
        <v>1918</v>
      </c>
      <c r="E902" s="832" t="s">
        <v>2002</v>
      </c>
      <c r="F902" s="849"/>
      <c r="G902" s="849"/>
      <c r="H902" s="837">
        <v>0</v>
      </c>
      <c r="I902" s="849">
        <v>1</v>
      </c>
      <c r="J902" s="849">
        <v>61.49</v>
      </c>
      <c r="K902" s="837">
        <v>1</v>
      </c>
      <c r="L902" s="849">
        <v>1</v>
      </c>
      <c r="M902" s="850">
        <v>61.49</v>
      </c>
    </row>
    <row r="903" spans="1:13" ht="14.4" customHeight="1" x14ac:dyDescent="0.3">
      <c r="A903" s="831" t="s">
        <v>2343</v>
      </c>
      <c r="B903" s="832" t="s">
        <v>1980</v>
      </c>
      <c r="C903" s="832" t="s">
        <v>4062</v>
      </c>
      <c r="D903" s="832" t="s">
        <v>2422</v>
      </c>
      <c r="E903" s="832" t="s">
        <v>4063</v>
      </c>
      <c r="F903" s="849">
        <v>1</v>
      </c>
      <c r="G903" s="849">
        <v>0</v>
      </c>
      <c r="H903" s="837"/>
      <c r="I903" s="849"/>
      <c r="J903" s="849"/>
      <c r="K903" s="837"/>
      <c r="L903" s="849">
        <v>1</v>
      </c>
      <c r="M903" s="850">
        <v>0</v>
      </c>
    </row>
    <row r="904" spans="1:13" ht="14.4" customHeight="1" x14ac:dyDescent="0.3">
      <c r="A904" s="831" t="s">
        <v>2345</v>
      </c>
      <c r="B904" s="832" t="s">
        <v>1713</v>
      </c>
      <c r="C904" s="832" t="s">
        <v>1721</v>
      </c>
      <c r="D904" s="832" t="s">
        <v>795</v>
      </c>
      <c r="E904" s="832" t="s">
        <v>1722</v>
      </c>
      <c r="F904" s="849">
        <v>1</v>
      </c>
      <c r="G904" s="849">
        <v>42.51</v>
      </c>
      <c r="H904" s="837">
        <v>1</v>
      </c>
      <c r="I904" s="849"/>
      <c r="J904" s="849"/>
      <c r="K904" s="837">
        <v>0</v>
      </c>
      <c r="L904" s="849">
        <v>1</v>
      </c>
      <c r="M904" s="850">
        <v>42.51</v>
      </c>
    </row>
    <row r="905" spans="1:13" ht="14.4" customHeight="1" x14ac:dyDescent="0.3">
      <c r="A905" s="831" t="s">
        <v>2345</v>
      </c>
      <c r="B905" s="832" t="s">
        <v>1899</v>
      </c>
      <c r="C905" s="832" t="s">
        <v>1900</v>
      </c>
      <c r="D905" s="832" t="s">
        <v>644</v>
      </c>
      <c r="E905" s="832" t="s">
        <v>1901</v>
      </c>
      <c r="F905" s="849"/>
      <c r="G905" s="849"/>
      <c r="H905" s="837">
        <v>0</v>
      </c>
      <c r="I905" s="849">
        <v>1</v>
      </c>
      <c r="J905" s="849">
        <v>24.22</v>
      </c>
      <c r="K905" s="837">
        <v>1</v>
      </c>
      <c r="L905" s="849">
        <v>1</v>
      </c>
      <c r="M905" s="850">
        <v>24.22</v>
      </c>
    </row>
    <row r="906" spans="1:13" ht="14.4" customHeight="1" x14ac:dyDescent="0.3">
      <c r="A906" s="831" t="s">
        <v>2346</v>
      </c>
      <c r="B906" s="832" t="s">
        <v>1913</v>
      </c>
      <c r="C906" s="832" t="s">
        <v>1914</v>
      </c>
      <c r="D906" s="832" t="s">
        <v>1915</v>
      </c>
      <c r="E906" s="832" t="s">
        <v>1916</v>
      </c>
      <c r="F906" s="849"/>
      <c r="G906" s="849"/>
      <c r="H906" s="837"/>
      <c r="I906" s="849">
        <v>4</v>
      </c>
      <c r="J906" s="849">
        <v>0</v>
      </c>
      <c r="K906" s="837"/>
      <c r="L906" s="849">
        <v>4</v>
      </c>
      <c r="M906" s="850">
        <v>0</v>
      </c>
    </row>
    <row r="907" spans="1:13" ht="14.4" customHeight="1" x14ac:dyDescent="0.3">
      <c r="A907" s="831" t="s">
        <v>2347</v>
      </c>
      <c r="B907" s="832" t="s">
        <v>4586</v>
      </c>
      <c r="C907" s="832" t="s">
        <v>3221</v>
      </c>
      <c r="D907" s="832" t="s">
        <v>3222</v>
      </c>
      <c r="E907" s="832" t="s">
        <v>3223</v>
      </c>
      <c r="F907" s="849"/>
      <c r="G907" s="849"/>
      <c r="H907" s="837">
        <v>0</v>
      </c>
      <c r="I907" s="849">
        <v>1</v>
      </c>
      <c r="J907" s="849">
        <v>432.87</v>
      </c>
      <c r="K907" s="837">
        <v>1</v>
      </c>
      <c r="L907" s="849">
        <v>1</v>
      </c>
      <c r="M907" s="850">
        <v>432.87</v>
      </c>
    </row>
    <row r="908" spans="1:13" ht="14.4" customHeight="1" x14ac:dyDescent="0.3">
      <c r="A908" s="831" t="s">
        <v>2348</v>
      </c>
      <c r="B908" s="832" t="s">
        <v>1980</v>
      </c>
      <c r="C908" s="832" t="s">
        <v>3344</v>
      </c>
      <c r="D908" s="832" t="s">
        <v>1097</v>
      </c>
      <c r="E908" s="832" t="s">
        <v>3240</v>
      </c>
      <c r="F908" s="849"/>
      <c r="G908" s="849"/>
      <c r="H908" s="837"/>
      <c r="I908" s="849">
        <v>1</v>
      </c>
      <c r="J908" s="849">
        <v>0</v>
      </c>
      <c r="K908" s="837"/>
      <c r="L908" s="849">
        <v>1</v>
      </c>
      <c r="M908" s="850">
        <v>0</v>
      </c>
    </row>
    <row r="909" spans="1:13" ht="14.4" customHeight="1" x14ac:dyDescent="0.3">
      <c r="A909" s="831" t="s">
        <v>2353</v>
      </c>
      <c r="B909" s="832" t="s">
        <v>1744</v>
      </c>
      <c r="C909" s="832" t="s">
        <v>3453</v>
      </c>
      <c r="D909" s="832" t="s">
        <v>2413</v>
      </c>
      <c r="E909" s="832" t="s">
        <v>1955</v>
      </c>
      <c r="F909" s="849">
        <v>1</v>
      </c>
      <c r="G909" s="849">
        <v>70.23</v>
      </c>
      <c r="H909" s="837">
        <v>1</v>
      </c>
      <c r="I909" s="849"/>
      <c r="J909" s="849"/>
      <c r="K909" s="837">
        <v>0</v>
      </c>
      <c r="L909" s="849">
        <v>1</v>
      </c>
      <c r="M909" s="850">
        <v>70.23</v>
      </c>
    </row>
    <row r="910" spans="1:13" ht="14.4" customHeight="1" x14ac:dyDescent="0.3">
      <c r="A910" s="831" t="s">
        <v>2354</v>
      </c>
      <c r="B910" s="832" t="s">
        <v>1644</v>
      </c>
      <c r="C910" s="832" t="s">
        <v>2712</v>
      </c>
      <c r="D910" s="832" t="s">
        <v>1648</v>
      </c>
      <c r="E910" s="832" t="s">
        <v>2713</v>
      </c>
      <c r="F910" s="849"/>
      <c r="G910" s="849"/>
      <c r="H910" s="837">
        <v>0</v>
      </c>
      <c r="I910" s="849">
        <v>1</v>
      </c>
      <c r="J910" s="849">
        <v>16.12</v>
      </c>
      <c r="K910" s="837">
        <v>1</v>
      </c>
      <c r="L910" s="849">
        <v>1</v>
      </c>
      <c r="M910" s="850">
        <v>16.12</v>
      </c>
    </row>
    <row r="911" spans="1:13" ht="14.4" customHeight="1" x14ac:dyDescent="0.3">
      <c r="A911" s="831" t="s">
        <v>2354</v>
      </c>
      <c r="B911" s="832" t="s">
        <v>1644</v>
      </c>
      <c r="C911" s="832" t="s">
        <v>2714</v>
      </c>
      <c r="D911" s="832" t="s">
        <v>1648</v>
      </c>
      <c r="E911" s="832" t="s">
        <v>1649</v>
      </c>
      <c r="F911" s="849"/>
      <c r="G911" s="849"/>
      <c r="H911" s="837">
        <v>0</v>
      </c>
      <c r="I911" s="849">
        <v>22</v>
      </c>
      <c r="J911" s="849">
        <v>1267.2</v>
      </c>
      <c r="K911" s="837">
        <v>1</v>
      </c>
      <c r="L911" s="849">
        <v>22</v>
      </c>
      <c r="M911" s="850">
        <v>1267.2</v>
      </c>
    </row>
    <row r="912" spans="1:13" ht="14.4" customHeight="1" x14ac:dyDescent="0.3">
      <c r="A912" s="831" t="s">
        <v>2354</v>
      </c>
      <c r="B912" s="832" t="s">
        <v>2003</v>
      </c>
      <c r="C912" s="832" t="s">
        <v>2583</v>
      </c>
      <c r="D912" s="832" t="s">
        <v>1340</v>
      </c>
      <c r="E912" s="832" t="s">
        <v>2584</v>
      </c>
      <c r="F912" s="849"/>
      <c r="G912" s="849"/>
      <c r="H912" s="837">
        <v>0</v>
      </c>
      <c r="I912" s="849">
        <v>3</v>
      </c>
      <c r="J912" s="849">
        <v>96.75</v>
      </c>
      <c r="K912" s="837">
        <v>1</v>
      </c>
      <c r="L912" s="849">
        <v>3</v>
      </c>
      <c r="M912" s="850">
        <v>96.75</v>
      </c>
    </row>
    <row r="913" spans="1:13" ht="14.4" customHeight="1" x14ac:dyDescent="0.3">
      <c r="A913" s="831" t="s">
        <v>2354</v>
      </c>
      <c r="B913" s="832" t="s">
        <v>2003</v>
      </c>
      <c r="C913" s="832" t="s">
        <v>2004</v>
      </c>
      <c r="D913" s="832" t="s">
        <v>1340</v>
      </c>
      <c r="E913" s="832" t="s">
        <v>2005</v>
      </c>
      <c r="F913" s="849"/>
      <c r="G913" s="849"/>
      <c r="H913" s="837">
        <v>0</v>
      </c>
      <c r="I913" s="849">
        <v>6</v>
      </c>
      <c r="J913" s="849">
        <v>387</v>
      </c>
      <c r="K913" s="837">
        <v>1</v>
      </c>
      <c r="L913" s="849">
        <v>6</v>
      </c>
      <c r="M913" s="850">
        <v>387</v>
      </c>
    </row>
    <row r="914" spans="1:13" ht="14.4" customHeight="1" x14ac:dyDescent="0.3">
      <c r="A914" s="831" t="s">
        <v>2354</v>
      </c>
      <c r="B914" s="832" t="s">
        <v>4595</v>
      </c>
      <c r="C914" s="832" t="s">
        <v>3535</v>
      </c>
      <c r="D914" s="832" t="s">
        <v>3536</v>
      </c>
      <c r="E914" s="832" t="s">
        <v>3537</v>
      </c>
      <c r="F914" s="849"/>
      <c r="G914" s="849"/>
      <c r="H914" s="837">
        <v>0</v>
      </c>
      <c r="I914" s="849">
        <v>4</v>
      </c>
      <c r="J914" s="849">
        <v>1131.8800000000001</v>
      </c>
      <c r="K914" s="837">
        <v>1</v>
      </c>
      <c r="L914" s="849">
        <v>4</v>
      </c>
      <c r="M914" s="850">
        <v>1131.8800000000001</v>
      </c>
    </row>
    <row r="915" spans="1:13" ht="14.4" customHeight="1" x14ac:dyDescent="0.3">
      <c r="A915" s="831" t="s">
        <v>2354</v>
      </c>
      <c r="B915" s="832" t="s">
        <v>4583</v>
      </c>
      <c r="C915" s="832" t="s">
        <v>3463</v>
      </c>
      <c r="D915" s="832" t="s">
        <v>3464</v>
      </c>
      <c r="E915" s="832" t="s">
        <v>3465</v>
      </c>
      <c r="F915" s="849"/>
      <c r="G915" s="849"/>
      <c r="H915" s="837"/>
      <c r="I915" s="849">
        <v>1</v>
      </c>
      <c r="J915" s="849">
        <v>0</v>
      </c>
      <c r="K915" s="837"/>
      <c r="L915" s="849">
        <v>1</v>
      </c>
      <c r="M915" s="850">
        <v>0</v>
      </c>
    </row>
    <row r="916" spans="1:13" ht="14.4" customHeight="1" x14ac:dyDescent="0.3">
      <c r="A916" s="831" t="s">
        <v>2354</v>
      </c>
      <c r="B916" s="832" t="s">
        <v>2008</v>
      </c>
      <c r="C916" s="832" t="s">
        <v>3308</v>
      </c>
      <c r="D916" s="832" t="s">
        <v>3309</v>
      </c>
      <c r="E916" s="832" t="s">
        <v>1668</v>
      </c>
      <c r="F916" s="849"/>
      <c r="G916" s="849"/>
      <c r="H916" s="837">
        <v>0</v>
      </c>
      <c r="I916" s="849">
        <v>1</v>
      </c>
      <c r="J916" s="849">
        <v>830.09</v>
      </c>
      <c r="K916" s="837">
        <v>1</v>
      </c>
      <c r="L916" s="849">
        <v>1</v>
      </c>
      <c r="M916" s="850">
        <v>830.09</v>
      </c>
    </row>
    <row r="917" spans="1:13" ht="14.4" customHeight="1" x14ac:dyDescent="0.3">
      <c r="A917" s="831" t="s">
        <v>2354</v>
      </c>
      <c r="B917" s="832" t="s">
        <v>4561</v>
      </c>
      <c r="C917" s="832" t="s">
        <v>3637</v>
      </c>
      <c r="D917" s="832" t="s">
        <v>3638</v>
      </c>
      <c r="E917" s="832" t="s">
        <v>3639</v>
      </c>
      <c r="F917" s="849"/>
      <c r="G917" s="849"/>
      <c r="H917" s="837">
        <v>0</v>
      </c>
      <c r="I917" s="849">
        <v>1</v>
      </c>
      <c r="J917" s="849">
        <v>93.75</v>
      </c>
      <c r="K917" s="837">
        <v>1</v>
      </c>
      <c r="L917" s="849">
        <v>1</v>
      </c>
      <c r="M917" s="850">
        <v>93.75</v>
      </c>
    </row>
    <row r="918" spans="1:13" ht="14.4" customHeight="1" x14ac:dyDescent="0.3">
      <c r="A918" s="831" t="s">
        <v>2354</v>
      </c>
      <c r="B918" s="832" t="s">
        <v>1676</v>
      </c>
      <c r="C918" s="832" t="s">
        <v>2668</v>
      </c>
      <c r="D918" s="832" t="s">
        <v>787</v>
      </c>
      <c r="E918" s="832" t="s">
        <v>1688</v>
      </c>
      <c r="F918" s="849"/>
      <c r="G918" s="849"/>
      <c r="H918" s="837">
        <v>0</v>
      </c>
      <c r="I918" s="849">
        <v>15</v>
      </c>
      <c r="J918" s="849">
        <v>7363.3499999999995</v>
      </c>
      <c r="K918" s="837">
        <v>1</v>
      </c>
      <c r="L918" s="849">
        <v>15</v>
      </c>
      <c r="M918" s="850">
        <v>7363.3499999999995</v>
      </c>
    </row>
    <row r="919" spans="1:13" ht="14.4" customHeight="1" x14ac:dyDescent="0.3">
      <c r="A919" s="831" t="s">
        <v>2354</v>
      </c>
      <c r="B919" s="832" t="s">
        <v>1676</v>
      </c>
      <c r="C919" s="832" t="s">
        <v>2669</v>
      </c>
      <c r="D919" s="832" t="s">
        <v>787</v>
      </c>
      <c r="E919" s="832" t="s">
        <v>1684</v>
      </c>
      <c r="F919" s="849"/>
      <c r="G919" s="849"/>
      <c r="H919" s="837">
        <v>0</v>
      </c>
      <c r="I919" s="849">
        <v>3</v>
      </c>
      <c r="J919" s="849">
        <v>2208.9900000000002</v>
      </c>
      <c r="K919" s="837">
        <v>1</v>
      </c>
      <c r="L919" s="849">
        <v>3</v>
      </c>
      <c r="M919" s="850">
        <v>2208.9900000000002</v>
      </c>
    </row>
    <row r="920" spans="1:13" ht="14.4" customHeight="1" x14ac:dyDescent="0.3">
      <c r="A920" s="831" t="s">
        <v>2354</v>
      </c>
      <c r="B920" s="832" t="s">
        <v>1676</v>
      </c>
      <c r="C920" s="832" t="s">
        <v>2671</v>
      </c>
      <c r="D920" s="832" t="s">
        <v>793</v>
      </c>
      <c r="E920" s="832" t="s">
        <v>2672</v>
      </c>
      <c r="F920" s="849"/>
      <c r="G920" s="849"/>
      <c r="H920" s="837">
        <v>0</v>
      </c>
      <c r="I920" s="849">
        <v>9</v>
      </c>
      <c r="J920" s="849">
        <v>12470.579999999998</v>
      </c>
      <c r="K920" s="837">
        <v>1</v>
      </c>
      <c r="L920" s="849">
        <v>9</v>
      </c>
      <c r="M920" s="850">
        <v>12470.579999999998</v>
      </c>
    </row>
    <row r="921" spans="1:13" ht="14.4" customHeight="1" x14ac:dyDescent="0.3">
      <c r="A921" s="831" t="s">
        <v>2354</v>
      </c>
      <c r="B921" s="832" t="s">
        <v>1709</v>
      </c>
      <c r="C921" s="832" t="s">
        <v>3523</v>
      </c>
      <c r="D921" s="832" t="s">
        <v>1711</v>
      </c>
      <c r="E921" s="832" t="s">
        <v>3524</v>
      </c>
      <c r="F921" s="849"/>
      <c r="G921" s="849"/>
      <c r="H921" s="837">
        <v>0</v>
      </c>
      <c r="I921" s="849">
        <v>4</v>
      </c>
      <c r="J921" s="849">
        <v>937.36</v>
      </c>
      <c r="K921" s="837">
        <v>1</v>
      </c>
      <c r="L921" s="849">
        <v>4</v>
      </c>
      <c r="M921" s="850">
        <v>937.36</v>
      </c>
    </row>
    <row r="922" spans="1:13" ht="14.4" customHeight="1" x14ac:dyDescent="0.3">
      <c r="A922" s="831" t="s">
        <v>2354</v>
      </c>
      <c r="B922" s="832" t="s">
        <v>1713</v>
      </c>
      <c r="C922" s="832" t="s">
        <v>2476</v>
      </c>
      <c r="D922" s="832" t="s">
        <v>800</v>
      </c>
      <c r="E922" s="832" t="s">
        <v>1722</v>
      </c>
      <c r="F922" s="849"/>
      <c r="G922" s="849"/>
      <c r="H922" s="837">
        <v>0</v>
      </c>
      <c r="I922" s="849">
        <v>5</v>
      </c>
      <c r="J922" s="849">
        <v>212.55</v>
      </c>
      <c r="K922" s="837">
        <v>1</v>
      </c>
      <c r="L922" s="849">
        <v>5</v>
      </c>
      <c r="M922" s="850">
        <v>212.55</v>
      </c>
    </row>
    <row r="923" spans="1:13" ht="14.4" customHeight="1" x14ac:dyDescent="0.3">
      <c r="A923" s="831" t="s">
        <v>2354</v>
      </c>
      <c r="B923" s="832" t="s">
        <v>1713</v>
      </c>
      <c r="C923" s="832" t="s">
        <v>1721</v>
      </c>
      <c r="D923" s="832" t="s">
        <v>795</v>
      </c>
      <c r="E923" s="832" t="s">
        <v>1722</v>
      </c>
      <c r="F923" s="849">
        <v>1</v>
      </c>
      <c r="G923" s="849">
        <v>42.51</v>
      </c>
      <c r="H923" s="837">
        <v>1</v>
      </c>
      <c r="I923" s="849"/>
      <c r="J923" s="849"/>
      <c r="K923" s="837">
        <v>0</v>
      </c>
      <c r="L923" s="849">
        <v>1</v>
      </c>
      <c r="M923" s="850">
        <v>42.51</v>
      </c>
    </row>
    <row r="924" spans="1:13" ht="14.4" customHeight="1" x14ac:dyDescent="0.3">
      <c r="A924" s="831" t="s">
        <v>2354</v>
      </c>
      <c r="B924" s="832" t="s">
        <v>1728</v>
      </c>
      <c r="C924" s="832" t="s">
        <v>3022</v>
      </c>
      <c r="D924" s="832" t="s">
        <v>1730</v>
      </c>
      <c r="E924" s="832" t="s">
        <v>3023</v>
      </c>
      <c r="F924" s="849"/>
      <c r="G924" s="849"/>
      <c r="H924" s="837">
        <v>0</v>
      </c>
      <c r="I924" s="849">
        <v>1</v>
      </c>
      <c r="J924" s="849">
        <v>10.65</v>
      </c>
      <c r="K924" s="837">
        <v>1</v>
      </c>
      <c r="L924" s="849">
        <v>1</v>
      </c>
      <c r="M924" s="850">
        <v>10.65</v>
      </c>
    </row>
    <row r="925" spans="1:13" ht="14.4" customHeight="1" x14ac:dyDescent="0.3">
      <c r="A925" s="831" t="s">
        <v>2354</v>
      </c>
      <c r="B925" s="832" t="s">
        <v>1728</v>
      </c>
      <c r="C925" s="832" t="s">
        <v>2650</v>
      </c>
      <c r="D925" s="832" t="s">
        <v>2651</v>
      </c>
      <c r="E925" s="832" t="s">
        <v>2652</v>
      </c>
      <c r="F925" s="849"/>
      <c r="G925" s="849"/>
      <c r="H925" s="837">
        <v>0</v>
      </c>
      <c r="I925" s="849">
        <v>1</v>
      </c>
      <c r="J925" s="849">
        <v>234.07</v>
      </c>
      <c r="K925" s="837">
        <v>1</v>
      </c>
      <c r="L925" s="849">
        <v>1</v>
      </c>
      <c r="M925" s="850">
        <v>234.07</v>
      </c>
    </row>
    <row r="926" spans="1:13" ht="14.4" customHeight="1" x14ac:dyDescent="0.3">
      <c r="A926" s="831" t="s">
        <v>2354</v>
      </c>
      <c r="B926" s="832" t="s">
        <v>4574</v>
      </c>
      <c r="C926" s="832" t="s">
        <v>3466</v>
      </c>
      <c r="D926" s="832" t="s">
        <v>3467</v>
      </c>
      <c r="E926" s="832" t="s">
        <v>3468</v>
      </c>
      <c r="F926" s="849">
        <v>2</v>
      </c>
      <c r="G926" s="849">
        <v>61.58</v>
      </c>
      <c r="H926" s="837">
        <v>1</v>
      </c>
      <c r="I926" s="849"/>
      <c r="J926" s="849"/>
      <c r="K926" s="837">
        <v>0</v>
      </c>
      <c r="L926" s="849">
        <v>2</v>
      </c>
      <c r="M926" s="850">
        <v>61.58</v>
      </c>
    </row>
    <row r="927" spans="1:13" ht="14.4" customHeight="1" x14ac:dyDescent="0.3">
      <c r="A927" s="831" t="s">
        <v>2354</v>
      </c>
      <c r="B927" s="832" t="s">
        <v>1744</v>
      </c>
      <c r="C927" s="832" t="s">
        <v>3479</v>
      </c>
      <c r="D927" s="832" t="s">
        <v>2961</v>
      </c>
      <c r="E927" s="832" t="s">
        <v>1747</v>
      </c>
      <c r="F927" s="849">
        <v>2</v>
      </c>
      <c r="G927" s="849">
        <v>70.22</v>
      </c>
      <c r="H927" s="837">
        <v>1</v>
      </c>
      <c r="I927" s="849"/>
      <c r="J927" s="849"/>
      <c r="K927" s="837">
        <v>0</v>
      </c>
      <c r="L927" s="849">
        <v>2</v>
      </c>
      <c r="M927" s="850">
        <v>70.22</v>
      </c>
    </row>
    <row r="928" spans="1:13" ht="14.4" customHeight="1" x14ac:dyDescent="0.3">
      <c r="A928" s="831" t="s">
        <v>2354</v>
      </c>
      <c r="B928" s="832" t="s">
        <v>1744</v>
      </c>
      <c r="C928" s="832" t="s">
        <v>1748</v>
      </c>
      <c r="D928" s="832" t="s">
        <v>1746</v>
      </c>
      <c r="E928" s="832" t="s">
        <v>1749</v>
      </c>
      <c r="F928" s="849"/>
      <c r="G928" s="849"/>
      <c r="H928" s="837">
        <v>0</v>
      </c>
      <c r="I928" s="849">
        <v>1</v>
      </c>
      <c r="J928" s="849">
        <v>117.03</v>
      </c>
      <c r="K928" s="837">
        <v>1</v>
      </c>
      <c r="L928" s="849">
        <v>1</v>
      </c>
      <c r="M928" s="850">
        <v>117.03</v>
      </c>
    </row>
    <row r="929" spans="1:13" ht="14.4" customHeight="1" x14ac:dyDescent="0.3">
      <c r="A929" s="831" t="s">
        <v>2354</v>
      </c>
      <c r="B929" s="832" t="s">
        <v>1752</v>
      </c>
      <c r="C929" s="832" t="s">
        <v>1753</v>
      </c>
      <c r="D929" s="832" t="s">
        <v>681</v>
      </c>
      <c r="E929" s="832" t="s">
        <v>1754</v>
      </c>
      <c r="F929" s="849"/>
      <c r="G929" s="849"/>
      <c r="H929" s="837">
        <v>0</v>
      </c>
      <c r="I929" s="849">
        <v>3</v>
      </c>
      <c r="J929" s="849">
        <v>26.369999999999997</v>
      </c>
      <c r="K929" s="837">
        <v>1</v>
      </c>
      <c r="L929" s="849">
        <v>3</v>
      </c>
      <c r="M929" s="850">
        <v>26.369999999999997</v>
      </c>
    </row>
    <row r="930" spans="1:13" ht="14.4" customHeight="1" x14ac:dyDescent="0.3">
      <c r="A930" s="831" t="s">
        <v>2354</v>
      </c>
      <c r="B930" s="832" t="s">
        <v>1759</v>
      </c>
      <c r="C930" s="832" t="s">
        <v>1760</v>
      </c>
      <c r="D930" s="832" t="s">
        <v>1761</v>
      </c>
      <c r="E930" s="832" t="s">
        <v>1762</v>
      </c>
      <c r="F930" s="849"/>
      <c r="G930" s="849"/>
      <c r="H930" s="837">
        <v>0</v>
      </c>
      <c r="I930" s="849">
        <v>1</v>
      </c>
      <c r="J930" s="849">
        <v>93.27</v>
      </c>
      <c r="K930" s="837">
        <v>1</v>
      </c>
      <c r="L930" s="849">
        <v>1</v>
      </c>
      <c r="M930" s="850">
        <v>93.27</v>
      </c>
    </row>
    <row r="931" spans="1:13" ht="14.4" customHeight="1" x14ac:dyDescent="0.3">
      <c r="A931" s="831" t="s">
        <v>2354</v>
      </c>
      <c r="B931" s="832" t="s">
        <v>1759</v>
      </c>
      <c r="C931" s="832" t="s">
        <v>1763</v>
      </c>
      <c r="D931" s="832" t="s">
        <v>1761</v>
      </c>
      <c r="E931" s="832" t="s">
        <v>1764</v>
      </c>
      <c r="F931" s="849"/>
      <c r="G931" s="849"/>
      <c r="H931" s="837">
        <v>0</v>
      </c>
      <c r="I931" s="849">
        <v>1</v>
      </c>
      <c r="J931" s="849">
        <v>31.09</v>
      </c>
      <c r="K931" s="837">
        <v>1</v>
      </c>
      <c r="L931" s="849">
        <v>1</v>
      </c>
      <c r="M931" s="850">
        <v>31.09</v>
      </c>
    </row>
    <row r="932" spans="1:13" ht="14.4" customHeight="1" x14ac:dyDescent="0.3">
      <c r="A932" s="831" t="s">
        <v>2354</v>
      </c>
      <c r="B932" s="832" t="s">
        <v>1759</v>
      </c>
      <c r="C932" s="832" t="s">
        <v>3460</v>
      </c>
      <c r="D932" s="832" t="s">
        <v>3461</v>
      </c>
      <c r="E932" s="832" t="s">
        <v>2073</v>
      </c>
      <c r="F932" s="849">
        <v>1</v>
      </c>
      <c r="G932" s="849">
        <v>207.27</v>
      </c>
      <c r="H932" s="837">
        <v>1</v>
      </c>
      <c r="I932" s="849"/>
      <c r="J932" s="849"/>
      <c r="K932" s="837">
        <v>0</v>
      </c>
      <c r="L932" s="849">
        <v>1</v>
      </c>
      <c r="M932" s="850">
        <v>207.27</v>
      </c>
    </row>
    <row r="933" spans="1:13" ht="14.4" customHeight="1" x14ac:dyDescent="0.3">
      <c r="A933" s="831" t="s">
        <v>2354</v>
      </c>
      <c r="B933" s="832" t="s">
        <v>4579</v>
      </c>
      <c r="C933" s="832" t="s">
        <v>3528</v>
      </c>
      <c r="D933" s="832" t="s">
        <v>3529</v>
      </c>
      <c r="E933" s="832" t="s">
        <v>2073</v>
      </c>
      <c r="F933" s="849"/>
      <c r="G933" s="849"/>
      <c r="H933" s="837">
        <v>0</v>
      </c>
      <c r="I933" s="849">
        <v>2</v>
      </c>
      <c r="J933" s="849">
        <v>103.66</v>
      </c>
      <c r="K933" s="837">
        <v>1</v>
      </c>
      <c r="L933" s="849">
        <v>2</v>
      </c>
      <c r="M933" s="850">
        <v>103.66</v>
      </c>
    </row>
    <row r="934" spans="1:13" ht="14.4" customHeight="1" x14ac:dyDescent="0.3">
      <c r="A934" s="831" t="s">
        <v>2354</v>
      </c>
      <c r="B934" s="832" t="s">
        <v>1769</v>
      </c>
      <c r="C934" s="832" t="s">
        <v>1770</v>
      </c>
      <c r="D934" s="832" t="s">
        <v>987</v>
      </c>
      <c r="E934" s="832" t="s">
        <v>1771</v>
      </c>
      <c r="F934" s="849"/>
      <c r="G934" s="849"/>
      <c r="H934" s="837">
        <v>0</v>
      </c>
      <c r="I934" s="849">
        <v>1</v>
      </c>
      <c r="J934" s="849">
        <v>143.09</v>
      </c>
      <c r="K934" s="837">
        <v>1</v>
      </c>
      <c r="L934" s="849">
        <v>1</v>
      </c>
      <c r="M934" s="850">
        <v>143.09</v>
      </c>
    </row>
    <row r="935" spans="1:13" ht="14.4" customHeight="1" x14ac:dyDescent="0.3">
      <c r="A935" s="831" t="s">
        <v>2354</v>
      </c>
      <c r="B935" s="832" t="s">
        <v>1774</v>
      </c>
      <c r="C935" s="832" t="s">
        <v>2047</v>
      </c>
      <c r="D935" s="832" t="s">
        <v>1776</v>
      </c>
      <c r="E935" s="832" t="s">
        <v>2048</v>
      </c>
      <c r="F935" s="849"/>
      <c r="G935" s="849"/>
      <c r="H935" s="837">
        <v>0</v>
      </c>
      <c r="I935" s="849">
        <v>5</v>
      </c>
      <c r="J935" s="849">
        <v>51.7</v>
      </c>
      <c r="K935" s="837">
        <v>1</v>
      </c>
      <c r="L935" s="849">
        <v>5</v>
      </c>
      <c r="M935" s="850">
        <v>51.7</v>
      </c>
    </row>
    <row r="936" spans="1:13" ht="14.4" customHeight="1" x14ac:dyDescent="0.3">
      <c r="A936" s="831" t="s">
        <v>2354</v>
      </c>
      <c r="B936" s="832" t="s">
        <v>1783</v>
      </c>
      <c r="C936" s="832" t="s">
        <v>2740</v>
      </c>
      <c r="D936" s="832" t="s">
        <v>1785</v>
      </c>
      <c r="E936" s="832" t="s">
        <v>2741</v>
      </c>
      <c r="F936" s="849"/>
      <c r="G936" s="849"/>
      <c r="H936" s="837">
        <v>0</v>
      </c>
      <c r="I936" s="849">
        <v>1</v>
      </c>
      <c r="J936" s="849">
        <v>437.23</v>
      </c>
      <c r="K936" s="837">
        <v>1</v>
      </c>
      <c r="L936" s="849">
        <v>1</v>
      </c>
      <c r="M936" s="850">
        <v>437.23</v>
      </c>
    </row>
    <row r="937" spans="1:13" ht="14.4" customHeight="1" x14ac:dyDescent="0.3">
      <c r="A937" s="831" t="s">
        <v>2354</v>
      </c>
      <c r="B937" s="832" t="s">
        <v>1797</v>
      </c>
      <c r="C937" s="832" t="s">
        <v>2049</v>
      </c>
      <c r="D937" s="832" t="s">
        <v>917</v>
      </c>
      <c r="E937" s="832" t="s">
        <v>2050</v>
      </c>
      <c r="F937" s="849"/>
      <c r="G937" s="849"/>
      <c r="H937" s="837">
        <v>0</v>
      </c>
      <c r="I937" s="849">
        <v>3</v>
      </c>
      <c r="J937" s="849">
        <v>118.64999999999999</v>
      </c>
      <c r="K937" s="837">
        <v>1</v>
      </c>
      <c r="L937" s="849">
        <v>3</v>
      </c>
      <c r="M937" s="850">
        <v>118.64999999999999</v>
      </c>
    </row>
    <row r="938" spans="1:13" ht="14.4" customHeight="1" x14ac:dyDescent="0.3">
      <c r="A938" s="831" t="s">
        <v>2354</v>
      </c>
      <c r="B938" s="832" t="s">
        <v>1797</v>
      </c>
      <c r="C938" s="832" t="s">
        <v>1798</v>
      </c>
      <c r="D938" s="832" t="s">
        <v>917</v>
      </c>
      <c r="E938" s="832" t="s">
        <v>1799</v>
      </c>
      <c r="F938" s="849"/>
      <c r="G938" s="849"/>
      <c r="H938" s="837">
        <v>0</v>
      </c>
      <c r="I938" s="849">
        <v>10</v>
      </c>
      <c r="J938" s="849">
        <v>1186.5000000000002</v>
      </c>
      <c r="K938" s="837">
        <v>1</v>
      </c>
      <c r="L938" s="849">
        <v>10</v>
      </c>
      <c r="M938" s="850">
        <v>1186.5000000000002</v>
      </c>
    </row>
    <row r="939" spans="1:13" ht="14.4" customHeight="1" x14ac:dyDescent="0.3">
      <c r="A939" s="831" t="s">
        <v>2354</v>
      </c>
      <c r="B939" s="832" t="s">
        <v>1800</v>
      </c>
      <c r="C939" s="832" t="s">
        <v>3204</v>
      </c>
      <c r="D939" s="832" t="s">
        <v>1802</v>
      </c>
      <c r="E939" s="832" t="s">
        <v>3205</v>
      </c>
      <c r="F939" s="849"/>
      <c r="G939" s="849"/>
      <c r="H939" s="837">
        <v>0</v>
      </c>
      <c r="I939" s="849">
        <v>2</v>
      </c>
      <c r="J939" s="849">
        <v>221.48</v>
      </c>
      <c r="K939" s="837">
        <v>1</v>
      </c>
      <c r="L939" s="849">
        <v>2</v>
      </c>
      <c r="M939" s="850">
        <v>221.48</v>
      </c>
    </row>
    <row r="940" spans="1:13" ht="14.4" customHeight="1" x14ac:dyDescent="0.3">
      <c r="A940" s="831" t="s">
        <v>2354</v>
      </c>
      <c r="B940" s="832" t="s">
        <v>1804</v>
      </c>
      <c r="C940" s="832" t="s">
        <v>1808</v>
      </c>
      <c r="D940" s="832" t="s">
        <v>1806</v>
      </c>
      <c r="E940" s="832" t="s">
        <v>1809</v>
      </c>
      <c r="F940" s="849"/>
      <c r="G940" s="849"/>
      <c r="H940" s="837">
        <v>0</v>
      </c>
      <c r="I940" s="849">
        <v>4</v>
      </c>
      <c r="J940" s="849">
        <v>1054.72</v>
      </c>
      <c r="K940" s="837">
        <v>1</v>
      </c>
      <c r="L940" s="849">
        <v>4</v>
      </c>
      <c r="M940" s="850">
        <v>1054.72</v>
      </c>
    </row>
    <row r="941" spans="1:13" ht="14.4" customHeight="1" x14ac:dyDescent="0.3">
      <c r="A941" s="831" t="s">
        <v>2354</v>
      </c>
      <c r="B941" s="832" t="s">
        <v>1810</v>
      </c>
      <c r="C941" s="832" t="s">
        <v>1811</v>
      </c>
      <c r="D941" s="832" t="s">
        <v>919</v>
      </c>
      <c r="E941" s="832" t="s">
        <v>1812</v>
      </c>
      <c r="F941" s="849"/>
      <c r="G941" s="849"/>
      <c r="H941" s="837">
        <v>0</v>
      </c>
      <c r="I941" s="849">
        <v>3</v>
      </c>
      <c r="J941" s="849">
        <v>233.37</v>
      </c>
      <c r="K941" s="837">
        <v>1</v>
      </c>
      <c r="L941" s="849">
        <v>3</v>
      </c>
      <c r="M941" s="850">
        <v>233.37</v>
      </c>
    </row>
    <row r="942" spans="1:13" ht="14.4" customHeight="1" x14ac:dyDescent="0.3">
      <c r="A942" s="831" t="s">
        <v>2354</v>
      </c>
      <c r="B942" s="832" t="s">
        <v>2051</v>
      </c>
      <c r="C942" s="832" t="s">
        <v>2052</v>
      </c>
      <c r="D942" s="832" t="s">
        <v>1407</v>
      </c>
      <c r="E942" s="832" t="s">
        <v>2053</v>
      </c>
      <c r="F942" s="849"/>
      <c r="G942" s="849"/>
      <c r="H942" s="837">
        <v>0</v>
      </c>
      <c r="I942" s="849">
        <v>6</v>
      </c>
      <c r="J942" s="849">
        <v>622.31999999999994</v>
      </c>
      <c r="K942" s="837">
        <v>1</v>
      </c>
      <c r="L942" s="849">
        <v>6</v>
      </c>
      <c r="M942" s="850">
        <v>622.31999999999994</v>
      </c>
    </row>
    <row r="943" spans="1:13" ht="14.4" customHeight="1" x14ac:dyDescent="0.3">
      <c r="A943" s="831" t="s">
        <v>2354</v>
      </c>
      <c r="B943" s="832" t="s">
        <v>1813</v>
      </c>
      <c r="C943" s="832" t="s">
        <v>2390</v>
      </c>
      <c r="D943" s="832" t="s">
        <v>2391</v>
      </c>
      <c r="E943" s="832" t="s">
        <v>1751</v>
      </c>
      <c r="F943" s="849">
        <v>1</v>
      </c>
      <c r="G943" s="849">
        <v>196.2</v>
      </c>
      <c r="H943" s="837">
        <v>1</v>
      </c>
      <c r="I943" s="849"/>
      <c r="J943" s="849"/>
      <c r="K943" s="837">
        <v>0</v>
      </c>
      <c r="L943" s="849">
        <v>1</v>
      </c>
      <c r="M943" s="850">
        <v>196.2</v>
      </c>
    </row>
    <row r="944" spans="1:13" ht="14.4" customHeight="1" x14ac:dyDescent="0.3">
      <c r="A944" s="831" t="s">
        <v>2354</v>
      </c>
      <c r="B944" s="832" t="s">
        <v>4562</v>
      </c>
      <c r="C944" s="832" t="s">
        <v>3613</v>
      </c>
      <c r="D944" s="832" t="s">
        <v>3614</v>
      </c>
      <c r="E944" s="832" t="s">
        <v>2114</v>
      </c>
      <c r="F944" s="849">
        <v>1</v>
      </c>
      <c r="G944" s="849">
        <v>279.52999999999997</v>
      </c>
      <c r="H944" s="837">
        <v>1</v>
      </c>
      <c r="I944" s="849"/>
      <c r="J944" s="849"/>
      <c r="K944" s="837">
        <v>0</v>
      </c>
      <c r="L944" s="849">
        <v>1</v>
      </c>
      <c r="M944" s="850">
        <v>279.52999999999997</v>
      </c>
    </row>
    <row r="945" spans="1:13" ht="14.4" customHeight="1" x14ac:dyDescent="0.3">
      <c r="A945" s="831" t="s">
        <v>2354</v>
      </c>
      <c r="B945" s="832" t="s">
        <v>4562</v>
      </c>
      <c r="C945" s="832" t="s">
        <v>2782</v>
      </c>
      <c r="D945" s="832" t="s">
        <v>2783</v>
      </c>
      <c r="E945" s="832" t="s">
        <v>2393</v>
      </c>
      <c r="F945" s="849"/>
      <c r="G945" s="849"/>
      <c r="H945" s="837">
        <v>0</v>
      </c>
      <c r="I945" s="849">
        <v>2</v>
      </c>
      <c r="J945" s="849">
        <v>955.68</v>
      </c>
      <c r="K945" s="837">
        <v>1</v>
      </c>
      <c r="L945" s="849">
        <v>2</v>
      </c>
      <c r="M945" s="850">
        <v>955.68</v>
      </c>
    </row>
    <row r="946" spans="1:13" ht="14.4" customHeight="1" x14ac:dyDescent="0.3">
      <c r="A946" s="831" t="s">
        <v>2354</v>
      </c>
      <c r="B946" s="832" t="s">
        <v>4562</v>
      </c>
      <c r="C946" s="832" t="s">
        <v>3615</v>
      </c>
      <c r="D946" s="832" t="s">
        <v>2783</v>
      </c>
      <c r="E946" s="832" t="s">
        <v>1955</v>
      </c>
      <c r="F946" s="849"/>
      <c r="G946" s="849"/>
      <c r="H946" s="837">
        <v>0</v>
      </c>
      <c r="I946" s="849">
        <v>1</v>
      </c>
      <c r="J946" s="849">
        <v>93.18</v>
      </c>
      <c r="K946" s="837">
        <v>1</v>
      </c>
      <c r="L946" s="849">
        <v>1</v>
      </c>
      <c r="M946" s="850">
        <v>93.18</v>
      </c>
    </row>
    <row r="947" spans="1:13" ht="14.4" customHeight="1" x14ac:dyDescent="0.3">
      <c r="A947" s="831" t="s">
        <v>2354</v>
      </c>
      <c r="B947" s="832" t="s">
        <v>4562</v>
      </c>
      <c r="C947" s="832" t="s">
        <v>2784</v>
      </c>
      <c r="D947" s="832" t="s">
        <v>2783</v>
      </c>
      <c r="E947" s="832" t="s">
        <v>1751</v>
      </c>
      <c r="F947" s="849"/>
      <c r="G947" s="849"/>
      <c r="H947" s="837">
        <v>0</v>
      </c>
      <c r="I947" s="849">
        <v>5</v>
      </c>
      <c r="J947" s="849">
        <v>1552.9499999999998</v>
      </c>
      <c r="K947" s="837">
        <v>1</v>
      </c>
      <c r="L947" s="849">
        <v>5</v>
      </c>
      <c r="M947" s="850">
        <v>1552.9499999999998</v>
      </c>
    </row>
    <row r="948" spans="1:13" ht="14.4" customHeight="1" x14ac:dyDescent="0.3">
      <c r="A948" s="831" t="s">
        <v>2354</v>
      </c>
      <c r="B948" s="832" t="s">
        <v>1842</v>
      </c>
      <c r="C948" s="832" t="s">
        <v>1843</v>
      </c>
      <c r="D948" s="832" t="s">
        <v>1115</v>
      </c>
      <c r="E948" s="832" t="s">
        <v>1844</v>
      </c>
      <c r="F948" s="849"/>
      <c r="G948" s="849"/>
      <c r="H948" s="837">
        <v>0</v>
      </c>
      <c r="I948" s="849">
        <v>3</v>
      </c>
      <c r="J948" s="849">
        <v>675.18000000000006</v>
      </c>
      <c r="K948" s="837">
        <v>1</v>
      </c>
      <c r="L948" s="849">
        <v>3</v>
      </c>
      <c r="M948" s="850">
        <v>675.18000000000006</v>
      </c>
    </row>
    <row r="949" spans="1:13" ht="14.4" customHeight="1" x14ac:dyDescent="0.3">
      <c r="A949" s="831" t="s">
        <v>2354</v>
      </c>
      <c r="B949" s="832" t="s">
        <v>4563</v>
      </c>
      <c r="C949" s="832" t="s">
        <v>2541</v>
      </c>
      <c r="D949" s="832" t="s">
        <v>1151</v>
      </c>
      <c r="E949" s="832" t="s">
        <v>2542</v>
      </c>
      <c r="F949" s="849">
        <v>4</v>
      </c>
      <c r="G949" s="849">
        <v>395</v>
      </c>
      <c r="H949" s="837">
        <v>1</v>
      </c>
      <c r="I949" s="849"/>
      <c r="J949" s="849"/>
      <c r="K949" s="837">
        <v>0</v>
      </c>
      <c r="L949" s="849">
        <v>4</v>
      </c>
      <c r="M949" s="850">
        <v>395</v>
      </c>
    </row>
    <row r="950" spans="1:13" ht="14.4" customHeight="1" x14ac:dyDescent="0.3">
      <c r="A950" s="831" t="s">
        <v>2354</v>
      </c>
      <c r="B950" s="832" t="s">
        <v>4592</v>
      </c>
      <c r="C950" s="832" t="s">
        <v>3470</v>
      </c>
      <c r="D950" s="832" t="s">
        <v>3471</v>
      </c>
      <c r="E950" s="832" t="s">
        <v>3472</v>
      </c>
      <c r="F950" s="849"/>
      <c r="G950" s="849"/>
      <c r="H950" s="837">
        <v>0</v>
      </c>
      <c r="I950" s="849">
        <v>1</v>
      </c>
      <c r="J950" s="849">
        <v>70.540000000000006</v>
      </c>
      <c r="K950" s="837">
        <v>1</v>
      </c>
      <c r="L950" s="849">
        <v>1</v>
      </c>
      <c r="M950" s="850">
        <v>70.540000000000006</v>
      </c>
    </row>
    <row r="951" spans="1:13" ht="14.4" customHeight="1" x14ac:dyDescent="0.3">
      <c r="A951" s="831" t="s">
        <v>2354</v>
      </c>
      <c r="B951" s="832" t="s">
        <v>1913</v>
      </c>
      <c r="C951" s="832" t="s">
        <v>1914</v>
      </c>
      <c r="D951" s="832" t="s">
        <v>1915</v>
      </c>
      <c r="E951" s="832" t="s">
        <v>1916</v>
      </c>
      <c r="F951" s="849"/>
      <c r="G951" s="849"/>
      <c r="H951" s="837"/>
      <c r="I951" s="849">
        <v>4</v>
      </c>
      <c r="J951" s="849">
        <v>0</v>
      </c>
      <c r="K951" s="837"/>
      <c r="L951" s="849">
        <v>4</v>
      </c>
      <c r="M951" s="850">
        <v>0</v>
      </c>
    </row>
    <row r="952" spans="1:13" ht="14.4" customHeight="1" x14ac:dyDescent="0.3">
      <c r="A952" s="831" t="s">
        <v>2354</v>
      </c>
      <c r="B952" s="832" t="s">
        <v>1913</v>
      </c>
      <c r="C952" s="832" t="s">
        <v>1917</v>
      </c>
      <c r="D952" s="832" t="s">
        <v>1918</v>
      </c>
      <c r="E952" s="832" t="s">
        <v>1919</v>
      </c>
      <c r="F952" s="849"/>
      <c r="G952" s="849"/>
      <c r="H952" s="837">
        <v>0</v>
      </c>
      <c r="I952" s="849">
        <v>30</v>
      </c>
      <c r="J952" s="849">
        <v>2305.8000000000002</v>
      </c>
      <c r="K952" s="837">
        <v>1</v>
      </c>
      <c r="L952" s="849">
        <v>30</v>
      </c>
      <c r="M952" s="850">
        <v>2305.8000000000002</v>
      </c>
    </row>
    <row r="953" spans="1:13" ht="14.4" customHeight="1" x14ac:dyDescent="0.3">
      <c r="A953" s="831" t="s">
        <v>2354</v>
      </c>
      <c r="B953" s="832" t="s">
        <v>4596</v>
      </c>
      <c r="C953" s="832" t="s">
        <v>3628</v>
      </c>
      <c r="D953" s="832" t="s">
        <v>3629</v>
      </c>
      <c r="E953" s="832" t="s">
        <v>3630</v>
      </c>
      <c r="F953" s="849">
        <v>2</v>
      </c>
      <c r="G953" s="849">
        <v>120.78</v>
      </c>
      <c r="H953" s="837">
        <v>1</v>
      </c>
      <c r="I953" s="849"/>
      <c r="J953" s="849"/>
      <c r="K953" s="837">
        <v>0</v>
      </c>
      <c r="L953" s="849">
        <v>2</v>
      </c>
      <c r="M953" s="850">
        <v>120.78</v>
      </c>
    </row>
    <row r="954" spans="1:13" ht="14.4" customHeight="1" x14ac:dyDescent="0.3">
      <c r="A954" s="831" t="s">
        <v>2354</v>
      </c>
      <c r="B954" s="832" t="s">
        <v>4597</v>
      </c>
      <c r="C954" s="832" t="s">
        <v>3647</v>
      </c>
      <c r="D954" s="832" t="s">
        <v>3648</v>
      </c>
      <c r="E954" s="832" t="s">
        <v>2950</v>
      </c>
      <c r="F954" s="849">
        <v>1</v>
      </c>
      <c r="G954" s="849">
        <v>161.86000000000001</v>
      </c>
      <c r="H954" s="837">
        <v>1</v>
      </c>
      <c r="I954" s="849"/>
      <c r="J954" s="849"/>
      <c r="K954" s="837">
        <v>0</v>
      </c>
      <c r="L954" s="849">
        <v>1</v>
      </c>
      <c r="M954" s="850">
        <v>161.86000000000001</v>
      </c>
    </row>
    <row r="955" spans="1:13" ht="14.4" customHeight="1" x14ac:dyDescent="0.3">
      <c r="A955" s="831" t="s">
        <v>2354</v>
      </c>
      <c r="B955" s="832" t="s">
        <v>1948</v>
      </c>
      <c r="C955" s="832" t="s">
        <v>2867</v>
      </c>
      <c r="D955" s="832" t="s">
        <v>2868</v>
      </c>
      <c r="E955" s="832" t="s">
        <v>1950</v>
      </c>
      <c r="F955" s="849">
        <v>2</v>
      </c>
      <c r="G955" s="849">
        <v>0</v>
      </c>
      <c r="H955" s="837"/>
      <c r="I955" s="849"/>
      <c r="J955" s="849"/>
      <c r="K955" s="837"/>
      <c r="L955" s="849">
        <v>2</v>
      </c>
      <c r="M955" s="850">
        <v>0</v>
      </c>
    </row>
    <row r="956" spans="1:13" ht="14.4" customHeight="1" x14ac:dyDescent="0.3">
      <c r="A956" s="831" t="s">
        <v>2354</v>
      </c>
      <c r="B956" s="832" t="s">
        <v>1948</v>
      </c>
      <c r="C956" s="832" t="s">
        <v>1951</v>
      </c>
      <c r="D956" s="832" t="s">
        <v>1099</v>
      </c>
      <c r="E956" s="832" t="s">
        <v>1952</v>
      </c>
      <c r="F956" s="849"/>
      <c r="G956" s="849"/>
      <c r="H956" s="837"/>
      <c r="I956" s="849">
        <v>2</v>
      </c>
      <c r="J956" s="849">
        <v>0</v>
      </c>
      <c r="K956" s="837"/>
      <c r="L956" s="849">
        <v>2</v>
      </c>
      <c r="M956" s="850">
        <v>0</v>
      </c>
    </row>
    <row r="957" spans="1:13" ht="14.4" customHeight="1" x14ac:dyDescent="0.3">
      <c r="A957" s="831" t="s">
        <v>2354</v>
      </c>
      <c r="B957" s="832" t="s">
        <v>1948</v>
      </c>
      <c r="C957" s="832" t="s">
        <v>3298</v>
      </c>
      <c r="D957" s="832" t="s">
        <v>2874</v>
      </c>
      <c r="E957" s="832" t="s">
        <v>1751</v>
      </c>
      <c r="F957" s="849">
        <v>1</v>
      </c>
      <c r="G957" s="849">
        <v>0</v>
      </c>
      <c r="H957" s="837"/>
      <c r="I957" s="849"/>
      <c r="J957" s="849"/>
      <c r="K957" s="837"/>
      <c r="L957" s="849">
        <v>1</v>
      </c>
      <c r="M957" s="850">
        <v>0</v>
      </c>
    </row>
    <row r="958" spans="1:13" ht="14.4" customHeight="1" x14ac:dyDescent="0.3">
      <c r="A958" s="831" t="s">
        <v>2354</v>
      </c>
      <c r="B958" s="832" t="s">
        <v>2101</v>
      </c>
      <c r="C958" s="832" t="s">
        <v>3624</v>
      </c>
      <c r="D958" s="832" t="s">
        <v>3625</v>
      </c>
      <c r="E958" s="832" t="s">
        <v>3468</v>
      </c>
      <c r="F958" s="849"/>
      <c r="G958" s="849"/>
      <c r="H958" s="837">
        <v>0</v>
      </c>
      <c r="I958" s="849">
        <v>1</v>
      </c>
      <c r="J958" s="849">
        <v>122.96</v>
      </c>
      <c r="K958" s="837">
        <v>1</v>
      </c>
      <c r="L958" s="849">
        <v>1</v>
      </c>
      <c r="M958" s="850">
        <v>122.96</v>
      </c>
    </row>
    <row r="959" spans="1:13" ht="14.4" customHeight="1" x14ac:dyDescent="0.3">
      <c r="A959" s="831" t="s">
        <v>2354</v>
      </c>
      <c r="B959" s="832" t="s">
        <v>1976</v>
      </c>
      <c r="C959" s="832" t="s">
        <v>3621</v>
      </c>
      <c r="D959" s="832" t="s">
        <v>3622</v>
      </c>
      <c r="E959" s="832" t="s">
        <v>3623</v>
      </c>
      <c r="F959" s="849"/>
      <c r="G959" s="849"/>
      <c r="H959" s="837">
        <v>0</v>
      </c>
      <c r="I959" s="849">
        <v>1</v>
      </c>
      <c r="J959" s="849">
        <v>63.75</v>
      </c>
      <c r="K959" s="837">
        <v>1</v>
      </c>
      <c r="L959" s="849">
        <v>1</v>
      </c>
      <c r="M959" s="850">
        <v>63.75</v>
      </c>
    </row>
    <row r="960" spans="1:13" ht="14.4" customHeight="1" x14ac:dyDescent="0.3">
      <c r="A960" s="831" t="s">
        <v>2354</v>
      </c>
      <c r="B960" s="832" t="s">
        <v>4569</v>
      </c>
      <c r="C960" s="832" t="s">
        <v>3457</v>
      </c>
      <c r="D960" s="832" t="s">
        <v>3458</v>
      </c>
      <c r="E960" s="832" t="s">
        <v>3459</v>
      </c>
      <c r="F960" s="849">
        <v>1</v>
      </c>
      <c r="G960" s="849">
        <v>0</v>
      </c>
      <c r="H960" s="837"/>
      <c r="I960" s="849"/>
      <c r="J960" s="849"/>
      <c r="K960" s="837"/>
      <c r="L960" s="849">
        <v>1</v>
      </c>
      <c r="M960" s="850">
        <v>0</v>
      </c>
    </row>
    <row r="961" spans="1:13" ht="14.4" customHeight="1" x14ac:dyDescent="0.3">
      <c r="A961" s="831" t="s">
        <v>2354</v>
      </c>
      <c r="B961" s="832" t="s">
        <v>1980</v>
      </c>
      <c r="C961" s="832" t="s">
        <v>1981</v>
      </c>
      <c r="D961" s="832" t="s">
        <v>1097</v>
      </c>
      <c r="E961" s="832" t="s">
        <v>1955</v>
      </c>
      <c r="F961" s="849"/>
      <c r="G961" s="849"/>
      <c r="H961" s="837">
        <v>0</v>
      </c>
      <c r="I961" s="849">
        <v>1</v>
      </c>
      <c r="J961" s="849">
        <v>58.77</v>
      </c>
      <c r="K961" s="837">
        <v>1</v>
      </c>
      <c r="L961" s="849">
        <v>1</v>
      </c>
      <c r="M961" s="850">
        <v>58.77</v>
      </c>
    </row>
    <row r="962" spans="1:13" ht="14.4" customHeight="1" x14ac:dyDescent="0.3">
      <c r="A962" s="831" t="s">
        <v>2354</v>
      </c>
      <c r="B962" s="832" t="s">
        <v>1980</v>
      </c>
      <c r="C962" s="832" t="s">
        <v>2113</v>
      </c>
      <c r="D962" s="832" t="s">
        <v>1097</v>
      </c>
      <c r="E962" s="832" t="s">
        <v>2114</v>
      </c>
      <c r="F962" s="849"/>
      <c r="G962" s="849"/>
      <c r="H962" s="837">
        <v>0</v>
      </c>
      <c r="I962" s="849">
        <v>1</v>
      </c>
      <c r="J962" s="849">
        <v>176.32</v>
      </c>
      <c r="K962" s="837">
        <v>1</v>
      </c>
      <c r="L962" s="849">
        <v>1</v>
      </c>
      <c r="M962" s="850">
        <v>176.32</v>
      </c>
    </row>
    <row r="963" spans="1:13" ht="14.4" customHeight="1" x14ac:dyDescent="0.3">
      <c r="A963" s="831" t="s">
        <v>2354</v>
      </c>
      <c r="B963" s="832" t="s">
        <v>4589</v>
      </c>
      <c r="C963" s="832" t="s">
        <v>3486</v>
      </c>
      <c r="D963" s="832" t="s">
        <v>3487</v>
      </c>
      <c r="E963" s="832" t="s">
        <v>2962</v>
      </c>
      <c r="F963" s="849"/>
      <c r="G963" s="849"/>
      <c r="H963" s="837">
        <v>0</v>
      </c>
      <c r="I963" s="849">
        <v>1</v>
      </c>
      <c r="J963" s="849">
        <v>176.32</v>
      </c>
      <c r="K963" s="837">
        <v>1</v>
      </c>
      <c r="L963" s="849">
        <v>1</v>
      </c>
      <c r="M963" s="850">
        <v>176.32</v>
      </c>
    </row>
    <row r="964" spans="1:13" ht="14.4" customHeight="1" x14ac:dyDescent="0.3">
      <c r="A964" s="831" t="s">
        <v>2354</v>
      </c>
      <c r="B964" s="832" t="s">
        <v>4589</v>
      </c>
      <c r="C964" s="832" t="s">
        <v>3488</v>
      </c>
      <c r="D964" s="832" t="s">
        <v>3348</v>
      </c>
      <c r="E964" s="832" t="s">
        <v>1749</v>
      </c>
      <c r="F964" s="849">
        <v>1</v>
      </c>
      <c r="G964" s="849">
        <v>230.51</v>
      </c>
      <c r="H964" s="837">
        <v>1</v>
      </c>
      <c r="I964" s="849"/>
      <c r="J964" s="849"/>
      <c r="K964" s="837">
        <v>0</v>
      </c>
      <c r="L964" s="849">
        <v>1</v>
      </c>
      <c r="M964" s="850">
        <v>230.51</v>
      </c>
    </row>
    <row r="965" spans="1:13" ht="14.4" customHeight="1" x14ac:dyDescent="0.3">
      <c r="A965" s="831" t="s">
        <v>2354</v>
      </c>
      <c r="B965" s="832" t="s">
        <v>1988</v>
      </c>
      <c r="C965" s="832" t="s">
        <v>3539</v>
      </c>
      <c r="D965" s="832" t="s">
        <v>1468</v>
      </c>
      <c r="E965" s="832" t="s">
        <v>1450</v>
      </c>
      <c r="F965" s="849"/>
      <c r="G965" s="849"/>
      <c r="H965" s="837">
        <v>0</v>
      </c>
      <c r="I965" s="849">
        <v>610</v>
      </c>
      <c r="J965" s="849">
        <v>19886</v>
      </c>
      <c r="K965" s="837">
        <v>1</v>
      </c>
      <c r="L965" s="849">
        <v>610</v>
      </c>
      <c r="M965" s="850">
        <v>19886</v>
      </c>
    </row>
    <row r="966" spans="1:13" ht="14.4" customHeight="1" x14ac:dyDescent="0.3">
      <c r="A966" s="831" t="s">
        <v>2354</v>
      </c>
      <c r="B966" s="832" t="s">
        <v>1988</v>
      </c>
      <c r="C966" s="832" t="s">
        <v>3540</v>
      </c>
      <c r="D966" s="832" t="s">
        <v>3541</v>
      </c>
      <c r="E966" s="832" t="s">
        <v>3542</v>
      </c>
      <c r="F966" s="849"/>
      <c r="G966" s="849"/>
      <c r="H966" s="837">
        <v>0</v>
      </c>
      <c r="I966" s="849">
        <v>40</v>
      </c>
      <c r="J966" s="849">
        <v>7770.4</v>
      </c>
      <c r="K966" s="837">
        <v>1</v>
      </c>
      <c r="L966" s="849">
        <v>40</v>
      </c>
      <c r="M966" s="850">
        <v>7770.4</v>
      </c>
    </row>
    <row r="967" spans="1:13" ht="14.4" customHeight="1" x14ac:dyDescent="0.3">
      <c r="A967" s="831" t="s">
        <v>2354</v>
      </c>
      <c r="B967" s="832" t="s">
        <v>1988</v>
      </c>
      <c r="C967" s="832" t="s">
        <v>2119</v>
      </c>
      <c r="D967" s="832" t="s">
        <v>1449</v>
      </c>
      <c r="E967" s="832" t="s">
        <v>1450</v>
      </c>
      <c r="F967" s="849"/>
      <c r="G967" s="849"/>
      <c r="H967" s="837">
        <v>0</v>
      </c>
      <c r="I967" s="849">
        <v>20</v>
      </c>
      <c r="J967" s="849">
        <v>439.20000000000005</v>
      </c>
      <c r="K967" s="837">
        <v>1</v>
      </c>
      <c r="L967" s="849">
        <v>20</v>
      </c>
      <c r="M967" s="850">
        <v>439.20000000000005</v>
      </c>
    </row>
    <row r="968" spans="1:13" ht="14.4" customHeight="1" x14ac:dyDescent="0.3">
      <c r="A968" s="831" t="s">
        <v>2354</v>
      </c>
      <c r="B968" s="832" t="s">
        <v>1988</v>
      </c>
      <c r="C968" s="832" t="s">
        <v>3543</v>
      </c>
      <c r="D968" s="832" t="s">
        <v>1447</v>
      </c>
      <c r="E968" s="832" t="s">
        <v>1450</v>
      </c>
      <c r="F968" s="849"/>
      <c r="G968" s="849"/>
      <c r="H968" s="837">
        <v>0</v>
      </c>
      <c r="I968" s="849">
        <v>306</v>
      </c>
      <c r="J968" s="849">
        <v>13647.6</v>
      </c>
      <c r="K968" s="837">
        <v>1</v>
      </c>
      <c r="L968" s="849">
        <v>306</v>
      </c>
      <c r="M968" s="850">
        <v>13647.6</v>
      </c>
    </row>
    <row r="969" spans="1:13" ht="14.4" customHeight="1" x14ac:dyDescent="0.3">
      <c r="A969" s="831" t="s">
        <v>2354</v>
      </c>
      <c r="B969" s="832" t="s">
        <v>1988</v>
      </c>
      <c r="C969" s="832" t="s">
        <v>3544</v>
      </c>
      <c r="D969" s="832" t="s">
        <v>1444</v>
      </c>
      <c r="E969" s="832" t="s">
        <v>1450</v>
      </c>
      <c r="F969" s="849"/>
      <c r="G969" s="849"/>
      <c r="H969" s="837">
        <v>0</v>
      </c>
      <c r="I969" s="849">
        <v>90</v>
      </c>
      <c r="J969" s="849">
        <v>4014</v>
      </c>
      <c r="K969" s="837">
        <v>1</v>
      </c>
      <c r="L969" s="849">
        <v>90</v>
      </c>
      <c r="M969" s="850">
        <v>4014</v>
      </c>
    </row>
    <row r="970" spans="1:13" ht="14.4" customHeight="1" x14ac:dyDescent="0.3">
      <c r="A970" s="831" t="s">
        <v>2354</v>
      </c>
      <c r="B970" s="832" t="s">
        <v>1988</v>
      </c>
      <c r="C970" s="832" t="s">
        <v>3545</v>
      </c>
      <c r="D970" s="832" t="s">
        <v>3546</v>
      </c>
      <c r="E970" s="832" t="s">
        <v>1458</v>
      </c>
      <c r="F970" s="849"/>
      <c r="G970" s="849"/>
      <c r="H970" s="837">
        <v>0</v>
      </c>
      <c r="I970" s="849">
        <v>15</v>
      </c>
      <c r="J970" s="849">
        <v>1942.6499999999999</v>
      </c>
      <c r="K970" s="837">
        <v>1</v>
      </c>
      <c r="L970" s="849">
        <v>15</v>
      </c>
      <c r="M970" s="850">
        <v>1942.6499999999999</v>
      </c>
    </row>
    <row r="971" spans="1:13" ht="14.4" customHeight="1" x14ac:dyDescent="0.3">
      <c r="A971" s="831" t="s">
        <v>2354</v>
      </c>
      <c r="B971" s="832" t="s">
        <v>1988</v>
      </c>
      <c r="C971" s="832" t="s">
        <v>3561</v>
      </c>
      <c r="D971" s="832" t="s">
        <v>3562</v>
      </c>
      <c r="E971" s="832" t="s">
        <v>1474</v>
      </c>
      <c r="F971" s="849"/>
      <c r="G971" s="849"/>
      <c r="H971" s="837">
        <v>0</v>
      </c>
      <c r="I971" s="849">
        <v>180</v>
      </c>
      <c r="J971" s="849">
        <v>14250.6</v>
      </c>
      <c r="K971" s="837">
        <v>1</v>
      </c>
      <c r="L971" s="849">
        <v>180</v>
      </c>
      <c r="M971" s="850">
        <v>14250.6</v>
      </c>
    </row>
    <row r="972" spans="1:13" ht="14.4" customHeight="1" x14ac:dyDescent="0.3">
      <c r="A972" s="831" t="s">
        <v>2354</v>
      </c>
      <c r="B972" s="832" t="s">
        <v>1988</v>
      </c>
      <c r="C972" s="832" t="s">
        <v>3549</v>
      </c>
      <c r="D972" s="832" t="s">
        <v>1466</v>
      </c>
      <c r="E972" s="832" t="s">
        <v>1450</v>
      </c>
      <c r="F972" s="849"/>
      <c r="G972" s="849"/>
      <c r="H972" s="837">
        <v>0</v>
      </c>
      <c r="I972" s="849">
        <v>20</v>
      </c>
      <c r="J972" s="849">
        <v>1194.4000000000001</v>
      </c>
      <c r="K972" s="837">
        <v>1</v>
      </c>
      <c r="L972" s="849">
        <v>20</v>
      </c>
      <c r="M972" s="850">
        <v>1194.4000000000001</v>
      </c>
    </row>
    <row r="973" spans="1:13" ht="14.4" customHeight="1" x14ac:dyDescent="0.3">
      <c r="A973" s="831" t="s">
        <v>2354</v>
      </c>
      <c r="B973" s="832" t="s">
        <v>1988</v>
      </c>
      <c r="C973" s="832" t="s">
        <v>3550</v>
      </c>
      <c r="D973" s="832" t="s">
        <v>1470</v>
      </c>
      <c r="E973" s="832" t="s">
        <v>1474</v>
      </c>
      <c r="F973" s="849"/>
      <c r="G973" s="849"/>
      <c r="H973" s="837">
        <v>0</v>
      </c>
      <c r="I973" s="849">
        <v>150</v>
      </c>
      <c r="J973" s="849">
        <v>21883.5</v>
      </c>
      <c r="K973" s="837">
        <v>1</v>
      </c>
      <c r="L973" s="849">
        <v>150</v>
      </c>
      <c r="M973" s="850">
        <v>21883.5</v>
      </c>
    </row>
    <row r="974" spans="1:13" ht="14.4" customHeight="1" x14ac:dyDescent="0.3">
      <c r="A974" s="831" t="s">
        <v>2354</v>
      </c>
      <c r="B974" s="832" t="s">
        <v>1988</v>
      </c>
      <c r="C974" s="832" t="s">
        <v>2124</v>
      </c>
      <c r="D974" s="832" t="s">
        <v>1479</v>
      </c>
      <c r="E974" s="832" t="s">
        <v>1474</v>
      </c>
      <c r="F974" s="849"/>
      <c r="G974" s="849"/>
      <c r="H974" s="837">
        <v>0</v>
      </c>
      <c r="I974" s="849">
        <v>2282</v>
      </c>
      <c r="J974" s="849">
        <v>235228.56</v>
      </c>
      <c r="K974" s="837">
        <v>1</v>
      </c>
      <c r="L974" s="849">
        <v>2282</v>
      </c>
      <c r="M974" s="850">
        <v>235228.56</v>
      </c>
    </row>
    <row r="975" spans="1:13" ht="14.4" customHeight="1" x14ac:dyDescent="0.3">
      <c r="A975" s="831" t="s">
        <v>2354</v>
      </c>
      <c r="B975" s="832" t="s">
        <v>1988</v>
      </c>
      <c r="C975" s="832" t="s">
        <v>3551</v>
      </c>
      <c r="D975" s="832" t="s">
        <v>3552</v>
      </c>
      <c r="E975" s="832" t="s">
        <v>1458</v>
      </c>
      <c r="F975" s="849"/>
      <c r="G975" s="849"/>
      <c r="H975" s="837">
        <v>0</v>
      </c>
      <c r="I975" s="849">
        <v>110</v>
      </c>
      <c r="J975" s="849">
        <v>14007.4</v>
      </c>
      <c r="K975" s="837">
        <v>1</v>
      </c>
      <c r="L975" s="849">
        <v>110</v>
      </c>
      <c r="M975" s="850">
        <v>14007.4</v>
      </c>
    </row>
    <row r="976" spans="1:13" ht="14.4" customHeight="1" x14ac:dyDescent="0.3">
      <c r="A976" s="831" t="s">
        <v>2354</v>
      </c>
      <c r="B976" s="832" t="s">
        <v>1988</v>
      </c>
      <c r="C976" s="832" t="s">
        <v>3553</v>
      </c>
      <c r="D976" s="832" t="s">
        <v>3554</v>
      </c>
      <c r="E976" s="832" t="s">
        <v>1458</v>
      </c>
      <c r="F976" s="849"/>
      <c r="G976" s="849"/>
      <c r="H976" s="837">
        <v>0</v>
      </c>
      <c r="I976" s="849">
        <v>10</v>
      </c>
      <c r="J976" s="849">
        <v>1273.4000000000001</v>
      </c>
      <c r="K976" s="837">
        <v>1</v>
      </c>
      <c r="L976" s="849">
        <v>10</v>
      </c>
      <c r="M976" s="850">
        <v>1273.4000000000001</v>
      </c>
    </row>
    <row r="977" spans="1:13" ht="14.4" customHeight="1" x14ac:dyDescent="0.3">
      <c r="A977" s="831" t="s">
        <v>2354</v>
      </c>
      <c r="B977" s="832" t="s">
        <v>1988</v>
      </c>
      <c r="C977" s="832" t="s">
        <v>3557</v>
      </c>
      <c r="D977" s="832" t="s">
        <v>3558</v>
      </c>
      <c r="E977" s="832" t="s">
        <v>1458</v>
      </c>
      <c r="F977" s="849"/>
      <c r="G977" s="849"/>
      <c r="H977" s="837">
        <v>0</v>
      </c>
      <c r="I977" s="849">
        <v>70</v>
      </c>
      <c r="J977" s="849">
        <v>8913.7999999999993</v>
      </c>
      <c r="K977" s="837">
        <v>1</v>
      </c>
      <c r="L977" s="849">
        <v>70</v>
      </c>
      <c r="M977" s="850">
        <v>8913.7999999999993</v>
      </c>
    </row>
    <row r="978" spans="1:13" ht="14.4" customHeight="1" x14ac:dyDescent="0.3">
      <c r="A978" s="831" t="s">
        <v>2354</v>
      </c>
      <c r="B978" s="832" t="s">
        <v>1988</v>
      </c>
      <c r="C978" s="832" t="s">
        <v>3547</v>
      </c>
      <c r="D978" s="832" t="s">
        <v>3548</v>
      </c>
      <c r="E978" s="832" t="s">
        <v>1458</v>
      </c>
      <c r="F978" s="849"/>
      <c r="G978" s="849"/>
      <c r="H978" s="837">
        <v>0</v>
      </c>
      <c r="I978" s="849">
        <v>10</v>
      </c>
      <c r="J978" s="849">
        <v>1295.0999999999999</v>
      </c>
      <c r="K978" s="837">
        <v>1</v>
      </c>
      <c r="L978" s="849">
        <v>10</v>
      </c>
      <c r="M978" s="850">
        <v>1295.0999999999999</v>
      </c>
    </row>
    <row r="979" spans="1:13" ht="14.4" customHeight="1" x14ac:dyDescent="0.3">
      <c r="A979" s="831" t="s">
        <v>2354</v>
      </c>
      <c r="B979" s="832" t="s">
        <v>1988</v>
      </c>
      <c r="C979" s="832" t="s">
        <v>2129</v>
      </c>
      <c r="D979" s="832" t="s">
        <v>2130</v>
      </c>
      <c r="E979" s="832" t="s">
        <v>2126</v>
      </c>
      <c r="F979" s="849"/>
      <c r="G979" s="849"/>
      <c r="H979" s="837">
        <v>0</v>
      </c>
      <c r="I979" s="849">
        <v>20</v>
      </c>
      <c r="J979" s="849">
        <v>1697.8</v>
      </c>
      <c r="K979" s="837">
        <v>1</v>
      </c>
      <c r="L979" s="849">
        <v>20</v>
      </c>
      <c r="M979" s="850">
        <v>1697.8</v>
      </c>
    </row>
    <row r="980" spans="1:13" ht="14.4" customHeight="1" x14ac:dyDescent="0.3">
      <c r="A980" s="831" t="s">
        <v>2354</v>
      </c>
      <c r="B980" s="832" t="s">
        <v>1988</v>
      </c>
      <c r="C980" s="832" t="s">
        <v>2128</v>
      </c>
      <c r="D980" s="832" t="s">
        <v>1462</v>
      </c>
      <c r="E980" s="832" t="s">
        <v>2126</v>
      </c>
      <c r="F980" s="849"/>
      <c r="G980" s="849"/>
      <c r="H980" s="837">
        <v>0</v>
      </c>
      <c r="I980" s="849">
        <v>51</v>
      </c>
      <c r="J980" s="849">
        <v>4329.3899999999994</v>
      </c>
      <c r="K980" s="837">
        <v>1</v>
      </c>
      <c r="L980" s="849">
        <v>51</v>
      </c>
      <c r="M980" s="850">
        <v>4329.3899999999994</v>
      </c>
    </row>
    <row r="981" spans="1:13" ht="14.4" customHeight="1" x14ac:dyDescent="0.3">
      <c r="A981" s="831" t="s">
        <v>2354</v>
      </c>
      <c r="B981" s="832" t="s">
        <v>1988</v>
      </c>
      <c r="C981" s="832" t="s">
        <v>3555</v>
      </c>
      <c r="D981" s="832" t="s">
        <v>3556</v>
      </c>
      <c r="E981" s="832" t="s">
        <v>1458</v>
      </c>
      <c r="F981" s="849"/>
      <c r="G981" s="849"/>
      <c r="H981" s="837">
        <v>0</v>
      </c>
      <c r="I981" s="849">
        <v>10</v>
      </c>
      <c r="J981" s="849">
        <v>1273.4000000000001</v>
      </c>
      <c r="K981" s="837">
        <v>1</v>
      </c>
      <c r="L981" s="849">
        <v>10</v>
      </c>
      <c r="M981" s="850">
        <v>1273.4000000000001</v>
      </c>
    </row>
    <row r="982" spans="1:13" ht="14.4" customHeight="1" x14ac:dyDescent="0.3">
      <c r="A982" s="831" t="s">
        <v>2354</v>
      </c>
      <c r="B982" s="832" t="s">
        <v>1988</v>
      </c>
      <c r="C982" s="832" t="s">
        <v>2125</v>
      </c>
      <c r="D982" s="832" t="s">
        <v>1460</v>
      </c>
      <c r="E982" s="832" t="s">
        <v>2126</v>
      </c>
      <c r="F982" s="849"/>
      <c r="G982" s="849"/>
      <c r="H982" s="837">
        <v>0</v>
      </c>
      <c r="I982" s="849">
        <v>11</v>
      </c>
      <c r="J982" s="849">
        <v>933.79</v>
      </c>
      <c r="K982" s="837">
        <v>1</v>
      </c>
      <c r="L982" s="849">
        <v>11</v>
      </c>
      <c r="M982" s="850">
        <v>933.79</v>
      </c>
    </row>
    <row r="983" spans="1:13" ht="14.4" customHeight="1" x14ac:dyDescent="0.3">
      <c r="A983" s="831" t="s">
        <v>2354</v>
      </c>
      <c r="B983" s="832" t="s">
        <v>1988</v>
      </c>
      <c r="C983" s="832" t="s">
        <v>2127</v>
      </c>
      <c r="D983" s="832" t="s">
        <v>1465</v>
      </c>
      <c r="E983" s="832" t="s">
        <v>2126</v>
      </c>
      <c r="F983" s="849"/>
      <c r="G983" s="849"/>
      <c r="H983" s="837">
        <v>0</v>
      </c>
      <c r="I983" s="849">
        <v>55</v>
      </c>
      <c r="J983" s="849">
        <v>4668.95</v>
      </c>
      <c r="K983" s="837">
        <v>1</v>
      </c>
      <c r="L983" s="849">
        <v>55</v>
      </c>
      <c r="M983" s="850">
        <v>4668.95</v>
      </c>
    </row>
    <row r="984" spans="1:13" ht="14.4" customHeight="1" x14ac:dyDescent="0.3">
      <c r="A984" s="831" t="s">
        <v>2354</v>
      </c>
      <c r="B984" s="832" t="s">
        <v>1988</v>
      </c>
      <c r="C984" s="832" t="s">
        <v>3559</v>
      </c>
      <c r="D984" s="832" t="s">
        <v>1478</v>
      </c>
      <c r="E984" s="832" t="s">
        <v>3560</v>
      </c>
      <c r="F984" s="849"/>
      <c r="G984" s="849"/>
      <c r="H984" s="837">
        <v>0</v>
      </c>
      <c r="I984" s="849">
        <v>1629</v>
      </c>
      <c r="J984" s="849">
        <v>395244.27</v>
      </c>
      <c r="K984" s="837">
        <v>1</v>
      </c>
      <c r="L984" s="849">
        <v>1629</v>
      </c>
      <c r="M984" s="850">
        <v>395244.27</v>
      </c>
    </row>
    <row r="985" spans="1:13" ht="14.4" customHeight="1" x14ac:dyDescent="0.3">
      <c r="A985" s="831" t="s">
        <v>2354</v>
      </c>
      <c r="B985" s="832" t="s">
        <v>1988</v>
      </c>
      <c r="C985" s="832" t="s">
        <v>3563</v>
      </c>
      <c r="D985" s="832" t="s">
        <v>3564</v>
      </c>
      <c r="E985" s="832" t="s">
        <v>3542</v>
      </c>
      <c r="F985" s="849"/>
      <c r="G985" s="849"/>
      <c r="H985" s="837">
        <v>0</v>
      </c>
      <c r="I985" s="849">
        <v>1091</v>
      </c>
      <c r="J985" s="849">
        <v>211937.65999999995</v>
      </c>
      <c r="K985" s="837">
        <v>1</v>
      </c>
      <c r="L985" s="849">
        <v>1091</v>
      </c>
      <c r="M985" s="850">
        <v>211937.65999999995</v>
      </c>
    </row>
    <row r="986" spans="1:13" ht="14.4" customHeight="1" x14ac:dyDescent="0.3">
      <c r="A986" s="831" t="s">
        <v>2354</v>
      </c>
      <c r="B986" s="832" t="s">
        <v>1988</v>
      </c>
      <c r="C986" s="832" t="s">
        <v>3565</v>
      </c>
      <c r="D986" s="832" t="s">
        <v>3566</v>
      </c>
      <c r="E986" s="832" t="s">
        <v>1445</v>
      </c>
      <c r="F986" s="849"/>
      <c r="G986" s="849"/>
      <c r="H986" s="837">
        <v>0</v>
      </c>
      <c r="I986" s="849">
        <v>24</v>
      </c>
      <c r="J986" s="849">
        <v>3108.24</v>
      </c>
      <c r="K986" s="837">
        <v>1</v>
      </c>
      <c r="L986" s="849">
        <v>24</v>
      </c>
      <c r="M986" s="850">
        <v>3108.24</v>
      </c>
    </row>
    <row r="987" spans="1:13" ht="14.4" customHeight="1" x14ac:dyDescent="0.3">
      <c r="A987" s="831" t="s">
        <v>2354</v>
      </c>
      <c r="B987" s="832" t="s">
        <v>1988</v>
      </c>
      <c r="C987" s="832" t="s">
        <v>2132</v>
      </c>
      <c r="D987" s="832" t="s">
        <v>1469</v>
      </c>
      <c r="E987" s="832" t="s">
        <v>1445</v>
      </c>
      <c r="F987" s="849"/>
      <c r="G987" s="849"/>
      <c r="H987" s="837">
        <v>0</v>
      </c>
      <c r="I987" s="849">
        <v>294</v>
      </c>
      <c r="J987" s="849">
        <v>38075.939999999995</v>
      </c>
      <c r="K987" s="837">
        <v>1</v>
      </c>
      <c r="L987" s="849">
        <v>294</v>
      </c>
      <c r="M987" s="850">
        <v>38075.939999999995</v>
      </c>
    </row>
    <row r="988" spans="1:13" ht="14.4" customHeight="1" x14ac:dyDescent="0.3">
      <c r="A988" s="831" t="s">
        <v>2354</v>
      </c>
      <c r="B988" s="832" t="s">
        <v>1988</v>
      </c>
      <c r="C988" s="832" t="s">
        <v>2133</v>
      </c>
      <c r="D988" s="832" t="s">
        <v>1468</v>
      </c>
      <c r="E988" s="832" t="s">
        <v>1445</v>
      </c>
      <c r="F988" s="849"/>
      <c r="G988" s="849"/>
      <c r="H988" s="837">
        <v>0</v>
      </c>
      <c r="I988" s="849">
        <v>20</v>
      </c>
      <c r="J988" s="849">
        <v>2607.7999999999997</v>
      </c>
      <c r="K988" s="837">
        <v>1</v>
      </c>
      <c r="L988" s="849">
        <v>20</v>
      </c>
      <c r="M988" s="850">
        <v>2607.7999999999997</v>
      </c>
    </row>
    <row r="989" spans="1:13" ht="14.4" customHeight="1" x14ac:dyDescent="0.3">
      <c r="A989" s="831" t="s">
        <v>2354</v>
      </c>
      <c r="B989" s="832" t="s">
        <v>1988</v>
      </c>
      <c r="C989" s="832" t="s">
        <v>2135</v>
      </c>
      <c r="D989" s="832" t="s">
        <v>1466</v>
      </c>
      <c r="E989" s="832" t="s">
        <v>1445</v>
      </c>
      <c r="F989" s="849"/>
      <c r="G989" s="849"/>
      <c r="H989" s="837">
        <v>0</v>
      </c>
      <c r="I989" s="849">
        <v>110</v>
      </c>
      <c r="J989" s="849">
        <v>26277.9</v>
      </c>
      <c r="K989" s="837">
        <v>1</v>
      </c>
      <c r="L989" s="849">
        <v>110</v>
      </c>
      <c r="M989" s="850">
        <v>26277.9</v>
      </c>
    </row>
    <row r="990" spans="1:13" ht="14.4" customHeight="1" x14ac:dyDescent="0.3">
      <c r="A990" s="831" t="s">
        <v>2354</v>
      </c>
      <c r="B990" s="832" t="s">
        <v>1988</v>
      </c>
      <c r="C990" s="832" t="s">
        <v>2134</v>
      </c>
      <c r="D990" s="832" t="s">
        <v>1467</v>
      </c>
      <c r="E990" s="832" t="s">
        <v>1445</v>
      </c>
      <c r="F990" s="849"/>
      <c r="G990" s="849"/>
      <c r="H990" s="837">
        <v>0</v>
      </c>
      <c r="I990" s="849">
        <v>44</v>
      </c>
      <c r="J990" s="849">
        <v>10511.16</v>
      </c>
      <c r="K990" s="837">
        <v>1</v>
      </c>
      <c r="L990" s="849">
        <v>44</v>
      </c>
      <c r="M990" s="850">
        <v>10511.16</v>
      </c>
    </row>
    <row r="991" spans="1:13" ht="14.4" customHeight="1" x14ac:dyDescent="0.3">
      <c r="A991" s="831" t="s">
        <v>2354</v>
      </c>
      <c r="B991" s="832" t="s">
        <v>1988</v>
      </c>
      <c r="C991" s="832" t="s">
        <v>2131</v>
      </c>
      <c r="D991" s="832" t="s">
        <v>1448</v>
      </c>
      <c r="E991" s="832" t="s">
        <v>1445</v>
      </c>
      <c r="F991" s="849"/>
      <c r="G991" s="849"/>
      <c r="H991" s="837">
        <v>0</v>
      </c>
      <c r="I991" s="849">
        <v>5</v>
      </c>
      <c r="J991" s="849">
        <v>439.09999999999997</v>
      </c>
      <c r="K991" s="837">
        <v>1</v>
      </c>
      <c r="L991" s="849">
        <v>5</v>
      </c>
      <c r="M991" s="850">
        <v>439.09999999999997</v>
      </c>
    </row>
    <row r="992" spans="1:13" ht="14.4" customHeight="1" x14ac:dyDescent="0.3">
      <c r="A992" s="831" t="s">
        <v>2354</v>
      </c>
      <c r="B992" s="832" t="s">
        <v>1988</v>
      </c>
      <c r="C992" s="832" t="s">
        <v>3600</v>
      </c>
      <c r="D992" s="832" t="s">
        <v>3601</v>
      </c>
      <c r="E992" s="832" t="s">
        <v>1445</v>
      </c>
      <c r="F992" s="849"/>
      <c r="G992" s="849"/>
      <c r="H992" s="837">
        <v>0</v>
      </c>
      <c r="I992" s="849">
        <v>13</v>
      </c>
      <c r="J992" s="849">
        <v>1715.0900000000001</v>
      </c>
      <c r="K992" s="837">
        <v>1</v>
      </c>
      <c r="L992" s="849">
        <v>13</v>
      </c>
      <c r="M992" s="850">
        <v>1715.0900000000001</v>
      </c>
    </row>
    <row r="993" spans="1:13" ht="14.4" customHeight="1" x14ac:dyDescent="0.3">
      <c r="A993" s="831" t="s">
        <v>2354</v>
      </c>
      <c r="B993" s="832" t="s">
        <v>1988</v>
      </c>
      <c r="C993" s="832" t="s">
        <v>2136</v>
      </c>
      <c r="D993" s="832" t="s">
        <v>1457</v>
      </c>
      <c r="E993" s="832" t="s">
        <v>1458</v>
      </c>
      <c r="F993" s="849"/>
      <c r="G993" s="849"/>
      <c r="H993" s="837">
        <v>0</v>
      </c>
      <c r="I993" s="849">
        <v>40</v>
      </c>
      <c r="J993" s="849">
        <v>5180.3999999999996</v>
      </c>
      <c r="K993" s="837">
        <v>1</v>
      </c>
      <c r="L993" s="849">
        <v>40</v>
      </c>
      <c r="M993" s="850">
        <v>5180.3999999999996</v>
      </c>
    </row>
    <row r="994" spans="1:13" ht="14.4" customHeight="1" x14ac:dyDescent="0.3">
      <c r="A994" s="831" t="s">
        <v>2354</v>
      </c>
      <c r="B994" s="832" t="s">
        <v>1988</v>
      </c>
      <c r="C994" s="832" t="s">
        <v>3567</v>
      </c>
      <c r="D994" s="832" t="s">
        <v>3568</v>
      </c>
      <c r="E994" s="832" t="s">
        <v>1445</v>
      </c>
      <c r="F994" s="849"/>
      <c r="G994" s="849"/>
      <c r="H994" s="837">
        <v>0</v>
      </c>
      <c r="I994" s="849">
        <v>35</v>
      </c>
      <c r="J994" s="849">
        <v>4617.55</v>
      </c>
      <c r="K994" s="837">
        <v>1</v>
      </c>
      <c r="L994" s="849">
        <v>35</v>
      </c>
      <c r="M994" s="850">
        <v>4617.55</v>
      </c>
    </row>
    <row r="995" spans="1:13" ht="14.4" customHeight="1" x14ac:dyDescent="0.3">
      <c r="A995" s="831" t="s">
        <v>2354</v>
      </c>
      <c r="B995" s="832" t="s">
        <v>1988</v>
      </c>
      <c r="C995" s="832" t="s">
        <v>3569</v>
      </c>
      <c r="D995" s="832" t="s">
        <v>3570</v>
      </c>
      <c r="E995" s="832" t="s">
        <v>1458</v>
      </c>
      <c r="F995" s="849"/>
      <c r="G995" s="849"/>
      <c r="H995" s="837">
        <v>0</v>
      </c>
      <c r="I995" s="849">
        <v>20</v>
      </c>
      <c r="J995" s="849">
        <v>2590.1999999999998</v>
      </c>
      <c r="K995" s="837">
        <v>1</v>
      </c>
      <c r="L995" s="849">
        <v>20</v>
      </c>
      <c r="M995" s="850">
        <v>2590.1999999999998</v>
      </c>
    </row>
    <row r="996" spans="1:13" ht="14.4" customHeight="1" x14ac:dyDescent="0.3">
      <c r="A996" s="831" t="s">
        <v>2354</v>
      </c>
      <c r="B996" s="832" t="s">
        <v>1988</v>
      </c>
      <c r="C996" s="832" t="s">
        <v>3571</v>
      </c>
      <c r="D996" s="832" t="s">
        <v>3572</v>
      </c>
      <c r="E996" s="832" t="s">
        <v>1458</v>
      </c>
      <c r="F996" s="849"/>
      <c r="G996" s="849"/>
      <c r="H996" s="837">
        <v>0</v>
      </c>
      <c r="I996" s="849">
        <v>80</v>
      </c>
      <c r="J996" s="849">
        <v>10187.200000000001</v>
      </c>
      <c r="K996" s="837">
        <v>1</v>
      </c>
      <c r="L996" s="849">
        <v>80</v>
      </c>
      <c r="M996" s="850">
        <v>10187.200000000001</v>
      </c>
    </row>
    <row r="997" spans="1:13" ht="14.4" customHeight="1" x14ac:dyDescent="0.3">
      <c r="A997" s="831" t="s">
        <v>2354</v>
      </c>
      <c r="B997" s="832" t="s">
        <v>1988</v>
      </c>
      <c r="C997" s="832" t="s">
        <v>3573</v>
      </c>
      <c r="D997" s="832" t="s">
        <v>3566</v>
      </c>
      <c r="E997" s="832" t="s">
        <v>1450</v>
      </c>
      <c r="F997" s="849"/>
      <c r="G997" s="849"/>
      <c r="H997" s="837">
        <v>0</v>
      </c>
      <c r="I997" s="849">
        <v>308</v>
      </c>
      <c r="J997" s="849">
        <v>9973.0400000000027</v>
      </c>
      <c r="K997" s="837">
        <v>1</v>
      </c>
      <c r="L997" s="849">
        <v>308</v>
      </c>
      <c r="M997" s="850">
        <v>9973.0400000000027</v>
      </c>
    </row>
    <row r="998" spans="1:13" ht="14.4" customHeight="1" x14ac:dyDescent="0.3">
      <c r="A998" s="831" t="s">
        <v>2354</v>
      </c>
      <c r="B998" s="832" t="s">
        <v>1988</v>
      </c>
      <c r="C998" s="832" t="s">
        <v>3574</v>
      </c>
      <c r="D998" s="832" t="s">
        <v>3575</v>
      </c>
      <c r="E998" s="832" t="s">
        <v>1458</v>
      </c>
      <c r="F998" s="849"/>
      <c r="G998" s="849"/>
      <c r="H998" s="837">
        <v>0</v>
      </c>
      <c r="I998" s="849">
        <v>10</v>
      </c>
      <c r="J998" s="849">
        <v>1295.0999999999999</v>
      </c>
      <c r="K998" s="837">
        <v>1</v>
      </c>
      <c r="L998" s="849">
        <v>10</v>
      </c>
      <c r="M998" s="850">
        <v>1295.0999999999999</v>
      </c>
    </row>
    <row r="999" spans="1:13" ht="14.4" customHeight="1" x14ac:dyDescent="0.3">
      <c r="A999" s="831" t="s">
        <v>2354</v>
      </c>
      <c r="B999" s="832" t="s">
        <v>1988</v>
      </c>
      <c r="C999" s="832" t="s">
        <v>3576</v>
      </c>
      <c r="D999" s="832" t="s">
        <v>3577</v>
      </c>
      <c r="E999" s="832" t="s">
        <v>1445</v>
      </c>
      <c r="F999" s="849"/>
      <c r="G999" s="849"/>
      <c r="H999" s="837">
        <v>0</v>
      </c>
      <c r="I999" s="849">
        <v>5</v>
      </c>
      <c r="J999" s="849">
        <v>661.7</v>
      </c>
      <c r="K999" s="837">
        <v>1</v>
      </c>
      <c r="L999" s="849">
        <v>5</v>
      </c>
      <c r="M999" s="850">
        <v>661.7</v>
      </c>
    </row>
    <row r="1000" spans="1:13" ht="14.4" customHeight="1" x14ac:dyDescent="0.3">
      <c r="A1000" s="831" t="s">
        <v>2354</v>
      </c>
      <c r="B1000" s="832" t="s">
        <v>1988</v>
      </c>
      <c r="C1000" s="832" t="s">
        <v>3591</v>
      </c>
      <c r="D1000" s="832" t="s">
        <v>3592</v>
      </c>
      <c r="E1000" s="832" t="s">
        <v>1445</v>
      </c>
      <c r="F1000" s="849"/>
      <c r="G1000" s="849"/>
      <c r="H1000" s="837">
        <v>0</v>
      </c>
      <c r="I1000" s="849">
        <v>5</v>
      </c>
      <c r="J1000" s="849">
        <v>661.7</v>
      </c>
      <c r="K1000" s="837">
        <v>1</v>
      </c>
      <c r="L1000" s="849">
        <v>5</v>
      </c>
      <c r="M1000" s="850">
        <v>661.7</v>
      </c>
    </row>
    <row r="1001" spans="1:13" ht="14.4" customHeight="1" x14ac:dyDescent="0.3">
      <c r="A1001" s="831" t="s">
        <v>2354</v>
      </c>
      <c r="B1001" s="832" t="s">
        <v>1988</v>
      </c>
      <c r="C1001" s="832" t="s">
        <v>3589</v>
      </c>
      <c r="D1001" s="832" t="s">
        <v>3590</v>
      </c>
      <c r="E1001" s="832" t="s">
        <v>1445</v>
      </c>
      <c r="F1001" s="849">
        <v>25</v>
      </c>
      <c r="G1001" s="849">
        <v>3259.7499999999995</v>
      </c>
      <c r="H1001" s="837">
        <v>1</v>
      </c>
      <c r="I1001" s="849"/>
      <c r="J1001" s="849"/>
      <c r="K1001" s="837">
        <v>0</v>
      </c>
      <c r="L1001" s="849">
        <v>25</v>
      </c>
      <c r="M1001" s="850">
        <v>3259.7499999999995</v>
      </c>
    </row>
    <row r="1002" spans="1:13" ht="14.4" customHeight="1" x14ac:dyDescent="0.3">
      <c r="A1002" s="831" t="s">
        <v>2354</v>
      </c>
      <c r="B1002" s="832" t="s">
        <v>1988</v>
      </c>
      <c r="C1002" s="832" t="s">
        <v>3580</v>
      </c>
      <c r="D1002" s="832" t="s">
        <v>3581</v>
      </c>
      <c r="E1002" s="832" t="s">
        <v>1445</v>
      </c>
      <c r="F1002" s="849">
        <v>45</v>
      </c>
      <c r="G1002" s="849">
        <v>10750.05</v>
      </c>
      <c r="H1002" s="837">
        <v>1</v>
      </c>
      <c r="I1002" s="849"/>
      <c r="J1002" s="849"/>
      <c r="K1002" s="837">
        <v>0</v>
      </c>
      <c r="L1002" s="849">
        <v>45</v>
      </c>
      <c r="M1002" s="850">
        <v>10750.05</v>
      </c>
    </row>
    <row r="1003" spans="1:13" ht="14.4" customHeight="1" x14ac:dyDescent="0.3">
      <c r="A1003" s="831" t="s">
        <v>2354</v>
      </c>
      <c r="B1003" s="832" t="s">
        <v>1988</v>
      </c>
      <c r="C1003" s="832" t="s">
        <v>3588</v>
      </c>
      <c r="D1003" s="832" t="s">
        <v>1469</v>
      </c>
      <c r="E1003" s="832" t="s">
        <v>1450</v>
      </c>
      <c r="F1003" s="849"/>
      <c r="G1003" s="849"/>
      <c r="H1003" s="837">
        <v>0</v>
      </c>
      <c r="I1003" s="849">
        <v>535</v>
      </c>
      <c r="J1003" s="849">
        <v>17323.300000000003</v>
      </c>
      <c r="K1003" s="837">
        <v>1</v>
      </c>
      <c r="L1003" s="849">
        <v>535</v>
      </c>
      <c r="M1003" s="850">
        <v>17323.300000000003</v>
      </c>
    </row>
    <row r="1004" spans="1:13" ht="14.4" customHeight="1" x14ac:dyDescent="0.3">
      <c r="A1004" s="831" t="s">
        <v>2354</v>
      </c>
      <c r="B1004" s="832" t="s">
        <v>1988</v>
      </c>
      <c r="C1004" s="832" t="s">
        <v>3585</v>
      </c>
      <c r="D1004" s="832" t="s">
        <v>3586</v>
      </c>
      <c r="E1004" s="832" t="s">
        <v>1445</v>
      </c>
      <c r="F1004" s="849"/>
      <c r="G1004" s="849"/>
      <c r="H1004" s="837">
        <v>0</v>
      </c>
      <c r="I1004" s="849">
        <v>45</v>
      </c>
      <c r="J1004" s="849">
        <v>7128</v>
      </c>
      <c r="K1004" s="837">
        <v>1</v>
      </c>
      <c r="L1004" s="849">
        <v>45</v>
      </c>
      <c r="M1004" s="850">
        <v>7128</v>
      </c>
    </row>
    <row r="1005" spans="1:13" ht="14.4" customHeight="1" x14ac:dyDescent="0.3">
      <c r="A1005" s="831" t="s">
        <v>2354</v>
      </c>
      <c r="B1005" s="832" t="s">
        <v>1988</v>
      </c>
      <c r="C1005" s="832" t="s">
        <v>3583</v>
      </c>
      <c r="D1005" s="832" t="s">
        <v>3584</v>
      </c>
      <c r="E1005" s="832" t="s">
        <v>1474</v>
      </c>
      <c r="F1005" s="849">
        <v>170</v>
      </c>
      <c r="G1005" s="849">
        <v>24801.299999999996</v>
      </c>
      <c r="H1005" s="837">
        <v>1</v>
      </c>
      <c r="I1005" s="849"/>
      <c r="J1005" s="849"/>
      <c r="K1005" s="837">
        <v>0</v>
      </c>
      <c r="L1005" s="849">
        <v>170</v>
      </c>
      <c r="M1005" s="850">
        <v>24801.299999999996</v>
      </c>
    </row>
    <row r="1006" spans="1:13" ht="14.4" customHeight="1" x14ac:dyDescent="0.3">
      <c r="A1006" s="831" t="s">
        <v>2354</v>
      </c>
      <c r="B1006" s="832" t="s">
        <v>1988</v>
      </c>
      <c r="C1006" s="832" t="s">
        <v>3593</v>
      </c>
      <c r="D1006" s="832" t="s">
        <v>3594</v>
      </c>
      <c r="E1006" s="832" t="s">
        <v>1445</v>
      </c>
      <c r="F1006" s="849"/>
      <c r="G1006" s="849"/>
      <c r="H1006" s="837">
        <v>0</v>
      </c>
      <c r="I1006" s="849">
        <v>10</v>
      </c>
      <c r="J1006" s="849">
        <v>1319.3000000000002</v>
      </c>
      <c r="K1006" s="837">
        <v>1</v>
      </c>
      <c r="L1006" s="849">
        <v>10</v>
      </c>
      <c r="M1006" s="850">
        <v>1319.3000000000002</v>
      </c>
    </row>
    <row r="1007" spans="1:13" ht="14.4" customHeight="1" x14ac:dyDescent="0.3">
      <c r="A1007" s="831" t="s">
        <v>2354</v>
      </c>
      <c r="B1007" s="832" t="s">
        <v>1988</v>
      </c>
      <c r="C1007" s="832" t="s">
        <v>2116</v>
      </c>
      <c r="D1007" s="832" t="s">
        <v>1447</v>
      </c>
      <c r="E1007" s="832" t="s">
        <v>1445</v>
      </c>
      <c r="F1007" s="849"/>
      <c r="G1007" s="849"/>
      <c r="H1007" s="837">
        <v>0</v>
      </c>
      <c r="I1007" s="849">
        <v>10</v>
      </c>
      <c r="J1007" s="849">
        <v>1044</v>
      </c>
      <c r="K1007" s="837">
        <v>1</v>
      </c>
      <c r="L1007" s="849">
        <v>10</v>
      </c>
      <c r="M1007" s="850">
        <v>1044</v>
      </c>
    </row>
    <row r="1008" spans="1:13" ht="14.4" customHeight="1" x14ac:dyDescent="0.3">
      <c r="A1008" s="831" t="s">
        <v>2354</v>
      </c>
      <c r="B1008" s="832" t="s">
        <v>1988</v>
      </c>
      <c r="C1008" s="832" t="s">
        <v>3607</v>
      </c>
      <c r="D1008" s="832" t="s">
        <v>3608</v>
      </c>
      <c r="E1008" s="832" t="s">
        <v>1445</v>
      </c>
      <c r="F1008" s="849">
        <v>20</v>
      </c>
      <c r="G1008" s="849">
        <v>2334.1999999999998</v>
      </c>
      <c r="H1008" s="837">
        <v>1</v>
      </c>
      <c r="I1008" s="849"/>
      <c r="J1008" s="849"/>
      <c r="K1008" s="837">
        <v>0</v>
      </c>
      <c r="L1008" s="849">
        <v>20</v>
      </c>
      <c r="M1008" s="850">
        <v>2334.1999999999998</v>
      </c>
    </row>
    <row r="1009" spans="1:13" ht="14.4" customHeight="1" x14ac:dyDescent="0.3">
      <c r="A1009" s="831" t="s">
        <v>2354</v>
      </c>
      <c r="B1009" s="832" t="s">
        <v>1988</v>
      </c>
      <c r="C1009" s="832" t="s">
        <v>3605</v>
      </c>
      <c r="D1009" s="832" t="s">
        <v>3606</v>
      </c>
      <c r="E1009" s="832" t="s">
        <v>1450</v>
      </c>
      <c r="F1009" s="849">
        <v>100</v>
      </c>
      <c r="G1009" s="849">
        <v>3297.9999999999995</v>
      </c>
      <c r="H1009" s="837">
        <v>1</v>
      </c>
      <c r="I1009" s="849"/>
      <c r="J1009" s="849"/>
      <c r="K1009" s="837">
        <v>0</v>
      </c>
      <c r="L1009" s="849">
        <v>100</v>
      </c>
      <c r="M1009" s="850">
        <v>3297.9999999999995</v>
      </c>
    </row>
    <row r="1010" spans="1:13" ht="14.4" customHeight="1" x14ac:dyDescent="0.3">
      <c r="A1010" s="831" t="s">
        <v>2354</v>
      </c>
      <c r="B1010" s="832" t="s">
        <v>4573</v>
      </c>
      <c r="C1010" s="832" t="s">
        <v>3641</v>
      </c>
      <c r="D1010" s="832" t="s">
        <v>3642</v>
      </c>
      <c r="E1010" s="832" t="s">
        <v>3643</v>
      </c>
      <c r="F1010" s="849"/>
      <c r="G1010" s="849"/>
      <c r="H1010" s="837">
        <v>0</v>
      </c>
      <c r="I1010" s="849">
        <v>3</v>
      </c>
      <c r="J1010" s="849">
        <v>4634.97</v>
      </c>
      <c r="K1010" s="837">
        <v>1</v>
      </c>
      <c r="L1010" s="849">
        <v>3</v>
      </c>
      <c r="M1010" s="850">
        <v>4634.97</v>
      </c>
    </row>
    <row r="1011" spans="1:13" ht="14.4" customHeight="1" x14ac:dyDescent="0.3">
      <c r="A1011" s="831" t="s">
        <v>2354</v>
      </c>
      <c r="B1011" s="832" t="s">
        <v>4573</v>
      </c>
      <c r="C1011" s="832" t="s">
        <v>3644</v>
      </c>
      <c r="D1011" s="832" t="s">
        <v>3642</v>
      </c>
      <c r="E1011" s="832" t="s">
        <v>3645</v>
      </c>
      <c r="F1011" s="849"/>
      <c r="G1011" s="849"/>
      <c r="H1011" s="837">
        <v>0</v>
      </c>
      <c r="I1011" s="849">
        <v>1</v>
      </c>
      <c r="J1011" s="849">
        <v>515</v>
      </c>
      <c r="K1011" s="837">
        <v>1</v>
      </c>
      <c r="L1011" s="849">
        <v>1</v>
      </c>
      <c r="M1011" s="850">
        <v>515</v>
      </c>
    </row>
    <row r="1012" spans="1:13" ht="14.4" customHeight="1" x14ac:dyDescent="0.3">
      <c r="A1012" s="831" t="s">
        <v>2354</v>
      </c>
      <c r="B1012" s="832" t="s">
        <v>4598</v>
      </c>
      <c r="C1012" s="832" t="s">
        <v>3650</v>
      </c>
      <c r="D1012" s="832" t="s">
        <v>3651</v>
      </c>
      <c r="E1012" s="832" t="s">
        <v>3652</v>
      </c>
      <c r="F1012" s="849">
        <v>1</v>
      </c>
      <c r="G1012" s="849">
        <v>28262.09</v>
      </c>
      <c r="H1012" s="837">
        <v>1</v>
      </c>
      <c r="I1012" s="849"/>
      <c r="J1012" s="849"/>
      <c r="K1012" s="837">
        <v>0</v>
      </c>
      <c r="L1012" s="849">
        <v>1</v>
      </c>
      <c r="M1012" s="850">
        <v>28262.09</v>
      </c>
    </row>
    <row r="1013" spans="1:13" ht="14.4" customHeight="1" x14ac:dyDescent="0.3">
      <c r="A1013" s="831" t="s">
        <v>2354</v>
      </c>
      <c r="B1013" s="832" t="s">
        <v>1650</v>
      </c>
      <c r="C1013" s="832" t="s">
        <v>1651</v>
      </c>
      <c r="D1013" s="832" t="s">
        <v>1652</v>
      </c>
      <c r="E1013" s="832" t="s">
        <v>1653</v>
      </c>
      <c r="F1013" s="849"/>
      <c r="G1013" s="849"/>
      <c r="H1013" s="837">
        <v>0</v>
      </c>
      <c r="I1013" s="849">
        <v>29</v>
      </c>
      <c r="J1013" s="849">
        <v>12008.03</v>
      </c>
      <c r="K1013" s="837">
        <v>1</v>
      </c>
      <c r="L1013" s="849">
        <v>29</v>
      </c>
      <c r="M1013" s="850">
        <v>12008.03</v>
      </c>
    </row>
    <row r="1014" spans="1:13" ht="14.4" customHeight="1" x14ac:dyDescent="0.3">
      <c r="A1014" s="831" t="s">
        <v>2356</v>
      </c>
      <c r="B1014" s="832" t="s">
        <v>2051</v>
      </c>
      <c r="C1014" s="832" t="s">
        <v>3673</v>
      </c>
      <c r="D1014" s="832" t="s">
        <v>3674</v>
      </c>
      <c r="E1014" s="832" t="s">
        <v>3675</v>
      </c>
      <c r="F1014" s="849">
        <v>2</v>
      </c>
      <c r="G1014" s="849">
        <v>193.6</v>
      </c>
      <c r="H1014" s="837">
        <v>1</v>
      </c>
      <c r="I1014" s="849"/>
      <c r="J1014" s="849"/>
      <c r="K1014" s="837">
        <v>0</v>
      </c>
      <c r="L1014" s="849">
        <v>2</v>
      </c>
      <c r="M1014" s="850">
        <v>193.6</v>
      </c>
    </row>
    <row r="1015" spans="1:13" ht="14.4" customHeight="1" x14ac:dyDescent="0.3">
      <c r="A1015" s="831" t="s">
        <v>2357</v>
      </c>
      <c r="B1015" s="832" t="s">
        <v>1920</v>
      </c>
      <c r="C1015" s="832" t="s">
        <v>3358</v>
      </c>
      <c r="D1015" s="832" t="s">
        <v>3359</v>
      </c>
      <c r="E1015" s="832" t="s">
        <v>3360</v>
      </c>
      <c r="F1015" s="849">
        <v>1</v>
      </c>
      <c r="G1015" s="849">
        <v>0</v>
      </c>
      <c r="H1015" s="837"/>
      <c r="I1015" s="849"/>
      <c r="J1015" s="849"/>
      <c r="K1015" s="837"/>
      <c r="L1015" s="849">
        <v>1</v>
      </c>
      <c r="M1015" s="850">
        <v>0</v>
      </c>
    </row>
    <row r="1016" spans="1:13" ht="14.4" customHeight="1" x14ac:dyDescent="0.3">
      <c r="A1016" s="831" t="s">
        <v>2358</v>
      </c>
      <c r="B1016" s="832" t="s">
        <v>1842</v>
      </c>
      <c r="C1016" s="832" t="s">
        <v>1845</v>
      </c>
      <c r="D1016" s="832" t="s">
        <v>1115</v>
      </c>
      <c r="E1016" s="832" t="s">
        <v>1846</v>
      </c>
      <c r="F1016" s="849"/>
      <c r="G1016" s="849"/>
      <c r="H1016" s="837">
        <v>0</v>
      </c>
      <c r="I1016" s="849">
        <v>1</v>
      </c>
      <c r="J1016" s="849">
        <v>154.36000000000001</v>
      </c>
      <c r="K1016" s="837">
        <v>1</v>
      </c>
      <c r="L1016" s="849">
        <v>1</v>
      </c>
      <c r="M1016" s="850">
        <v>154.36000000000001</v>
      </c>
    </row>
    <row r="1017" spans="1:13" ht="14.4" customHeight="1" x14ac:dyDescent="0.3">
      <c r="A1017" s="831" t="s">
        <v>2359</v>
      </c>
      <c r="B1017" s="832" t="s">
        <v>4591</v>
      </c>
      <c r="C1017" s="832" t="s">
        <v>3737</v>
      </c>
      <c r="D1017" s="832" t="s">
        <v>3738</v>
      </c>
      <c r="E1017" s="832" t="s">
        <v>3739</v>
      </c>
      <c r="F1017" s="849"/>
      <c r="G1017" s="849"/>
      <c r="H1017" s="837">
        <v>0</v>
      </c>
      <c r="I1017" s="849">
        <v>1</v>
      </c>
      <c r="J1017" s="849">
        <v>41.63</v>
      </c>
      <c r="K1017" s="837">
        <v>1</v>
      </c>
      <c r="L1017" s="849">
        <v>1</v>
      </c>
      <c r="M1017" s="850">
        <v>41.63</v>
      </c>
    </row>
    <row r="1018" spans="1:13" ht="14.4" customHeight="1" x14ac:dyDescent="0.3">
      <c r="A1018" s="831" t="s">
        <v>2359</v>
      </c>
      <c r="B1018" s="832" t="s">
        <v>1644</v>
      </c>
      <c r="C1018" s="832" t="s">
        <v>2714</v>
      </c>
      <c r="D1018" s="832" t="s">
        <v>1648</v>
      </c>
      <c r="E1018" s="832" t="s">
        <v>1649</v>
      </c>
      <c r="F1018" s="849"/>
      <c r="G1018" s="849"/>
      <c r="H1018" s="837">
        <v>0</v>
      </c>
      <c r="I1018" s="849">
        <v>22</v>
      </c>
      <c r="J1018" s="849">
        <v>1267.2000000000003</v>
      </c>
      <c r="K1018" s="837">
        <v>1</v>
      </c>
      <c r="L1018" s="849">
        <v>22</v>
      </c>
      <c r="M1018" s="850">
        <v>1267.2000000000003</v>
      </c>
    </row>
    <row r="1019" spans="1:13" ht="14.4" customHeight="1" x14ac:dyDescent="0.3">
      <c r="A1019" s="831" t="s">
        <v>2359</v>
      </c>
      <c r="B1019" s="832" t="s">
        <v>1644</v>
      </c>
      <c r="C1019" s="832" t="s">
        <v>3044</v>
      </c>
      <c r="D1019" s="832" t="s">
        <v>1648</v>
      </c>
      <c r="E1019" s="832" t="s">
        <v>3045</v>
      </c>
      <c r="F1019" s="849">
        <v>2</v>
      </c>
      <c r="G1019" s="849">
        <v>103.68</v>
      </c>
      <c r="H1019" s="837">
        <v>1</v>
      </c>
      <c r="I1019" s="849"/>
      <c r="J1019" s="849"/>
      <c r="K1019" s="837">
        <v>0</v>
      </c>
      <c r="L1019" s="849">
        <v>2</v>
      </c>
      <c r="M1019" s="850">
        <v>103.68</v>
      </c>
    </row>
    <row r="1020" spans="1:13" ht="14.4" customHeight="1" x14ac:dyDescent="0.3">
      <c r="A1020" s="831" t="s">
        <v>2359</v>
      </c>
      <c r="B1020" s="832" t="s">
        <v>1644</v>
      </c>
      <c r="C1020" s="832" t="s">
        <v>1647</v>
      </c>
      <c r="D1020" s="832" t="s">
        <v>1648</v>
      </c>
      <c r="E1020" s="832" t="s">
        <v>1649</v>
      </c>
      <c r="F1020" s="849"/>
      <c r="G1020" s="849"/>
      <c r="H1020" s="837">
        <v>0</v>
      </c>
      <c r="I1020" s="849">
        <v>6</v>
      </c>
      <c r="J1020" s="849">
        <v>345.6</v>
      </c>
      <c r="K1020" s="837">
        <v>1</v>
      </c>
      <c r="L1020" s="849">
        <v>6</v>
      </c>
      <c r="M1020" s="850">
        <v>345.6</v>
      </c>
    </row>
    <row r="1021" spans="1:13" ht="14.4" customHeight="1" x14ac:dyDescent="0.3">
      <c r="A1021" s="831" t="s">
        <v>2359</v>
      </c>
      <c r="B1021" s="832" t="s">
        <v>2003</v>
      </c>
      <c r="C1021" s="832" t="s">
        <v>2583</v>
      </c>
      <c r="D1021" s="832" t="s">
        <v>1340</v>
      </c>
      <c r="E1021" s="832" t="s">
        <v>2584</v>
      </c>
      <c r="F1021" s="849"/>
      <c r="G1021" s="849"/>
      <c r="H1021" s="837">
        <v>0</v>
      </c>
      <c r="I1021" s="849">
        <v>3</v>
      </c>
      <c r="J1021" s="849">
        <v>96.75</v>
      </c>
      <c r="K1021" s="837">
        <v>1</v>
      </c>
      <c r="L1021" s="849">
        <v>3</v>
      </c>
      <c r="M1021" s="850">
        <v>96.75</v>
      </c>
    </row>
    <row r="1022" spans="1:13" ht="14.4" customHeight="1" x14ac:dyDescent="0.3">
      <c r="A1022" s="831" t="s">
        <v>2359</v>
      </c>
      <c r="B1022" s="832" t="s">
        <v>2003</v>
      </c>
      <c r="C1022" s="832" t="s">
        <v>2004</v>
      </c>
      <c r="D1022" s="832" t="s">
        <v>1340</v>
      </c>
      <c r="E1022" s="832" t="s">
        <v>2005</v>
      </c>
      <c r="F1022" s="849"/>
      <c r="G1022" s="849"/>
      <c r="H1022" s="837">
        <v>0</v>
      </c>
      <c r="I1022" s="849">
        <v>4</v>
      </c>
      <c r="J1022" s="849">
        <v>258</v>
      </c>
      <c r="K1022" s="837">
        <v>1</v>
      </c>
      <c r="L1022" s="849">
        <v>4</v>
      </c>
      <c r="M1022" s="850">
        <v>258</v>
      </c>
    </row>
    <row r="1023" spans="1:13" ht="14.4" customHeight="1" x14ac:dyDescent="0.3">
      <c r="A1023" s="831" t="s">
        <v>2359</v>
      </c>
      <c r="B1023" s="832" t="s">
        <v>1654</v>
      </c>
      <c r="C1023" s="832" t="s">
        <v>2915</v>
      </c>
      <c r="D1023" s="832" t="s">
        <v>739</v>
      </c>
      <c r="E1023" s="832" t="s">
        <v>2916</v>
      </c>
      <c r="F1023" s="849"/>
      <c r="G1023" s="849"/>
      <c r="H1023" s="837"/>
      <c r="I1023" s="849">
        <v>3</v>
      </c>
      <c r="J1023" s="849">
        <v>0</v>
      </c>
      <c r="K1023" s="837"/>
      <c r="L1023" s="849">
        <v>3</v>
      </c>
      <c r="M1023" s="850">
        <v>0</v>
      </c>
    </row>
    <row r="1024" spans="1:13" ht="14.4" customHeight="1" x14ac:dyDescent="0.3">
      <c r="A1024" s="831" t="s">
        <v>2359</v>
      </c>
      <c r="B1024" s="832" t="s">
        <v>1657</v>
      </c>
      <c r="C1024" s="832" t="s">
        <v>3763</v>
      </c>
      <c r="D1024" s="832" t="s">
        <v>3764</v>
      </c>
      <c r="E1024" s="832" t="s">
        <v>3765</v>
      </c>
      <c r="F1024" s="849">
        <v>1</v>
      </c>
      <c r="G1024" s="849">
        <v>672.95</v>
      </c>
      <c r="H1024" s="837">
        <v>1</v>
      </c>
      <c r="I1024" s="849"/>
      <c r="J1024" s="849"/>
      <c r="K1024" s="837">
        <v>0</v>
      </c>
      <c r="L1024" s="849">
        <v>1</v>
      </c>
      <c r="M1024" s="850">
        <v>672.95</v>
      </c>
    </row>
    <row r="1025" spans="1:13" ht="14.4" customHeight="1" x14ac:dyDescent="0.3">
      <c r="A1025" s="831" t="s">
        <v>2359</v>
      </c>
      <c r="B1025" s="832" t="s">
        <v>1676</v>
      </c>
      <c r="C1025" s="832" t="s">
        <v>2668</v>
      </c>
      <c r="D1025" s="832" t="s">
        <v>787</v>
      </c>
      <c r="E1025" s="832" t="s">
        <v>1688</v>
      </c>
      <c r="F1025" s="849"/>
      <c r="G1025" s="849"/>
      <c r="H1025" s="837">
        <v>0</v>
      </c>
      <c r="I1025" s="849">
        <v>2</v>
      </c>
      <c r="J1025" s="849">
        <v>981.78</v>
      </c>
      <c r="K1025" s="837">
        <v>1</v>
      </c>
      <c r="L1025" s="849">
        <v>2</v>
      </c>
      <c r="M1025" s="850">
        <v>981.78</v>
      </c>
    </row>
    <row r="1026" spans="1:13" ht="14.4" customHeight="1" x14ac:dyDescent="0.3">
      <c r="A1026" s="831" t="s">
        <v>2359</v>
      </c>
      <c r="B1026" s="832" t="s">
        <v>1676</v>
      </c>
      <c r="C1026" s="832" t="s">
        <v>2671</v>
      </c>
      <c r="D1026" s="832" t="s">
        <v>793</v>
      </c>
      <c r="E1026" s="832" t="s">
        <v>2672</v>
      </c>
      <c r="F1026" s="849"/>
      <c r="G1026" s="849"/>
      <c r="H1026" s="837">
        <v>0</v>
      </c>
      <c r="I1026" s="849">
        <v>2</v>
      </c>
      <c r="J1026" s="849">
        <v>2771.24</v>
      </c>
      <c r="K1026" s="837">
        <v>1</v>
      </c>
      <c r="L1026" s="849">
        <v>2</v>
      </c>
      <c r="M1026" s="850">
        <v>2771.24</v>
      </c>
    </row>
    <row r="1027" spans="1:13" ht="14.4" customHeight="1" x14ac:dyDescent="0.3">
      <c r="A1027" s="831" t="s">
        <v>2359</v>
      </c>
      <c r="B1027" s="832" t="s">
        <v>1676</v>
      </c>
      <c r="C1027" s="832" t="s">
        <v>3027</v>
      </c>
      <c r="D1027" s="832" t="s">
        <v>793</v>
      </c>
      <c r="E1027" s="832" t="s">
        <v>1678</v>
      </c>
      <c r="F1027" s="849"/>
      <c r="G1027" s="849"/>
      <c r="H1027" s="837">
        <v>0</v>
      </c>
      <c r="I1027" s="849">
        <v>7</v>
      </c>
      <c r="J1027" s="849">
        <v>12932.43</v>
      </c>
      <c r="K1027" s="837">
        <v>1</v>
      </c>
      <c r="L1027" s="849">
        <v>7</v>
      </c>
      <c r="M1027" s="850">
        <v>12932.43</v>
      </c>
    </row>
    <row r="1028" spans="1:13" ht="14.4" customHeight="1" x14ac:dyDescent="0.3">
      <c r="A1028" s="831" t="s">
        <v>2359</v>
      </c>
      <c r="B1028" s="832" t="s">
        <v>1676</v>
      </c>
      <c r="C1028" s="832" t="s">
        <v>1677</v>
      </c>
      <c r="D1028" s="832" t="s">
        <v>793</v>
      </c>
      <c r="E1028" s="832" t="s">
        <v>1678</v>
      </c>
      <c r="F1028" s="849"/>
      <c r="G1028" s="849"/>
      <c r="H1028" s="837">
        <v>0</v>
      </c>
      <c r="I1028" s="849">
        <v>1</v>
      </c>
      <c r="J1028" s="849">
        <v>1847.49</v>
      </c>
      <c r="K1028" s="837">
        <v>1</v>
      </c>
      <c r="L1028" s="849">
        <v>1</v>
      </c>
      <c r="M1028" s="850">
        <v>1847.49</v>
      </c>
    </row>
    <row r="1029" spans="1:13" ht="14.4" customHeight="1" x14ac:dyDescent="0.3">
      <c r="A1029" s="831" t="s">
        <v>2359</v>
      </c>
      <c r="B1029" s="832" t="s">
        <v>1701</v>
      </c>
      <c r="C1029" s="832" t="s">
        <v>1702</v>
      </c>
      <c r="D1029" s="832" t="s">
        <v>1703</v>
      </c>
      <c r="E1029" s="832" t="s">
        <v>1704</v>
      </c>
      <c r="F1029" s="849"/>
      <c r="G1029" s="849"/>
      <c r="H1029" s="837">
        <v>0</v>
      </c>
      <c r="I1029" s="849">
        <v>3</v>
      </c>
      <c r="J1029" s="849">
        <v>393.96</v>
      </c>
      <c r="K1029" s="837">
        <v>1</v>
      </c>
      <c r="L1029" s="849">
        <v>3</v>
      </c>
      <c r="M1029" s="850">
        <v>393.96</v>
      </c>
    </row>
    <row r="1030" spans="1:13" ht="14.4" customHeight="1" x14ac:dyDescent="0.3">
      <c r="A1030" s="831" t="s">
        <v>2359</v>
      </c>
      <c r="B1030" s="832" t="s">
        <v>1709</v>
      </c>
      <c r="C1030" s="832" t="s">
        <v>3192</v>
      </c>
      <c r="D1030" s="832" t="s">
        <v>1711</v>
      </c>
      <c r="E1030" s="832" t="s">
        <v>3193</v>
      </c>
      <c r="F1030" s="849"/>
      <c r="G1030" s="849"/>
      <c r="H1030" s="837">
        <v>0</v>
      </c>
      <c r="I1030" s="849">
        <v>2</v>
      </c>
      <c r="J1030" s="849">
        <v>937.36</v>
      </c>
      <c r="K1030" s="837">
        <v>1</v>
      </c>
      <c r="L1030" s="849">
        <v>2</v>
      </c>
      <c r="M1030" s="850">
        <v>937.36</v>
      </c>
    </row>
    <row r="1031" spans="1:13" ht="14.4" customHeight="1" x14ac:dyDescent="0.3">
      <c r="A1031" s="831" t="s">
        <v>2359</v>
      </c>
      <c r="B1031" s="832" t="s">
        <v>1713</v>
      </c>
      <c r="C1031" s="832" t="s">
        <v>2476</v>
      </c>
      <c r="D1031" s="832" t="s">
        <v>800</v>
      </c>
      <c r="E1031" s="832" t="s">
        <v>1722</v>
      </c>
      <c r="F1031" s="849"/>
      <c r="G1031" s="849"/>
      <c r="H1031" s="837">
        <v>0</v>
      </c>
      <c r="I1031" s="849">
        <v>1</v>
      </c>
      <c r="J1031" s="849">
        <v>42.51</v>
      </c>
      <c r="K1031" s="837">
        <v>1</v>
      </c>
      <c r="L1031" s="849">
        <v>1</v>
      </c>
      <c r="M1031" s="850">
        <v>42.51</v>
      </c>
    </row>
    <row r="1032" spans="1:13" ht="14.4" customHeight="1" x14ac:dyDescent="0.3">
      <c r="A1032" s="831" t="s">
        <v>2359</v>
      </c>
      <c r="B1032" s="832" t="s">
        <v>1713</v>
      </c>
      <c r="C1032" s="832" t="s">
        <v>1715</v>
      </c>
      <c r="D1032" s="832" t="s">
        <v>800</v>
      </c>
      <c r="E1032" s="832" t="s">
        <v>1716</v>
      </c>
      <c r="F1032" s="849"/>
      <c r="G1032" s="849"/>
      <c r="H1032" s="837">
        <v>0</v>
      </c>
      <c r="I1032" s="849">
        <v>1</v>
      </c>
      <c r="J1032" s="849">
        <v>85.02</v>
      </c>
      <c r="K1032" s="837">
        <v>1</v>
      </c>
      <c r="L1032" s="849">
        <v>1</v>
      </c>
      <c r="M1032" s="850">
        <v>85.02</v>
      </c>
    </row>
    <row r="1033" spans="1:13" ht="14.4" customHeight="1" x14ac:dyDescent="0.3">
      <c r="A1033" s="831" t="s">
        <v>2359</v>
      </c>
      <c r="B1033" s="832" t="s">
        <v>1713</v>
      </c>
      <c r="C1033" s="832" t="s">
        <v>2024</v>
      </c>
      <c r="D1033" s="832" t="s">
        <v>1296</v>
      </c>
      <c r="E1033" s="832" t="s">
        <v>2025</v>
      </c>
      <c r="F1033" s="849"/>
      <c r="G1033" s="849"/>
      <c r="H1033" s="837">
        <v>0</v>
      </c>
      <c r="I1033" s="849">
        <v>1</v>
      </c>
      <c r="J1033" s="849">
        <v>98.29</v>
      </c>
      <c r="K1033" s="837">
        <v>1</v>
      </c>
      <c r="L1033" s="849">
        <v>1</v>
      </c>
      <c r="M1033" s="850">
        <v>98.29</v>
      </c>
    </row>
    <row r="1034" spans="1:13" ht="14.4" customHeight="1" x14ac:dyDescent="0.3">
      <c r="A1034" s="831" t="s">
        <v>2359</v>
      </c>
      <c r="B1034" s="832" t="s">
        <v>1713</v>
      </c>
      <c r="C1034" s="832" t="s">
        <v>1721</v>
      </c>
      <c r="D1034" s="832" t="s">
        <v>795</v>
      </c>
      <c r="E1034" s="832" t="s">
        <v>1722</v>
      </c>
      <c r="F1034" s="849">
        <v>1</v>
      </c>
      <c r="G1034" s="849">
        <v>42.51</v>
      </c>
      <c r="H1034" s="837">
        <v>1</v>
      </c>
      <c r="I1034" s="849"/>
      <c r="J1034" s="849"/>
      <c r="K1034" s="837">
        <v>0</v>
      </c>
      <c r="L1034" s="849">
        <v>1</v>
      </c>
      <c r="M1034" s="850">
        <v>42.51</v>
      </c>
    </row>
    <row r="1035" spans="1:13" ht="14.4" customHeight="1" x14ac:dyDescent="0.3">
      <c r="A1035" s="831" t="s">
        <v>2359</v>
      </c>
      <c r="B1035" s="832" t="s">
        <v>1728</v>
      </c>
      <c r="C1035" s="832" t="s">
        <v>3709</v>
      </c>
      <c r="D1035" s="832" t="s">
        <v>3710</v>
      </c>
      <c r="E1035" s="832" t="s">
        <v>622</v>
      </c>
      <c r="F1035" s="849">
        <v>1</v>
      </c>
      <c r="G1035" s="849">
        <v>109.97</v>
      </c>
      <c r="H1035" s="837">
        <v>1</v>
      </c>
      <c r="I1035" s="849"/>
      <c r="J1035" s="849"/>
      <c r="K1035" s="837">
        <v>0</v>
      </c>
      <c r="L1035" s="849">
        <v>1</v>
      </c>
      <c r="M1035" s="850">
        <v>109.97</v>
      </c>
    </row>
    <row r="1036" spans="1:13" ht="14.4" customHeight="1" x14ac:dyDescent="0.3">
      <c r="A1036" s="831" t="s">
        <v>2359</v>
      </c>
      <c r="B1036" s="832" t="s">
        <v>1728</v>
      </c>
      <c r="C1036" s="832" t="s">
        <v>2649</v>
      </c>
      <c r="D1036" s="832" t="s">
        <v>1420</v>
      </c>
      <c r="E1036" s="832" t="s">
        <v>2031</v>
      </c>
      <c r="F1036" s="849"/>
      <c r="G1036" s="849"/>
      <c r="H1036" s="837">
        <v>0</v>
      </c>
      <c r="I1036" s="849">
        <v>3</v>
      </c>
      <c r="J1036" s="849">
        <v>82.5</v>
      </c>
      <c r="K1036" s="837">
        <v>1</v>
      </c>
      <c r="L1036" s="849">
        <v>3</v>
      </c>
      <c r="M1036" s="850">
        <v>82.5</v>
      </c>
    </row>
    <row r="1037" spans="1:13" ht="14.4" customHeight="1" x14ac:dyDescent="0.3">
      <c r="A1037" s="831" t="s">
        <v>2359</v>
      </c>
      <c r="B1037" s="832" t="s">
        <v>1728</v>
      </c>
      <c r="C1037" s="832" t="s">
        <v>1729</v>
      </c>
      <c r="D1037" s="832" t="s">
        <v>1730</v>
      </c>
      <c r="E1037" s="832" t="s">
        <v>1731</v>
      </c>
      <c r="F1037" s="849"/>
      <c r="G1037" s="849"/>
      <c r="H1037" s="837">
        <v>0</v>
      </c>
      <c r="I1037" s="849">
        <v>1</v>
      </c>
      <c r="J1037" s="849">
        <v>38.04</v>
      </c>
      <c r="K1037" s="837">
        <v>1</v>
      </c>
      <c r="L1037" s="849">
        <v>1</v>
      </c>
      <c r="M1037" s="850">
        <v>38.04</v>
      </c>
    </row>
    <row r="1038" spans="1:13" ht="14.4" customHeight="1" x14ac:dyDescent="0.3">
      <c r="A1038" s="831" t="s">
        <v>2359</v>
      </c>
      <c r="B1038" s="832" t="s">
        <v>1728</v>
      </c>
      <c r="C1038" s="832" t="s">
        <v>3711</v>
      </c>
      <c r="D1038" s="832" t="s">
        <v>1418</v>
      </c>
      <c r="E1038" s="832" t="s">
        <v>2029</v>
      </c>
      <c r="F1038" s="849"/>
      <c r="G1038" s="849"/>
      <c r="H1038" s="837">
        <v>0</v>
      </c>
      <c r="I1038" s="849">
        <v>1</v>
      </c>
      <c r="J1038" s="849">
        <v>54.99</v>
      </c>
      <c r="K1038" s="837">
        <v>1</v>
      </c>
      <c r="L1038" s="849">
        <v>1</v>
      </c>
      <c r="M1038" s="850">
        <v>54.99</v>
      </c>
    </row>
    <row r="1039" spans="1:13" ht="14.4" customHeight="1" x14ac:dyDescent="0.3">
      <c r="A1039" s="831" t="s">
        <v>2359</v>
      </c>
      <c r="B1039" s="832" t="s">
        <v>1738</v>
      </c>
      <c r="C1039" s="832" t="s">
        <v>3685</v>
      </c>
      <c r="D1039" s="832" t="s">
        <v>3686</v>
      </c>
      <c r="E1039" s="832" t="s">
        <v>2393</v>
      </c>
      <c r="F1039" s="849">
        <v>1</v>
      </c>
      <c r="G1039" s="849">
        <v>234.07</v>
      </c>
      <c r="H1039" s="837">
        <v>1</v>
      </c>
      <c r="I1039" s="849"/>
      <c r="J1039" s="849"/>
      <c r="K1039" s="837">
        <v>0</v>
      </c>
      <c r="L1039" s="849">
        <v>1</v>
      </c>
      <c r="M1039" s="850">
        <v>234.07</v>
      </c>
    </row>
    <row r="1040" spans="1:13" ht="14.4" customHeight="1" x14ac:dyDescent="0.3">
      <c r="A1040" s="831" t="s">
        <v>2359</v>
      </c>
      <c r="B1040" s="832" t="s">
        <v>1744</v>
      </c>
      <c r="C1040" s="832" t="s">
        <v>2960</v>
      </c>
      <c r="D1040" s="832" t="s">
        <v>2961</v>
      </c>
      <c r="E1040" s="832" t="s">
        <v>2962</v>
      </c>
      <c r="F1040" s="849">
        <v>1</v>
      </c>
      <c r="G1040" s="849">
        <v>105.32</v>
      </c>
      <c r="H1040" s="837">
        <v>1</v>
      </c>
      <c r="I1040" s="849"/>
      <c r="J1040" s="849"/>
      <c r="K1040" s="837">
        <v>0</v>
      </c>
      <c r="L1040" s="849">
        <v>1</v>
      </c>
      <c r="M1040" s="850">
        <v>105.32</v>
      </c>
    </row>
    <row r="1041" spans="1:13" ht="14.4" customHeight="1" x14ac:dyDescent="0.3">
      <c r="A1041" s="831" t="s">
        <v>2359</v>
      </c>
      <c r="B1041" s="832" t="s">
        <v>1744</v>
      </c>
      <c r="C1041" s="832" t="s">
        <v>2036</v>
      </c>
      <c r="D1041" s="832" t="s">
        <v>1746</v>
      </c>
      <c r="E1041" s="832" t="s">
        <v>1894</v>
      </c>
      <c r="F1041" s="849"/>
      <c r="G1041" s="849"/>
      <c r="H1041" s="837">
        <v>0</v>
      </c>
      <c r="I1041" s="849">
        <v>1</v>
      </c>
      <c r="J1041" s="849">
        <v>17.559999999999999</v>
      </c>
      <c r="K1041" s="837">
        <v>1</v>
      </c>
      <c r="L1041" s="849">
        <v>1</v>
      </c>
      <c r="M1041" s="850">
        <v>17.559999999999999</v>
      </c>
    </row>
    <row r="1042" spans="1:13" ht="14.4" customHeight="1" x14ac:dyDescent="0.3">
      <c r="A1042" s="831" t="s">
        <v>2359</v>
      </c>
      <c r="B1042" s="832" t="s">
        <v>1744</v>
      </c>
      <c r="C1042" s="832" t="s">
        <v>1748</v>
      </c>
      <c r="D1042" s="832" t="s">
        <v>1746</v>
      </c>
      <c r="E1042" s="832" t="s">
        <v>1749</v>
      </c>
      <c r="F1042" s="849"/>
      <c r="G1042" s="849"/>
      <c r="H1042" s="837">
        <v>0</v>
      </c>
      <c r="I1042" s="849">
        <v>1</v>
      </c>
      <c r="J1042" s="849">
        <v>117.03</v>
      </c>
      <c r="K1042" s="837">
        <v>1</v>
      </c>
      <c r="L1042" s="849">
        <v>1</v>
      </c>
      <c r="M1042" s="850">
        <v>117.03</v>
      </c>
    </row>
    <row r="1043" spans="1:13" ht="14.4" customHeight="1" x14ac:dyDescent="0.3">
      <c r="A1043" s="831" t="s">
        <v>2359</v>
      </c>
      <c r="B1043" s="832" t="s">
        <v>1752</v>
      </c>
      <c r="C1043" s="832" t="s">
        <v>1755</v>
      </c>
      <c r="D1043" s="832" t="s">
        <v>681</v>
      </c>
      <c r="E1043" s="832" t="s">
        <v>1756</v>
      </c>
      <c r="F1043" s="849"/>
      <c r="G1043" s="849"/>
      <c r="H1043" s="837">
        <v>0</v>
      </c>
      <c r="I1043" s="849">
        <v>6</v>
      </c>
      <c r="J1043" s="849">
        <v>175.62</v>
      </c>
      <c r="K1043" s="837">
        <v>1</v>
      </c>
      <c r="L1043" s="849">
        <v>6</v>
      </c>
      <c r="M1043" s="850">
        <v>175.62</v>
      </c>
    </row>
    <row r="1044" spans="1:13" ht="14.4" customHeight="1" x14ac:dyDescent="0.3">
      <c r="A1044" s="831" t="s">
        <v>2359</v>
      </c>
      <c r="B1044" s="832" t="s">
        <v>1759</v>
      </c>
      <c r="C1044" s="832" t="s">
        <v>3680</v>
      </c>
      <c r="D1044" s="832" t="s">
        <v>3681</v>
      </c>
      <c r="E1044" s="832" t="s">
        <v>3682</v>
      </c>
      <c r="F1044" s="849">
        <v>1</v>
      </c>
      <c r="G1044" s="849">
        <v>103.64</v>
      </c>
      <c r="H1044" s="837">
        <v>1</v>
      </c>
      <c r="I1044" s="849"/>
      <c r="J1044" s="849"/>
      <c r="K1044" s="837">
        <v>0</v>
      </c>
      <c r="L1044" s="849">
        <v>1</v>
      </c>
      <c r="M1044" s="850">
        <v>103.64</v>
      </c>
    </row>
    <row r="1045" spans="1:13" ht="14.4" customHeight="1" x14ac:dyDescent="0.3">
      <c r="A1045" s="831" t="s">
        <v>2359</v>
      </c>
      <c r="B1045" s="832" t="s">
        <v>1769</v>
      </c>
      <c r="C1045" s="832" t="s">
        <v>1770</v>
      </c>
      <c r="D1045" s="832" t="s">
        <v>987</v>
      </c>
      <c r="E1045" s="832" t="s">
        <v>1771</v>
      </c>
      <c r="F1045" s="849"/>
      <c r="G1045" s="849"/>
      <c r="H1045" s="837">
        <v>0</v>
      </c>
      <c r="I1045" s="849">
        <v>1</v>
      </c>
      <c r="J1045" s="849">
        <v>143.09</v>
      </c>
      <c r="K1045" s="837">
        <v>1</v>
      </c>
      <c r="L1045" s="849">
        <v>1</v>
      </c>
      <c r="M1045" s="850">
        <v>143.09</v>
      </c>
    </row>
    <row r="1046" spans="1:13" ht="14.4" customHeight="1" x14ac:dyDescent="0.3">
      <c r="A1046" s="831" t="s">
        <v>2359</v>
      </c>
      <c r="B1046" s="832" t="s">
        <v>1769</v>
      </c>
      <c r="C1046" s="832" t="s">
        <v>3732</v>
      </c>
      <c r="D1046" s="832" t="s">
        <v>3733</v>
      </c>
      <c r="E1046" s="832" t="s">
        <v>2737</v>
      </c>
      <c r="F1046" s="849">
        <v>1</v>
      </c>
      <c r="G1046" s="849">
        <v>143.09</v>
      </c>
      <c r="H1046" s="837">
        <v>1</v>
      </c>
      <c r="I1046" s="849"/>
      <c r="J1046" s="849"/>
      <c r="K1046" s="837">
        <v>0</v>
      </c>
      <c r="L1046" s="849">
        <v>1</v>
      </c>
      <c r="M1046" s="850">
        <v>143.09</v>
      </c>
    </row>
    <row r="1047" spans="1:13" ht="14.4" customHeight="1" x14ac:dyDescent="0.3">
      <c r="A1047" s="831" t="s">
        <v>2359</v>
      </c>
      <c r="B1047" s="832" t="s">
        <v>1781</v>
      </c>
      <c r="C1047" s="832" t="s">
        <v>3393</v>
      </c>
      <c r="D1047" s="832" t="s">
        <v>812</v>
      </c>
      <c r="E1047" s="832" t="s">
        <v>813</v>
      </c>
      <c r="F1047" s="849"/>
      <c r="G1047" s="849"/>
      <c r="H1047" s="837">
        <v>0</v>
      </c>
      <c r="I1047" s="849">
        <v>3</v>
      </c>
      <c r="J1047" s="849">
        <v>133.56</v>
      </c>
      <c r="K1047" s="837">
        <v>1</v>
      </c>
      <c r="L1047" s="849">
        <v>3</v>
      </c>
      <c r="M1047" s="850">
        <v>133.56</v>
      </c>
    </row>
    <row r="1048" spans="1:13" ht="14.4" customHeight="1" x14ac:dyDescent="0.3">
      <c r="A1048" s="831" t="s">
        <v>2359</v>
      </c>
      <c r="B1048" s="832" t="s">
        <v>1783</v>
      </c>
      <c r="C1048" s="832" t="s">
        <v>1787</v>
      </c>
      <c r="D1048" s="832" t="s">
        <v>1785</v>
      </c>
      <c r="E1048" s="832" t="s">
        <v>1788</v>
      </c>
      <c r="F1048" s="849"/>
      <c r="G1048" s="849"/>
      <c r="H1048" s="837">
        <v>0</v>
      </c>
      <c r="I1048" s="849">
        <v>1</v>
      </c>
      <c r="J1048" s="849">
        <v>218.62</v>
      </c>
      <c r="K1048" s="837">
        <v>1</v>
      </c>
      <c r="L1048" s="849">
        <v>1</v>
      </c>
      <c r="M1048" s="850">
        <v>218.62</v>
      </c>
    </row>
    <row r="1049" spans="1:13" ht="14.4" customHeight="1" x14ac:dyDescent="0.3">
      <c r="A1049" s="831" t="s">
        <v>2359</v>
      </c>
      <c r="B1049" s="832" t="s">
        <v>1797</v>
      </c>
      <c r="C1049" s="832" t="s">
        <v>1798</v>
      </c>
      <c r="D1049" s="832" t="s">
        <v>917</v>
      </c>
      <c r="E1049" s="832" t="s">
        <v>1799</v>
      </c>
      <c r="F1049" s="849"/>
      <c r="G1049" s="849"/>
      <c r="H1049" s="837">
        <v>0</v>
      </c>
      <c r="I1049" s="849">
        <v>1</v>
      </c>
      <c r="J1049" s="849">
        <v>118.65</v>
      </c>
      <c r="K1049" s="837">
        <v>1</v>
      </c>
      <c r="L1049" s="849">
        <v>1</v>
      </c>
      <c r="M1049" s="850">
        <v>118.65</v>
      </c>
    </row>
    <row r="1050" spans="1:13" ht="14.4" customHeight="1" x14ac:dyDescent="0.3">
      <c r="A1050" s="831" t="s">
        <v>2359</v>
      </c>
      <c r="B1050" s="832" t="s">
        <v>1813</v>
      </c>
      <c r="C1050" s="832" t="s">
        <v>1817</v>
      </c>
      <c r="D1050" s="832" t="s">
        <v>1815</v>
      </c>
      <c r="E1050" s="832" t="s">
        <v>1818</v>
      </c>
      <c r="F1050" s="849"/>
      <c r="G1050" s="849"/>
      <c r="H1050" s="837">
        <v>0</v>
      </c>
      <c r="I1050" s="849">
        <v>1</v>
      </c>
      <c r="J1050" s="849">
        <v>279.52999999999997</v>
      </c>
      <c r="K1050" s="837">
        <v>1</v>
      </c>
      <c r="L1050" s="849">
        <v>1</v>
      </c>
      <c r="M1050" s="850">
        <v>279.52999999999997</v>
      </c>
    </row>
    <row r="1051" spans="1:13" ht="14.4" customHeight="1" x14ac:dyDescent="0.3">
      <c r="A1051" s="831" t="s">
        <v>2359</v>
      </c>
      <c r="B1051" s="832" t="s">
        <v>1813</v>
      </c>
      <c r="C1051" s="832" t="s">
        <v>2390</v>
      </c>
      <c r="D1051" s="832" t="s">
        <v>2391</v>
      </c>
      <c r="E1051" s="832" t="s">
        <v>1751</v>
      </c>
      <c r="F1051" s="849">
        <v>1</v>
      </c>
      <c r="G1051" s="849">
        <v>196.2</v>
      </c>
      <c r="H1051" s="837">
        <v>1</v>
      </c>
      <c r="I1051" s="849"/>
      <c r="J1051" s="849"/>
      <c r="K1051" s="837">
        <v>0</v>
      </c>
      <c r="L1051" s="849">
        <v>1</v>
      </c>
      <c r="M1051" s="850">
        <v>196.2</v>
      </c>
    </row>
    <row r="1052" spans="1:13" ht="14.4" customHeight="1" x14ac:dyDescent="0.3">
      <c r="A1052" s="831" t="s">
        <v>2359</v>
      </c>
      <c r="B1052" s="832" t="s">
        <v>4562</v>
      </c>
      <c r="C1052" s="832" t="s">
        <v>3613</v>
      </c>
      <c r="D1052" s="832" t="s">
        <v>3614</v>
      </c>
      <c r="E1052" s="832" t="s">
        <v>2114</v>
      </c>
      <c r="F1052" s="849">
        <v>1</v>
      </c>
      <c r="G1052" s="849">
        <v>279.52999999999997</v>
      </c>
      <c r="H1052" s="837">
        <v>1</v>
      </c>
      <c r="I1052" s="849"/>
      <c r="J1052" s="849"/>
      <c r="K1052" s="837">
        <v>0</v>
      </c>
      <c r="L1052" s="849">
        <v>1</v>
      </c>
      <c r="M1052" s="850">
        <v>279.52999999999997</v>
      </c>
    </row>
    <row r="1053" spans="1:13" ht="14.4" customHeight="1" x14ac:dyDescent="0.3">
      <c r="A1053" s="831" t="s">
        <v>2359</v>
      </c>
      <c r="B1053" s="832" t="s">
        <v>1819</v>
      </c>
      <c r="C1053" s="832" t="s">
        <v>2469</v>
      </c>
      <c r="D1053" s="832" t="s">
        <v>908</v>
      </c>
      <c r="E1053" s="832" t="s">
        <v>2470</v>
      </c>
      <c r="F1053" s="849"/>
      <c r="G1053" s="849"/>
      <c r="H1053" s="837">
        <v>0</v>
      </c>
      <c r="I1053" s="849">
        <v>1</v>
      </c>
      <c r="J1053" s="849">
        <v>556.04</v>
      </c>
      <c r="K1053" s="837">
        <v>1</v>
      </c>
      <c r="L1053" s="849">
        <v>1</v>
      </c>
      <c r="M1053" s="850">
        <v>556.04</v>
      </c>
    </row>
    <row r="1054" spans="1:13" ht="14.4" customHeight="1" x14ac:dyDescent="0.3">
      <c r="A1054" s="831" t="s">
        <v>2359</v>
      </c>
      <c r="B1054" s="832" t="s">
        <v>2055</v>
      </c>
      <c r="C1054" s="832" t="s">
        <v>2462</v>
      </c>
      <c r="D1054" s="832" t="s">
        <v>2057</v>
      </c>
      <c r="E1054" s="832" t="s">
        <v>2463</v>
      </c>
      <c r="F1054" s="849">
        <v>1</v>
      </c>
      <c r="G1054" s="849">
        <v>3480.65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3480.65</v>
      </c>
    </row>
    <row r="1055" spans="1:13" ht="14.4" customHeight="1" x14ac:dyDescent="0.3">
      <c r="A1055" s="831" t="s">
        <v>2359</v>
      </c>
      <c r="B1055" s="832" t="s">
        <v>1827</v>
      </c>
      <c r="C1055" s="832" t="s">
        <v>2640</v>
      </c>
      <c r="D1055" s="832" t="s">
        <v>2641</v>
      </c>
      <c r="E1055" s="832" t="s">
        <v>2642</v>
      </c>
      <c r="F1055" s="849"/>
      <c r="G1055" s="849"/>
      <c r="H1055" s="837">
        <v>0</v>
      </c>
      <c r="I1055" s="849">
        <v>8</v>
      </c>
      <c r="J1055" s="849">
        <v>262.95999999999998</v>
      </c>
      <c r="K1055" s="837">
        <v>1</v>
      </c>
      <c r="L1055" s="849">
        <v>8</v>
      </c>
      <c r="M1055" s="850">
        <v>262.95999999999998</v>
      </c>
    </row>
    <row r="1056" spans="1:13" ht="14.4" customHeight="1" x14ac:dyDescent="0.3">
      <c r="A1056" s="831" t="s">
        <v>2359</v>
      </c>
      <c r="B1056" s="832" t="s">
        <v>1842</v>
      </c>
      <c r="C1056" s="832" t="s">
        <v>1845</v>
      </c>
      <c r="D1056" s="832" t="s">
        <v>1115</v>
      </c>
      <c r="E1056" s="832" t="s">
        <v>1846</v>
      </c>
      <c r="F1056" s="849"/>
      <c r="G1056" s="849"/>
      <c r="H1056" s="837">
        <v>0</v>
      </c>
      <c r="I1056" s="849">
        <v>2</v>
      </c>
      <c r="J1056" s="849">
        <v>308.72000000000003</v>
      </c>
      <c r="K1056" s="837">
        <v>1</v>
      </c>
      <c r="L1056" s="849">
        <v>2</v>
      </c>
      <c r="M1056" s="850">
        <v>308.72000000000003</v>
      </c>
    </row>
    <row r="1057" spans="1:13" ht="14.4" customHeight="1" x14ac:dyDescent="0.3">
      <c r="A1057" s="831" t="s">
        <v>2359</v>
      </c>
      <c r="B1057" s="832" t="s">
        <v>4571</v>
      </c>
      <c r="C1057" s="832" t="s">
        <v>4399</v>
      </c>
      <c r="D1057" s="832" t="s">
        <v>4069</v>
      </c>
      <c r="E1057" s="832" t="s">
        <v>2969</v>
      </c>
      <c r="F1057" s="849"/>
      <c r="G1057" s="849"/>
      <c r="H1057" s="837">
        <v>0</v>
      </c>
      <c r="I1057" s="849">
        <v>1</v>
      </c>
      <c r="J1057" s="849">
        <v>170.52</v>
      </c>
      <c r="K1057" s="837">
        <v>1</v>
      </c>
      <c r="L1057" s="849">
        <v>1</v>
      </c>
      <c r="M1057" s="850">
        <v>170.52</v>
      </c>
    </row>
    <row r="1058" spans="1:13" ht="14.4" customHeight="1" x14ac:dyDescent="0.3">
      <c r="A1058" s="831" t="s">
        <v>2359</v>
      </c>
      <c r="B1058" s="832" t="s">
        <v>4563</v>
      </c>
      <c r="C1058" s="832" t="s">
        <v>2541</v>
      </c>
      <c r="D1058" s="832" t="s">
        <v>1151</v>
      </c>
      <c r="E1058" s="832" t="s">
        <v>2542</v>
      </c>
      <c r="F1058" s="849">
        <v>5</v>
      </c>
      <c r="G1058" s="849">
        <v>493.75</v>
      </c>
      <c r="H1058" s="837">
        <v>1</v>
      </c>
      <c r="I1058" s="849"/>
      <c r="J1058" s="849"/>
      <c r="K1058" s="837">
        <v>0</v>
      </c>
      <c r="L1058" s="849">
        <v>5</v>
      </c>
      <c r="M1058" s="850">
        <v>493.75</v>
      </c>
    </row>
    <row r="1059" spans="1:13" ht="14.4" customHeight="1" x14ac:dyDescent="0.3">
      <c r="A1059" s="831" t="s">
        <v>2359</v>
      </c>
      <c r="B1059" s="832" t="s">
        <v>1878</v>
      </c>
      <c r="C1059" s="832" t="s">
        <v>3693</v>
      </c>
      <c r="D1059" s="832" t="s">
        <v>3694</v>
      </c>
      <c r="E1059" s="832" t="s">
        <v>3695</v>
      </c>
      <c r="F1059" s="849">
        <v>3</v>
      </c>
      <c r="G1059" s="849">
        <v>634.83000000000004</v>
      </c>
      <c r="H1059" s="837">
        <v>1</v>
      </c>
      <c r="I1059" s="849"/>
      <c r="J1059" s="849"/>
      <c r="K1059" s="837">
        <v>0</v>
      </c>
      <c r="L1059" s="849">
        <v>3</v>
      </c>
      <c r="M1059" s="850">
        <v>634.83000000000004</v>
      </c>
    </row>
    <row r="1060" spans="1:13" ht="14.4" customHeight="1" x14ac:dyDescent="0.3">
      <c r="A1060" s="831" t="s">
        <v>2359</v>
      </c>
      <c r="B1060" s="832" t="s">
        <v>4572</v>
      </c>
      <c r="C1060" s="832" t="s">
        <v>3758</v>
      </c>
      <c r="D1060" s="832" t="s">
        <v>3759</v>
      </c>
      <c r="E1060" s="832" t="s">
        <v>3760</v>
      </c>
      <c r="F1060" s="849"/>
      <c r="G1060" s="849"/>
      <c r="H1060" s="837">
        <v>0</v>
      </c>
      <c r="I1060" s="849">
        <v>1</v>
      </c>
      <c r="J1060" s="849">
        <v>1030.97</v>
      </c>
      <c r="K1060" s="837">
        <v>1</v>
      </c>
      <c r="L1060" s="849">
        <v>1</v>
      </c>
      <c r="M1060" s="850">
        <v>1030.97</v>
      </c>
    </row>
    <row r="1061" spans="1:13" ht="14.4" customHeight="1" x14ac:dyDescent="0.3">
      <c r="A1061" s="831" t="s">
        <v>2359</v>
      </c>
      <c r="B1061" s="832" t="s">
        <v>4566</v>
      </c>
      <c r="C1061" s="832" t="s">
        <v>3683</v>
      </c>
      <c r="D1061" s="832" t="s">
        <v>3684</v>
      </c>
      <c r="E1061" s="832" t="s">
        <v>1653</v>
      </c>
      <c r="F1061" s="849">
        <v>1</v>
      </c>
      <c r="G1061" s="849">
        <v>318.16000000000003</v>
      </c>
      <c r="H1061" s="837">
        <v>1</v>
      </c>
      <c r="I1061" s="849"/>
      <c r="J1061" s="849"/>
      <c r="K1061" s="837">
        <v>0</v>
      </c>
      <c r="L1061" s="849">
        <v>1</v>
      </c>
      <c r="M1061" s="850">
        <v>318.16000000000003</v>
      </c>
    </row>
    <row r="1062" spans="1:13" ht="14.4" customHeight="1" x14ac:dyDescent="0.3">
      <c r="A1062" s="831" t="s">
        <v>2359</v>
      </c>
      <c r="B1062" s="832" t="s">
        <v>4566</v>
      </c>
      <c r="C1062" s="832" t="s">
        <v>2397</v>
      </c>
      <c r="D1062" s="832" t="s">
        <v>2398</v>
      </c>
      <c r="E1062" s="832" t="s">
        <v>1653</v>
      </c>
      <c r="F1062" s="849"/>
      <c r="G1062" s="849"/>
      <c r="H1062" s="837">
        <v>0</v>
      </c>
      <c r="I1062" s="849">
        <v>3</v>
      </c>
      <c r="J1062" s="849">
        <v>954.48</v>
      </c>
      <c r="K1062" s="837">
        <v>1</v>
      </c>
      <c r="L1062" s="849">
        <v>3</v>
      </c>
      <c r="M1062" s="850">
        <v>954.48</v>
      </c>
    </row>
    <row r="1063" spans="1:13" ht="14.4" customHeight="1" x14ac:dyDescent="0.3">
      <c r="A1063" s="831" t="s">
        <v>2359</v>
      </c>
      <c r="B1063" s="832" t="s">
        <v>1899</v>
      </c>
      <c r="C1063" s="832" t="s">
        <v>1902</v>
      </c>
      <c r="D1063" s="832" t="s">
        <v>644</v>
      </c>
      <c r="E1063" s="832" t="s">
        <v>621</v>
      </c>
      <c r="F1063" s="849"/>
      <c r="G1063" s="849"/>
      <c r="H1063" s="837">
        <v>0</v>
      </c>
      <c r="I1063" s="849">
        <v>3</v>
      </c>
      <c r="J1063" s="849">
        <v>145.26</v>
      </c>
      <c r="K1063" s="837">
        <v>1</v>
      </c>
      <c r="L1063" s="849">
        <v>3</v>
      </c>
      <c r="M1063" s="850">
        <v>145.26</v>
      </c>
    </row>
    <row r="1064" spans="1:13" ht="14.4" customHeight="1" x14ac:dyDescent="0.3">
      <c r="A1064" s="831" t="s">
        <v>2359</v>
      </c>
      <c r="B1064" s="832" t="s">
        <v>1903</v>
      </c>
      <c r="C1064" s="832" t="s">
        <v>2369</v>
      </c>
      <c r="D1064" s="832" t="s">
        <v>2370</v>
      </c>
      <c r="E1064" s="832" t="s">
        <v>622</v>
      </c>
      <c r="F1064" s="849">
        <v>1</v>
      </c>
      <c r="G1064" s="849">
        <v>72.55</v>
      </c>
      <c r="H1064" s="837">
        <v>1</v>
      </c>
      <c r="I1064" s="849"/>
      <c r="J1064" s="849"/>
      <c r="K1064" s="837">
        <v>0</v>
      </c>
      <c r="L1064" s="849">
        <v>1</v>
      </c>
      <c r="M1064" s="850">
        <v>72.55</v>
      </c>
    </row>
    <row r="1065" spans="1:13" ht="14.4" customHeight="1" x14ac:dyDescent="0.3">
      <c r="A1065" s="831" t="s">
        <v>2359</v>
      </c>
      <c r="B1065" s="832" t="s">
        <v>1903</v>
      </c>
      <c r="C1065" s="832" t="s">
        <v>1905</v>
      </c>
      <c r="D1065" s="832" t="s">
        <v>620</v>
      </c>
      <c r="E1065" s="832" t="s">
        <v>622</v>
      </c>
      <c r="F1065" s="849"/>
      <c r="G1065" s="849"/>
      <c r="H1065" s="837">
        <v>0</v>
      </c>
      <c r="I1065" s="849">
        <v>1</v>
      </c>
      <c r="J1065" s="849">
        <v>72.55</v>
      </c>
      <c r="K1065" s="837">
        <v>1</v>
      </c>
      <c r="L1065" s="849">
        <v>1</v>
      </c>
      <c r="M1065" s="850">
        <v>72.55</v>
      </c>
    </row>
    <row r="1066" spans="1:13" ht="14.4" customHeight="1" x14ac:dyDescent="0.3">
      <c r="A1066" s="831" t="s">
        <v>2359</v>
      </c>
      <c r="B1066" s="832" t="s">
        <v>1913</v>
      </c>
      <c r="C1066" s="832" t="s">
        <v>1914</v>
      </c>
      <c r="D1066" s="832" t="s">
        <v>1915</v>
      </c>
      <c r="E1066" s="832" t="s">
        <v>1916</v>
      </c>
      <c r="F1066" s="849"/>
      <c r="G1066" s="849"/>
      <c r="H1066" s="837"/>
      <c r="I1066" s="849">
        <v>3</v>
      </c>
      <c r="J1066" s="849">
        <v>0</v>
      </c>
      <c r="K1066" s="837"/>
      <c r="L1066" s="849">
        <v>3</v>
      </c>
      <c r="M1066" s="850">
        <v>0</v>
      </c>
    </row>
    <row r="1067" spans="1:13" ht="14.4" customHeight="1" x14ac:dyDescent="0.3">
      <c r="A1067" s="831" t="s">
        <v>2359</v>
      </c>
      <c r="B1067" s="832" t="s">
        <v>4568</v>
      </c>
      <c r="C1067" s="832" t="s">
        <v>3745</v>
      </c>
      <c r="D1067" s="832" t="s">
        <v>3746</v>
      </c>
      <c r="E1067" s="832" t="s">
        <v>3747</v>
      </c>
      <c r="F1067" s="849"/>
      <c r="G1067" s="849"/>
      <c r="H1067" s="837">
        <v>0</v>
      </c>
      <c r="I1067" s="849">
        <v>1</v>
      </c>
      <c r="J1067" s="849">
        <v>145.15</v>
      </c>
      <c r="K1067" s="837">
        <v>1</v>
      </c>
      <c r="L1067" s="849">
        <v>1</v>
      </c>
      <c r="M1067" s="850">
        <v>145.15</v>
      </c>
    </row>
    <row r="1068" spans="1:13" ht="14.4" customHeight="1" x14ac:dyDescent="0.3">
      <c r="A1068" s="831" t="s">
        <v>2359</v>
      </c>
      <c r="B1068" s="832" t="s">
        <v>1937</v>
      </c>
      <c r="C1068" s="832" t="s">
        <v>1941</v>
      </c>
      <c r="D1068" s="832" t="s">
        <v>1942</v>
      </c>
      <c r="E1068" s="832" t="s">
        <v>1943</v>
      </c>
      <c r="F1068" s="849"/>
      <c r="G1068" s="849"/>
      <c r="H1068" s="837">
        <v>0</v>
      </c>
      <c r="I1068" s="849">
        <v>1</v>
      </c>
      <c r="J1068" s="849">
        <v>4.7</v>
      </c>
      <c r="K1068" s="837">
        <v>1</v>
      </c>
      <c r="L1068" s="849">
        <v>1</v>
      </c>
      <c r="M1068" s="850">
        <v>4.7</v>
      </c>
    </row>
    <row r="1069" spans="1:13" ht="14.4" customHeight="1" x14ac:dyDescent="0.3">
      <c r="A1069" s="831" t="s">
        <v>2359</v>
      </c>
      <c r="B1069" s="832" t="s">
        <v>1948</v>
      </c>
      <c r="C1069" s="832" t="s">
        <v>1949</v>
      </c>
      <c r="D1069" s="832" t="s">
        <v>1099</v>
      </c>
      <c r="E1069" s="832" t="s">
        <v>1950</v>
      </c>
      <c r="F1069" s="849"/>
      <c r="G1069" s="849"/>
      <c r="H1069" s="837"/>
      <c r="I1069" s="849">
        <v>6</v>
      </c>
      <c r="J1069" s="849">
        <v>0</v>
      </c>
      <c r="K1069" s="837"/>
      <c r="L1069" s="849">
        <v>6</v>
      </c>
      <c r="M1069" s="850">
        <v>0</v>
      </c>
    </row>
    <row r="1070" spans="1:13" ht="14.4" customHeight="1" x14ac:dyDescent="0.3">
      <c r="A1070" s="831" t="s">
        <v>2359</v>
      </c>
      <c r="B1070" s="832" t="s">
        <v>1948</v>
      </c>
      <c r="C1070" s="832" t="s">
        <v>1951</v>
      </c>
      <c r="D1070" s="832" t="s">
        <v>1099</v>
      </c>
      <c r="E1070" s="832" t="s">
        <v>1952</v>
      </c>
      <c r="F1070" s="849"/>
      <c r="G1070" s="849"/>
      <c r="H1070" s="837"/>
      <c r="I1070" s="849">
        <v>4</v>
      </c>
      <c r="J1070" s="849">
        <v>0</v>
      </c>
      <c r="K1070" s="837"/>
      <c r="L1070" s="849">
        <v>4</v>
      </c>
      <c r="M1070" s="850">
        <v>0</v>
      </c>
    </row>
    <row r="1071" spans="1:13" ht="14.4" customHeight="1" x14ac:dyDescent="0.3">
      <c r="A1071" s="831" t="s">
        <v>2359</v>
      </c>
      <c r="B1071" s="832" t="s">
        <v>1948</v>
      </c>
      <c r="C1071" s="832" t="s">
        <v>3752</v>
      </c>
      <c r="D1071" s="832" t="s">
        <v>2868</v>
      </c>
      <c r="E1071" s="832" t="s">
        <v>1950</v>
      </c>
      <c r="F1071" s="849">
        <v>1</v>
      </c>
      <c r="G1071" s="849">
        <v>0</v>
      </c>
      <c r="H1071" s="837"/>
      <c r="I1071" s="849"/>
      <c r="J1071" s="849"/>
      <c r="K1071" s="837"/>
      <c r="L1071" s="849">
        <v>1</v>
      </c>
      <c r="M1071" s="850">
        <v>0</v>
      </c>
    </row>
    <row r="1072" spans="1:13" ht="14.4" customHeight="1" x14ac:dyDescent="0.3">
      <c r="A1072" s="831" t="s">
        <v>2359</v>
      </c>
      <c r="B1072" s="832" t="s">
        <v>1953</v>
      </c>
      <c r="C1072" s="832" t="s">
        <v>1954</v>
      </c>
      <c r="D1072" s="832" t="s">
        <v>690</v>
      </c>
      <c r="E1072" s="832" t="s">
        <v>1955</v>
      </c>
      <c r="F1072" s="849"/>
      <c r="G1072" s="849"/>
      <c r="H1072" s="837">
        <v>0</v>
      </c>
      <c r="I1072" s="849">
        <v>6</v>
      </c>
      <c r="J1072" s="849">
        <v>395.93999999999994</v>
      </c>
      <c r="K1072" s="837">
        <v>1</v>
      </c>
      <c r="L1072" s="849">
        <v>6</v>
      </c>
      <c r="M1072" s="850">
        <v>395.93999999999994</v>
      </c>
    </row>
    <row r="1073" spans="1:13" ht="14.4" customHeight="1" x14ac:dyDescent="0.3">
      <c r="A1073" s="831" t="s">
        <v>2359</v>
      </c>
      <c r="B1073" s="832" t="s">
        <v>4582</v>
      </c>
      <c r="C1073" s="832" t="s">
        <v>3713</v>
      </c>
      <c r="D1073" s="832" t="s">
        <v>3714</v>
      </c>
      <c r="E1073" s="832" t="s">
        <v>3715</v>
      </c>
      <c r="F1073" s="849"/>
      <c r="G1073" s="849"/>
      <c r="H1073" s="837">
        <v>0</v>
      </c>
      <c r="I1073" s="849">
        <v>1</v>
      </c>
      <c r="J1073" s="849">
        <v>141.25</v>
      </c>
      <c r="K1073" s="837">
        <v>1</v>
      </c>
      <c r="L1073" s="849">
        <v>1</v>
      </c>
      <c r="M1073" s="850">
        <v>141.25</v>
      </c>
    </row>
    <row r="1074" spans="1:13" ht="14.4" customHeight="1" x14ac:dyDescent="0.3">
      <c r="A1074" s="831" t="s">
        <v>2359</v>
      </c>
      <c r="B1074" s="832" t="s">
        <v>1976</v>
      </c>
      <c r="C1074" s="832" t="s">
        <v>3621</v>
      </c>
      <c r="D1074" s="832" t="s">
        <v>3622</v>
      </c>
      <c r="E1074" s="832" t="s">
        <v>3623</v>
      </c>
      <c r="F1074" s="849"/>
      <c r="G1074" s="849"/>
      <c r="H1074" s="837">
        <v>0</v>
      </c>
      <c r="I1074" s="849">
        <v>1</v>
      </c>
      <c r="J1074" s="849">
        <v>63.75</v>
      </c>
      <c r="K1074" s="837">
        <v>1</v>
      </c>
      <c r="L1074" s="849">
        <v>1</v>
      </c>
      <c r="M1074" s="850">
        <v>63.75</v>
      </c>
    </row>
    <row r="1075" spans="1:13" ht="14.4" customHeight="1" x14ac:dyDescent="0.3">
      <c r="A1075" s="831" t="s">
        <v>2359</v>
      </c>
      <c r="B1075" s="832" t="s">
        <v>4570</v>
      </c>
      <c r="C1075" s="832" t="s">
        <v>3677</v>
      </c>
      <c r="D1075" s="832" t="s">
        <v>3678</v>
      </c>
      <c r="E1075" s="832" t="s">
        <v>3679</v>
      </c>
      <c r="F1075" s="849"/>
      <c r="G1075" s="849"/>
      <c r="H1075" s="837">
        <v>0</v>
      </c>
      <c r="I1075" s="849">
        <v>1</v>
      </c>
      <c r="J1075" s="849">
        <v>23.77</v>
      </c>
      <c r="K1075" s="837">
        <v>1</v>
      </c>
      <c r="L1075" s="849">
        <v>1</v>
      </c>
      <c r="M1075" s="850">
        <v>23.77</v>
      </c>
    </row>
    <row r="1076" spans="1:13" ht="14.4" customHeight="1" x14ac:dyDescent="0.3">
      <c r="A1076" s="831" t="s">
        <v>2359</v>
      </c>
      <c r="B1076" s="832" t="s">
        <v>1982</v>
      </c>
      <c r="C1076" s="832" t="s">
        <v>3703</v>
      </c>
      <c r="D1076" s="832" t="s">
        <v>3704</v>
      </c>
      <c r="E1076" s="832" t="s">
        <v>3705</v>
      </c>
      <c r="F1076" s="849">
        <v>1</v>
      </c>
      <c r="G1076" s="849">
        <v>97.96</v>
      </c>
      <c r="H1076" s="837">
        <v>1</v>
      </c>
      <c r="I1076" s="849"/>
      <c r="J1076" s="849"/>
      <c r="K1076" s="837">
        <v>0</v>
      </c>
      <c r="L1076" s="849">
        <v>1</v>
      </c>
      <c r="M1076" s="850">
        <v>97.96</v>
      </c>
    </row>
    <row r="1077" spans="1:13" ht="14.4" customHeight="1" x14ac:dyDescent="0.3">
      <c r="A1077" s="831" t="s">
        <v>2359</v>
      </c>
      <c r="B1077" s="832" t="s">
        <v>4573</v>
      </c>
      <c r="C1077" s="832" t="s">
        <v>4133</v>
      </c>
      <c r="D1077" s="832" t="s">
        <v>3642</v>
      </c>
      <c r="E1077" s="832" t="s">
        <v>4134</v>
      </c>
      <c r="F1077" s="849"/>
      <c r="G1077" s="849"/>
      <c r="H1077" s="837">
        <v>0</v>
      </c>
      <c r="I1077" s="849">
        <v>1</v>
      </c>
      <c r="J1077" s="849">
        <v>1887.9</v>
      </c>
      <c r="K1077" s="837">
        <v>1</v>
      </c>
      <c r="L1077" s="849">
        <v>1</v>
      </c>
      <c r="M1077" s="850">
        <v>1887.9</v>
      </c>
    </row>
    <row r="1078" spans="1:13" ht="14.4" customHeight="1" x14ac:dyDescent="0.3">
      <c r="A1078" s="831" t="s">
        <v>2359</v>
      </c>
      <c r="B1078" s="832" t="s">
        <v>1793</v>
      </c>
      <c r="C1078" s="832" t="s">
        <v>2886</v>
      </c>
      <c r="D1078" s="832" t="s">
        <v>1795</v>
      </c>
      <c r="E1078" s="832" t="s">
        <v>2887</v>
      </c>
      <c r="F1078" s="849"/>
      <c r="G1078" s="849"/>
      <c r="H1078" s="837">
        <v>0</v>
      </c>
      <c r="I1078" s="849">
        <v>1</v>
      </c>
      <c r="J1078" s="849">
        <v>327.49</v>
      </c>
      <c r="K1078" s="837">
        <v>1</v>
      </c>
      <c r="L1078" s="849">
        <v>1</v>
      </c>
      <c r="M1078" s="850">
        <v>327.49</v>
      </c>
    </row>
    <row r="1079" spans="1:13" ht="14.4" customHeight="1" x14ac:dyDescent="0.3">
      <c r="A1079" s="831" t="s">
        <v>2359</v>
      </c>
      <c r="B1079" s="832" t="s">
        <v>1650</v>
      </c>
      <c r="C1079" s="832" t="s">
        <v>1651</v>
      </c>
      <c r="D1079" s="832" t="s">
        <v>1652</v>
      </c>
      <c r="E1079" s="832" t="s">
        <v>1653</v>
      </c>
      <c r="F1079" s="849"/>
      <c r="G1079" s="849"/>
      <c r="H1079" s="837">
        <v>0</v>
      </c>
      <c r="I1079" s="849">
        <v>15</v>
      </c>
      <c r="J1079" s="849">
        <v>6211.0500000000011</v>
      </c>
      <c r="K1079" s="837">
        <v>1</v>
      </c>
      <c r="L1079" s="849">
        <v>15</v>
      </c>
      <c r="M1079" s="850">
        <v>6211.0500000000011</v>
      </c>
    </row>
    <row r="1080" spans="1:13" ht="14.4" customHeight="1" x14ac:dyDescent="0.3">
      <c r="A1080" s="831" t="s">
        <v>2359</v>
      </c>
      <c r="B1080" s="832" t="s">
        <v>1650</v>
      </c>
      <c r="C1080" s="832" t="s">
        <v>2889</v>
      </c>
      <c r="D1080" s="832" t="s">
        <v>2890</v>
      </c>
      <c r="E1080" s="832" t="s">
        <v>2891</v>
      </c>
      <c r="F1080" s="849">
        <v>1</v>
      </c>
      <c r="G1080" s="849">
        <v>414.07</v>
      </c>
      <c r="H1080" s="837">
        <v>1</v>
      </c>
      <c r="I1080" s="849"/>
      <c r="J1080" s="849"/>
      <c r="K1080" s="837">
        <v>0</v>
      </c>
      <c r="L1080" s="849">
        <v>1</v>
      </c>
      <c r="M1080" s="850">
        <v>414.07</v>
      </c>
    </row>
    <row r="1081" spans="1:13" ht="14.4" customHeight="1" x14ac:dyDescent="0.3">
      <c r="A1081" s="831" t="s">
        <v>2359</v>
      </c>
      <c r="B1081" s="832" t="s">
        <v>4567</v>
      </c>
      <c r="C1081" s="832" t="s">
        <v>2766</v>
      </c>
      <c r="D1081" s="832" t="s">
        <v>2767</v>
      </c>
      <c r="E1081" s="832" t="s">
        <v>2768</v>
      </c>
      <c r="F1081" s="849"/>
      <c r="G1081" s="849"/>
      <c r="H1081" s="837">
        <v>0</v>
      </c>
      <c r="I1081" s="849">
        <v>1</v>
      </c>
      <c r="J1081" s="849">
        <v>5569.61</v>
      </c>
      <c r="K1081" s="837">
        <v>1</v>
      </c>
      <c r="L1081" s="849">
        <v>1</v>
      </c>
      <c r="M1081" s="850">
        <v>5569.61</v>
      </c>
    </row>
    <row r="1082" spans="1:13" ht="14.4" customHeight="1" x14ac:dyDescent="0.3">
      <c r="A1082" s="831" t="s">
        <v>2360</v>
      </c>
      <c r="B1082" s="832" t="s">
        <v>1913</v>
      </c>
      <c r="C1082" s="832" t="s">
        <v>2001</v>
      </c>
      <c r="D1082" s="832" t="s">
        <v>1918</v>
      </c>
      <c r="E1082" s="832" t="s">
        <v>2002</v>
      </c>
      <c r="F1082" s="849"/>
      <c r="G1082" s="849"/>
      <c r="H1082" s="837">
        <v>0</v>
      </c>
      <c r="I1082" s="849">
        <v>1</v>
      </c>
      <c r="J1082" s="849">
        <v>61.49</v>
      </c>
      <c r="K1082" s="837">
        <v>1</v>
      </c>
      <c r="L1082" s="849">
        <v>1</v>
      </c>
      <c r="M1082" s="850">
        <v>61.49</v>
      </c>
    </row>
    <row r="1083" spans="1:13" ht="14.4" customHeight="1" x14ac:dyDescent="0.3">
      <c r="A1083" s="831" t="s">
        <v>2362</v>
      </c>
      <c r="B1083" s="832" t="s">
        <v>4583</v>
      </c>
      <c r="C1083" s="832" t="s">
        <v>3463</v>
      </c>
      <c r="D1083" s="832" t="s">
        <v>3464</v>
      </c>
      <c r="E1083" s="832" t="s">
        <v>3465</v>
      </c>
      <c r="F1083" s="849"/>
      <c r="G1083" s="849"/>
      <c r="H1083" s="837"/>
      <c r="I1083" s="849">
        <v>1</v>
      </c>
      <c r="J1083" s="849">
        <v>0</v>
      </c>
      <c r="K1083" s="837"/>
      <c r="L1083" s="849">
        <v>1</v>
      </c>
      <c r="M1083" s="850">
        <v>0</v>
      </c>
    </row>
    <row r="1084" spans="1:13" ht="14.4" customHeight="1" x14ac:dyDescent="0.3">
      <c r="A1084" s="831" t="s">
        <v>2362</v>
      </c>
      <c r="B1084" s="832" t="s">
        <v>1891</v>
      </c>
      <c r="C1084" s="832" t="s">
        <v>3770</v>
      </c>
      <c r="D1084" s="832" t="s">
        <v>3771</v>
      </c>
      <c r="E1084" s="832" t="s">
        <v>3772</v>
      </c>
      <c r="F1084" s="849">
        <v>1</v>
      </c>
      <c r="G1084" s="849">
        <v>550.39</v>
      </c>
      <c r="H1084" s="837">
        <v>1</v>
      </c>
      <c r="I1084" s="849"/>
      <c r="J1084" s="849"/>
      <c r="K1084" s="837">
        <v>0</v>
      </c>
      <c r="L1084" s="849">
        <v>1</v>
      </c>
      <c r="M1084" s="850">
        <v>550.39</v>
      </c>
    </row>
    <row r="1085" spans="1:13" ht="14.4" customHeight="1" thickBot="1" x14ac:dyDescent="0.35">
      <c r="A1085" s="839" t="s">
        <v>2363</v>
      </c>
      <c r="B1085" s="840" t="s">
        <v>1913</v>
      </c>
      <c r="C1085" s="840" t="s">
        <v>1914</v>
      </c>
      <c r="D1085" s="840" t="s">
        <v>1915</v>
      </c>
      <c r="E1085" s="840" t="s">
        <v>1916</v>
      </c>
      <c r="F1085" s="851"/>
      <c r="G1085" s="851"/>
      <c r="H1085" s="845"/>
      <c r="I1085" s="851">
        <v>1</v>
      </c>
      <c r="J1085" s="851">
        <v>0</v>
      </c>
      <c r="K1085" s="845"/>
      <c r="L1085" s="851">
        <v>1</v>
      </c>
      <c r="M1085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560</v>
      </c>
      <c r="B5" s="730" t="s">
        <v>561</v>
      </c>
      <c r="C5" s="731" t="s">
        <v>562</v>
      </c>
      <c r="D5" s="731" t="s">
        <v>562</v>
      </c>
      <c r="E5" s="731"/>
      <c r="F5" s="731" t="s">
        <v>562</v>
      </c>
      <c r="G5" s="731" t="s">
        <v>562</v>
      </c>
      <c r="H5" s="731" t="s">
        <v>562</v>
      </c>
      <c r="I5" s="732" t="s">
        <v>562</v>
      </c>
      <c r="J5" s="733" t="s">
        <v>73</v>
      </c>
    </row>
    <row r="6" spans="1:10" ht="14.4" customHeight="1" x14ac:dyDescent="0.3">
      <c r="A6" s="729" t="s">
        <v>560</v>
      </c>
      <c r="B6" s="730" t="s">
        <v>4600</v>
      </c>
      <c r="C6" s="731">
        <v>26.95093</v>
      </c>
      <c r="D6" s="731">
        <v>33.287199999999999</v>
      </c>
      <c r="E6" s="731"/>
      <c r="F6" s="731">
        <v>29.835729999999998</v>
      </c>
      <c r="G6" s="731">
        <v>41.666665039062501</v>
      </c>
      <c r="H6" s="731">
        <v>-11.830935039062503</v>
      </c>
      <c r="I6" s="732">
        <v>0.71605754797099785</v>
      </c>
      <c r="J6" s="733" t="s">
        <v>1</v>
      </c>
    </row>
    <row r="7" spans="1:10" ht="14.4" customHeight="1" x14ac:dyDescent="0.3">
      <c r="A7" s="729" t="s">
        <v>560</v>
      </c>
      <c r="B7" s="730" t="s">
        <v>4601</v>
      </c>
      <c r="C7" s="731">
        <v>0</v>
      </c>
      <c r="D7" s="731">
        <v>0</v>
      </c>
      <c r="E7" s="731"/>
      <c r="F7" s="731">
        <v>1.89777</v>
      </c>
      <c r="G7" s="731">
        <v>0</v>
      </c>
      <c r="H7" s="731">
        <v>1.89777</v>
      </c>
      <c r="I7" s="732" t="s">
        <v>562</v>
      </c>
      <c r="J7" s="733" t="s">
        <v>1</v>
      </c>
    </row>
    <row r="8" spans="1:10" ht="14.4" customHeight="1" x14ac:dyDescent="0.3">
      <c r="A8" s="729" t="s">
        <v>560</v>
      </c>
      <c r="B8" s="730" t="s">
        <v>4602</v>
      </c>
      <c r="C8" s="731">
        <v>0</v>
      </c>
      <c r="D8" s="731">
        <v>0.33988999999999997</v>
      </c>
      <c r="E8" s="731"/>
      <c r="F8" s="731">
        <v>0.24</v>
      </c>
      <c r="G8" s="731">
        <v>0.66666668701171872</v>
      </c>
      <c r="H8" s="731">
        <v>-0.42666668701171873</v>
      </c>
      <c r="I8" s="732">
        <v>0.35999998901367219</v>
      </c>
      <c r="J8" s="733" t="s">
        <v>1</v>
      </c>
    </row>
    <row r="9" spans="1:10" ht="14.4" customHeight="1" x14ac:dyDescent="0.3">
      <c r="A9" s="729" t="s">
        <v>560</v>
      </c>
      <c r="B9" s="730" t="s">
        <v>4603</v>
      </c>
      <c r="C9" s="731">
        <v>150.78699</v>
      </c>
      <c r="D9" s="731">
        <v>206.74013000000002</v>
      </c>
      <c r="E9" s="731"/>
      <c r="F9" s="731">
        <v>237.51266000000001</v>
      </c>
      <c r="G9" s="731">
        <v>266.7814450683594</v>
      </c>
      <c r="H9" s="731">
        <v>-29.268785068359392</v>
      </c>
      <c r="I9" s="732">
        <v>0.89028927757378462</v>
      </c>
      <c r="J9" s="733" t="s">
        <v>1</v>
      </c>
    </row>
    <row r="10" spans="1:10" ht="14.4" customHeight="1" x14ac:dyDescent="0.3">
      <c r="A10" s="729" t="s">
        <v>560</v>
      </c>
      <c r="B10" s="730" t="s">
        <v>4604</v>
      </c>
      <c r="C10" s="731">
        <v>987.73094000000003</v>
      </c>
      <c r="D10" s="731">
        <v>1222.3743800000002</v>
      </c>
      <c r="E10" s="731"/>
      <c r="F10" s="731">
        <v>1875.3511599999999</v>
      </c>
      <c r="G10" s="731">
        <v>1259.3332851562498</v>
      </c>
      <c r="H10" s="731">
        <v>616.01787484375018</v>
      </c>
      <c r="I10" s="732">
        <v>1.4891619098015969</v>
      </c>
      <c r="J10" s="733" t="s">
        <v>1</v>
      </c>
    </row>
    <row r="11" spans="1:10" ht="14.4" customHeight="1" x14ac:dyDescent="0.3">
      <c r="A11" s="729" t="s">
        <v>560</v>
      </c>
      <c r="B11" s="730" t="s">
        <v>4605</v>
      </c>
      <c r="C11" s="731">
        <v>59.748999999999995</v>
      </c>
      <c r="D11" s="731">
        <v>54.799900000000001</v>
      </c>
      <c r="E11" s="731"/>
      <c r="F11" s="731">
        <v>61.215290000000003</v>
      </c>
      <c r="G11" s="731">
        <v>66.666667968750005</v>
      </c>
      <c r="H11" s="731">
        <v>-5.4513779687500019</v>
      </c>
      <c r="I11" s="732">
        <v>0.91822933206583335</v>
      </c>
      <c r="J11" s="733" t="s">
        <v>1</v>
      </c>
    </row>
    <row r="12" spans="1:10" ht="14.4" customHeight="1" x14ac:dyDescent="0.3">
      <c r="A12" s="729" t="s">
        <v>560</v>
      </c>
      <c r="B12" s="730" t="s">
        <v>4606</v>
      </c>
      <c r="C12" s="731">
        <v>2.3846400000000001</v>
      </c>
      <c r="D12" s="731">
        <v>1.7798399999999996</v>
      </c>
      <c r="E12" s="731"/>
      <c r="F12" s="731">
        <v>3.8894499999999996</v>
      </c>
      <c r="G12" s="731">
        <v>3.3333332519531251</v>
      </c>
      <c r="H12" s="731">
        <v>0.5561167480468745</v>
      </c>
      <c r="I12" s="732">
        <v>1.1668350284871831</v>
      </c>
      <c r="J12" s="733" t="s">
        <v>1</v>
      </c>
    </row>
    <row r="13" spans="1:10" ht="14.4" customHeight="1" x14ac:dyDescent="0.3">
      <c r="A13" s="729" t="s">
        <v>560</v>
      </c>
      <c r="B13" s="730" t="s">
        <v>4607</v>
      </c>
      <c r="C13" s="731">
        <v>16.239999999999998</v>
      </c>
      <c r="D13" s="731">
        <v>31.065910000000002</v>
      </c>
      <c r="E13" s="731"/>
      <c r="F13" s="731">
        <v>28.325200000000002</v>
      </c>
      <c r="G13" s="731">
        <v>25.000000488281252</v>
      </c>
      <c r="H13" s="731">
        <v>3.3251995117187505</v>
      </c>
      <c r="I13" s="732">
        <v>1.1330079778709379</v>
      </c>
      <c r="J13" s="733" t="s">
        <v>1</v>
      </c>
    </row>
    <row r="14" spans="1:10" ht="14.4" customHeight="1" x14ac:dyDescent="0.3">
      <c r="A14" s="729" t="s">
        <v>560</v>
      </c>
      <c r="B14" s="730" t="s">
        <v>4608</v>
      </c>
      <c r="C14" s="731">
        <v>84.744079999999997</v>
      </c>
      <c r="D14" s="731">
        <v>91.545389999999998</v>
      </c>
      <c r="E14" s="731"/>
      <c r="F14" s="731">
        <v>86.04307</v>
      </c>
      <c r="G14" s="731">
        <v>90.000003417968742</v>
      </c>
      <c r="H14" s="731">
        <v>-3.9569334179687417</v>
      </c>
      <c r="I14" s="732">
        <v>0.95603407480339353</v>
      </c>
      <c r="J14" s="733" t="s">
        <v>1</v>
      </c>
    </row>
    <row r="15" spans="1:10" ht="14.4" customHeight="1" x14ac:dyDescent="0.3">
      <c r="A15" s="729" t="s">
        <v>560</v>
      </c>
      <c r="B15" s="730" t="s">
        <v>4609</v>
      </c>
      <c r="C15" s="731">
        <v>165.40662</v>
      </c>
      <c r="D15" s="731">
        <v>155.67714000000001</v>
      </c>
      <c r="E15" s="731"/>
      <c r="F15" s="731">
        <v>218.58356000000003</v>
      </c>
      <c r="G15" s="731">
        <v>332.28453906250002</v>
      </c>
      <c r="H15" s="731">
        <v>-113.70097906249998</v>
      </c>
      <c r="I15" s="732">
        <v>0.65782043491011255</v>
      </c>
      <c r="J15" s="733" t="s">
        <v>1</v>
      </c>
    </row>
    <row r="16" spans="1:10" ht="14.4" customHeight="1" x14ac:dyDescent="0.3">
      <c r="A16" s="729" t="s">
        <v>560</v>
      </c>
      <c r="B16" s="730" t="s">
        <v>4610</v>
      </c>
      <c r="C16" s="731">
        <v>170.98641999999998</v>
      </c>
      <c r="D16" s="731">
        <v>92.077709999999968</v>
      </c>
      <c r="E16" s="731"/>
      <c r="F16" s="731">
        <v>281.42764999999997</v>
      </c>
      <c r="G16" s="731">
        <v>86.666664062500004</v>
      </c>
      <c r="H16" s="731">
        <v>194.76098593749998</v>
      </c>
      <c r="I16" s="732">
        <v>3.2472422129579988</v>
      </c>
      <c r="J16" s="733" t="s">
        <v>1</v>
      </c>
    </row>
    <row r="17" spans="1:10" ht="14.4" customHeight="1" x14ac:dyDescent="0.3">
      <c r="A17" s="729" t="s">
        <v>560</v>
      </c>
      <c r="B17" s="730" t="s">
        <v>4611</v>
      </c>
      <c r="C17" s="731">
        <v>5.5244099999999996</v>
      </c>
      <c r="D17" s="731">
        <v>12.76202</v>
      </c>
      <c r="E17" s="731"/>
      <c r="F17" s="731">
        <v>5.4501999999999988</v>
      </c>
      <c r="G17" s="731">
        <v>9.9999991455078128</v>
      </c>
      <c r="H17" s="731">
        <v>-4.5497991455078139</v>
      </c>
      <c r="I17" s="732">
        <v>0.54502004657153702</v>
      </c>
      <c r="J17" s="733" t="s">
        <v>1</v>
      </c>
    </row>
    <row r="18" spans="1:10" ht="14.4" customHeight="1" x14ac:dyDescent="0.3">
      <c r="A18" s="729" t="s">
        <v>560</v>
      </c>
      <c r="B18" s="730" t="s">
        <v>4612</v>
      </c>
      <c r="C18" s="731">
        <v>468.27765000000016</v>
      </c>
      <c r="D18" s="731">
        <v>483.40116</v>
      </c>
      <c r="E18" s="731"/>
      <c r="F18" s="731">
        <v>896.36608000000012</v>
      </c>
      <c r="G18" s="731">
        <v>533.33331250000003</v>
      </c>
      <c r="H18" s="731">
        <v>363.03276750000009</v>
      </c>
      <c r="I18" s="732">
        <v>1.6806864656518152</v>
      </c>
      <c r="J18" s="733" t="s">
        <v>1</v>
      </c>
    </row>
    <row r="19" spans="1:10" ht="14.4" customHeight="1" x14ac:dyDescent="0.3">
      <c r="A19" s="729" t="s">
        <v>560</v>
      </c>
      <c r="B19" s="730" t="s">
        <v>4613</v>
      </c>
      <c r="C19" s="731">
        <v>0</v>
      </c>
      <c r="D19" s="731">
        <v>0</v>
      </c>
      <c r="E19" s="731"/>
      <c r="F19" s="731">
        <v>30.925799999999999</v>
      </c>
      <c r="G19" s="731">
        <v>4.3333334960937497</v>
      </c>
      <c r="H19" s="731">
        <v>26.592466503906248</v>
      </c>
      <c r="I19" s="732">
        <v>7.1367228088670824</v>
      </c>
      <c r="J19" s="733" t="s">
        <v>1</v>
      </c>
    </row>
    <row r="20" spans="1:10" ht="14.4" customHeight="1" x14ac:dyDescent="0.3">
      <c r="A20" s="729" t="s">
        <v>560</v>
      </c>
      <c r="B20" s="730" t="s">
        <v>574</v>
      </c>
      <c r="C20" s="731">
        <v>2138.7816800000001</v>
      </c>
      <c r="D20" s="731">
        <v>2385.8506700000003</v>
      </c>
      <c r="E20" s="731"/>
      <c r="F20" s="731">
        <v>3757.0636200000013</v>
      </c>
      <c r="G20" s="731">
        <v>2720.065915344238</v>
      </c>
      <c r="H20" s="731">
        <v>1036.9977046557633</v>
      </c>
      <c r="I20" s="732">
        <v>1.3812399173144765</v>
      </c>
      <c r="J20" s="733" t="s">
        <v>575</v>
      </c>
    </row>
    <row r="22" spans="1:10" ht="14.4" customHeight="1" x14ac:dyDescent="0.3">
      <c r="A22" s="729" t="s">
        <v>560</v>
      </c>
      <c r="B22" s="730" t="s">
        <v>561</v>
      </c>
      <c r="C22" s="731" t="s">
        <v>562</v>
      </c>
      <c r="D22" s="731" t="s">
        <v>562</v>
      </c>
      <c r="E22" s="731"/>
      <c r="F22" s="731" t="s">
        <v>562</v>
      </c>
      <c r="G22" s="731" t="s">
        <v>562</v>
      </c>
      <c r="H22" s="731" t="s">
        <v>562</v>
      </c>
      <c r="I22" s="732" t="s">
        <v>562</v>
      </c>
      <c r="J22" s="733" t="s">
        <v>73</v>
      </c>
    </row>
    <row r="23" spans="1:10" ht="14.4" customHeight="1" x14ac:dyDescent="0.3">
      <c r="A23" s="729" t="s">
        <v>576</v>
      </c>
      <c r="B23" s="730" t="s">
        <v>577</v>
      </c>
      <c r="C23" s="731" t="s">
        <v>562</v>
      </c>
      <c r="D23" s="731" t="s">
        <v>562</v>
      </c>
      <c r="E23" s="731"/>
      <c r="F23" s="731" t="s">
        <v>562</v>
      </c>
      <c r="G23" s="731" t="s">
        <v>562</v>
      </c>
      <c r="H23" s="731" t="s">
        <v>562</v>
      </c>
      <c r="I23" s="732" t="s">
        <v>562</v>
      </c>
      <c r="J23" s="733" t="s">
        <v>0</v>
      </c>
    </row>
    <row r="24" spans="1:10" ht="14.4" customHeight="1" x14ac:dyDescent="0.3">
      <c r="A24" s="729" t="s">
        <v>576</v>
      </c>
      <c r="B24" s="730" t="s">
        <v>4600</v>
      </c>
      <c r="C24" s="731">
        <v>11.869070000000001</v>
      </c>
      <c r="D24" s="731">
        <v>12.400559999999999</v>
      </c>
      <c r="E24" s="731"/>
      <c r="F24" s="731">
        <v>6.8021599999999998</v>
      </c>
      <c r="G24" s="731">
        <v>13</v>
      </c>
      <c r="H24" s="731">
        <v>-6.1978400000000002</v>
      </c>
      <c r="I24" s="732">
        <v>0.52324307692307692</v>
      </c>
      <c r="J24" s="733" t="s">
        <v>1</v>
      </c>
    </row>
    <row r="25" spans="1:10" ht="14.4" customHeight="1" x14ac:dyDescent="0.3">
      <c r="A25" s="729" t="s">
        <v>576</v>
      </c>
      <c r="B25" s="730" t="s">
        <v>4601</v>
      </c>
      <c r="C25" s="731">
        <v>0</v>
      </c>
      <c r="D25" s="731">
        <v>0</v>
      </c>
      <c r="E25" s="731"/>
      <c r="F25" s="731">
        <v>0.63258999999999999</v>
      </c>
      <c r="G25" s="731">
        <v>0</v>
      </c>
      <c r="H25" s="731">
        <v>0.63258999999999999</v>
      </c>
      <c r="I25" s="732" t="s">
        <v>562</v>
      </c>
      <c r="J25" s="733" t="s">
        <v>1</v>
      </c>
    </row>
    <row r="26" spans="1:10" ht="14.4" customHeight="1" x14ac:dyDescent="0.3">
      <c r="A26" s="729" t="s">
        <v>576</v>
      </c>
      <c r="B26" s="730" t="s">
        <v>4602</v>
      </c>
      <c r="C26" s="731">
        <v>0</v>
      </c>
      <c r="D26" s="731">
        <v>0.33988999999999997</v>
      </c>
      <c r="E26" s="731"/>
      <c r="F26" s="731">
        <v>0.24</v>
      </c>
      <c r="G26" s="731">
        <v>0</v>
      </c>
      <c r="H26" s="731">
        <v>0.24</v>
      </c>
      <c r="I26" s="732" t="s">
        <v>562</v>
      </c>
      <c r="J26" s="733" t="s">
        <v>1</v>
      </c>
    </row>
    <row r="27" spans="1:10" ht="14.4" customHeight="1" x14ac:dyDescent="0.3">
      <c r="A27" s="729" t="s">
        <v>576</v>
      </c>
      <c r="B27" s="730" t="s">
        <v>4603</v>
      </c>
      <c r="C27" s="731">
        <v>47.976010000000002</v>
      </c>
      <c r="D27" s="731">
        <v>62.00985</v>
      </c>
      <c r="E27" s="731"/>
      <c r="F27" s="731">
        <v>73.119409999999988</v>
      </c>
      <c r="G27" s="731">
        <v>68</v>
      </c>
      <c r="H27" s="731">
        <v>5.1194099999999878</v>
      </c>
      <c r="I27" s="732">
        <v>1.0752854411764705</v>
      </c>
      <c r="J27" s="733" t="s">
        <v>1</v>
      </c>
    </row>
    <row r="28" spans="1:10" ht="14.4" customHeight="1" x14ac:dyDescent="0.3">
      <c r="A28" s="729" t="s">
        <v>576</v>
      </c>
      <c r="B28" s="730" t="s">
        <v>4604</v>
      </c>
      <c r="C28" s="731">
        <v>71.964749999999981</v>
      </c>
      <c r="D28" s="731">
        <v>189.85666000000001</v>
      </c>
      <c r="E28" s="731"/>
      <c r="F28" s="731">
        <v>164.92744999999999</v>
      </c>
      <c r="G28" s="731">
        <v>166</v>
      </c>
      <c r="H28" s="731">
        <v>-1.0725500000000068</v>
      </c>
      <c r="I28" s="732">
        <v>0.99353885542168674</v>
      </c>
      <c r="J28" s="733" t="s">
        <v>1</v>
      </c>
    </row>
    <row r="29" spans="1:10" ht="14.4" customHeight="1" x14ac:dyDescent="0.3">
      <c r="A29" s="729" t="s">
        <v>576</v>
      </c>
      <c r="B29" s="730" t="s">
        <v>4605</v>
      </c>
      <c r="C29" s="731">
        <v>22.936</v>
      </c>
      <c r="D29" s="731">
        <v>29.446000000000002</v>
      </c>
      <c r="E29" s="731"/>
      <c r="F29" s="731">
        <v>29.343</v>
      </c>
      <c r="G29" s="731">
        <v>32</v>
      </c>
      <c r="H29" s="731">
        <v>-2.657</v>
      </c>
      <c r="I29" s="732">
        <v>0.91696875</v>
      </c>
      <c r="J29" s="733" t="s">
        <v>1</v>
      </c>
    </row>
    <row r="30" spans="1:10" ht="14.4" customHeight="1" x14ac:dyDescent="0.3">
      <c r="A30" s="729" t="s">
        <v>576</v>
      </c>
      <c r="B30" s="730" t="s">
        <v>4607</v>
      </c>
      <c r="C30" s="731">
        <v>5.6630000000000003</v>
      </c>
      <c r="D30" s="731">
        <v>7.6870000000000003</v>
      </c>
      <c r="E30" s="731"/>
      <c r="F30" s="731">
        <v>7.3120000000000003</v>
      </c>
      <c r="G30" s="731">
        <v>7</v>
      </c>
      <c r="H30" s="731">
        <v>0.31200000000000028</v>
      </c>
      <c r="I30" s="732">
        <v>1.0445714285714287</v>
      </c>
      <c r="J30" s="733" t="s">
        <v>1</v>
      </c>
    </row>
    <row r="31" spans="1:10" ht="14.4" customHeight="1" x14ac:dyDescent="0.3">
      <c r="A31" s="729" t="s">
        <v>576</v>
      </c>
      <c r="B31" s="730" t="s">
        <v>4608</v>
      </c>
      <c r="C31" s="731">
        <v>19.596</v>
      </c>
      <c r="D31" s="731">
        <v>21.114000000000001</v>
      </c>
      <c r="E31" s="731"/>
      <c r="F31" s="731">
        <v>18.369499999999999</v>
      </c>
      <c r="G31" s="731">
        <v>21</v>
      </c>
      <c r="H31" s="731">
        <v>-2.6305000000000014</v>
      </c>
      <c r="I31" s="732">
        <v>0.8747380952380952</v>
      </c>
      <c r="J31" s="733" t="s">
        <v>1</v>
      </c>
    </row>
    <row r="32" spans="1:10" ht="14.4" customHeight="1" x14ac:dyDescent="0.3">
      <c r="A32" s="729" t="s">
        <v>576</v>
      </c>
      <c r="B32" s="730" t="s">
        <v>4611</v>
      </c>
      <c r="C32" s="731">
        <v>0.46829999999999999</v>
      </c>
      <c r="D32" s="731">
        <v>0.99850000000000005</v>
      </c>
      <c r="E32" s="731"/>
      <c r="F32" s="731">
        <v>1.1979000000000002</v>
      </c>
      <c r="G32" s="731">
        <v>2</v>
      </c>
      <c r="H32" s="731">
        <v>-0.80209999999999981</v>
      </c>
      <c r="I32" s="732">
        <v>0.59895000000000009</v>
      </c>
      <c r="J32" s="733" t="s">
        <v>1</v>
      </c>
    </row>
    <row r="33" spans="1:10" ht="14.4" customHeight="1" x14ac:dyDescent="0.3">
      <c r="A33" s="729" t="s">
        <v>576</v>
      </c>
      <c r="B33" s="730" t="s">
        <v>578</v>
      </c>
      <c r="C33" s="731">
        <v>180.47313</v>
      </c>
      <c r="D33" s="731">
        <v>323.85246000000001</v>
      </c>
      <c r="E33" s="731"/>
      <c r="F33" s="731">
        <v>301.94401000000005</v>
      </c>
      <c r="G33" s="731">
        <v>308</v>
      </c>
      <c r="H33" s="731">
        <v>-6.0559899999999516</v>
      </c>
      <c r="I33" s="732">
        <v>0.98033769480519495</v>
      </c>
      <c r="J33" s="733" t="s">
        <v>579</v>
      </c>
    </row>
    <row r="34" spans="1:10" ht="14.4" customHeight="1" x14ac:dyDescent="0.3">
      <c r="A34" s="729" t="s">
        <v>562</v>
      </c>
      <c r="B34" s="730" t="s">
        <v>562</v>
      </c>
      <c r="C34" s="731" t="s">
        <v>562</v>
      </c>
      <c r="D34" s="731" t="s">
        <v>562</v>
      </c>
      <c r="E34" s="731"/>
      <c r="F34" s="731" t="s">
        <v>562</v>
      </c>
      <c r="G34" s="731" t="s">
        <v>562</v>
      </c>
      <c r="H34" s="731" t="s">
        <v>562</v>
      </c>
      <c r="I34" s="732" t="s">
        <v>562</v>
      </c>
      <c r="J34" s="733" t="s">
        <v>580</v>
      </c>
    </row>
    <row r="35" spans="1:10" ht="14.4" customHeight="1" x14ac:dyDescent="0.3">
      <c r="A35" s="729" t="s">
        <v>584</v>
      </c>
      <c r="B35" s="730" t="s">
        <v>585</v>
      </c>
      <c r="C35" s="731" t="s">
        <v>562</v>
      </c>
      <c r="D35" s="731" t="s">
        <v>562</v>
      </c>
      <c r="E35" s="731"/>
      <c r="F35" s="731" t="s">
        <v>562</v>
      </c>
      <c r="G35" s="731" t="s">
        <v>562</v>
      </c>
      <c r="H35" s="731" t="s">
        <v>562</v>
      </c>
      <c r="I35" s="732" t="s">
        <v>562</v>
      </c>
      <c r="J35" s="733" t="s">
        <v>0</v>
      </c>
    </row>
    <row r="36" spans="1:10" ht="14.4" customHeight="1" x14ac:dyDescent="0.3">
      <c r="A36" s="729" t="s">
        <v>584</v>
      </c>
      <c r="B36" s="730" t="s">
        <v>4603</v>
      </c>
      <c r="C36" s="731">
        <v>1.8929200000000002</v>
      </c>
      <c r="D36" s="731">
        <v>2.0968499999999999</v>
      </c>
      <c r="E36" s="731"/>
      <c r="F36" s="731">
        <v>2.1299600000000001</v>
      </c>
      <c r="G36" s="731">
        <v>2</v>
      </c>
      <c r="H36" s="731">
        <v>0.12996000000000008</v>
      </c>
      <c r="I36" s="732">
        <v>1.06498</v>
      </c>
      <c r="J36" s="733" t="s">
        <v>1</v>
      </c>
    </row>
    <row r="37" spans="1:10" ht="14.4" customHeight="1" x14ac:dyDescent="0.3">
      <c r="A37" s="729" t="s">
        <v>584</v>
      </c>
      <c r="B37" s="730" t="s">
        <v>4604</v>
      </c>
      <c r="C37" s="731">
        <v>43.693349999999995</v>
      </c>
      <c r="D37" s="731">
        <v>48.132080000000002</v>
      </c>
      <c r="E37" s="731"/>
      <c r="F37" s="731">
        <v>46.53322</v>
      </c>
      <c r="G37" s="731">
        <v>51</v>
      </c>
      <c r="H37" s="731">
        <v>-4.46678</v>
      </c>
      <c r="I37" s="732">
        <v>0.91241607843137251</v>
      </c>
      <c r="J37" s="733" t="s">
        <v>1</v>
      </c>
    </row>
    <row r="38" spans="1:10" ht="14.4" customHeight="1" x14ac:dyDescent="0.3">
      <c r="A38" s="729" t="s">
        <v>584</v>
      </c>
      <c r="B38" s="730" t="s">
        <v>4605</v>
      </c>
      <c r="C38" s="731">
        <v>3.266</v>
      </c>
      <c r="D38" s="731">
        <v>1.4704000000000002</v>
      </c>
      <c r="E38" s="731"/>
      <c r="F38" s="731">
        <v>4.3781800000000004</v>
      </c>
      <c r="G38" s="731">
        <v>3</v>
      </c>
      <c r="H38" s="731">
        <v>1.3781800000000004</v>
      </c>
      <c r="I38" s="732">
        <v>1.4593933333333335</v>
      </c>
      <c r="J38" s="733" t="s">
        <v>1</v>
      </c>
    </row>
    <row r="39" spans="1:10" ht="14.4" customHeight="1" x14ac:dyDescent="0.3">
      <c r="A39" s="729" t="s">
        <v>584</v>
      </c>
      <c r="B39" s="730" t="s">
        <v>4607</v>
      </c>
      <c r="C39" s="731">
        <v>4.8419999999999996</v>
      </c>
      <c r="D39" s="731">
        <v>4.3540000000000001</v>
      </c>
      <c r="E39" s="731"/>
      <c r="F39" s="731">
        <v>6.0030000000000001</v>
      </c>
      <c r="G39" s="731">
        <v>5</v>
      </c>
      <c r="H39" s="731">
        <v>1.0030000000000001</v>
      </c>
      <c r="I39" s="732">
        <v>1.2006000000000001</v>
      </c>
      <c r="J39" s="733" t="s">
        <v>1</v>
      </c>
    </row>
    <row r="40" spans="1:10" ht="14.4" customHeight="1" x14ac:dyDescent="0.3">
      <c r="A40" s="729" t="s">
        <v>584</v>
      </c>
      <c r="B40" s="730" t="s">
        <v>4608</v>
      </c>
      <c r="C40" s="731">
        <v>4.5297999999999998</v>
      </c>
      <c r="D40" s="731">
        <v>5.2347999999999999</v>
      </c>
      <c r="E40" s="731"/>
      <c r="F40" s="731">
        <v>6.1719999999999997</v>
      </c>
      <c r="G40" s="731">
        <v>5</v>
      </c>
      <c r="H40" s="731">
        <v>1.1719999999999997</v>
      </c>
      <c r="I40" s="732">
        <v>1.2343999999999999</v>
      </c>
      <c r="J40" s="733" t="s">
        <v>1</v>
      </c>
    </row>
    <row r="41" spans="1:10" ht="14.4" customHeight="1" x14ac:dyDescent="0.3">
      <c r="A41" s="729" t="s">
        <v>584</v>
      </c>
      <c r="B41" s="730" t="s">
        <v>4611</v>
      </c>
      <c r="C41" s="731">
        <v>0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562</v>
      </c>
      <c r="J41" s="733" t="s">
        <v>1</v>
      </c>
    </row>
    <row r="42" spans="1:10" ht="14.4" customHeight="1" x14ac:dyDescent="0.3">
      <c r="A42" s="729" t="s">
        <v>584</v>
      </c>
      <c r="B42" s="730" t="s">
        <v>586</v>
      </c>
      <c r="C42" s="731">
        <v>58.224069999999998</v>
      </c>
      <c r="D42" s="731">
        <v>61.288130000000002</v>
      </c>
      <c r="E42" s="731"/>
      <c r="F42" s="731">
        <v>65.216359999999995</v>
      </c>
      <c r="G42" s="731">
        <v>66</v>
      </c>
      <c r="H42" s="731">
        <v>-0.78364000000000544</v>
      </c>
      <c r="I42" s="732">
        <v>0.9881266666666666</v>
      </c>
      <c r="J42" s="733" t="s">
        <v>579</v>
      </c>
    </row>
    <row r="43" spans="1:10" ht="14.4" customHeight="1" x14ac:dyDescent="0.3">
      <c r="A43" s="729" t="s">
        <v>562</v>
      </c>
      <c r="B43" s="730" t="s">
        <v>562</v>
      </c>
      <c r="C43" s="731" t="s">
        <v>562</v>
      </c>
      <c r="D43" s="731" t="s">
        <v>562</v>
      </c>
      <c r="E43" s="731"/>
      <c r="F43" s="731" t="s">
        <v>562</v>
      </c>
      <c r="G43" s="731" t="s">
        <v>562</v>
      </c>
      <c r="H43" s="731" t="s">
        <v>562</v>
      </c>
      <c r="I43" s="732" t="s">
        <v>562</v>
      </c>
      <c r="J43" s="733" t="s">
        <v>580</v>
      </c>
    </row>
    <row r="44" spans="1:10" ht="14.4" customHeight="1" x14ac:dyDescent="0.3">
      <c r="A44" s="729" t="s">
        <v>587</v>
      </c>
      <c r="B44" s="730" t="s">
        <v>588</v>
      </c>
      <c r="C44" s="731" t="s">
        <v>562</v>
      </c>
      <c r="D44" s="731" t="s">
        <v>562</v>
      </c>
      <c r="E44" s="731"/>
      <c r="F44" s="731" t="s">
        <v>562</v>
      </c>
      <c r="G44" s="731" t="s">
        <v>562</v>
      </c>
      <c r="H44" s="731" t="s">
        <v>562</v>
      </c>
      <c r="I44" s="732" t="s">
        <v>562</v>
      </c>
      <c r="J44" s="733" t="s">
        <v>0</v>
      </c>
    </row>
    <row r="45" spans="1:10" ht="14.4" customHeight="1" x14ac:dyDescent="0.3">
      <c r="A45" s="729" t="s">
        <v>587</v>
      </c>
      <c r="B45" s="730" t="s">
        <v>4600</v>
      </c>
      <c r="C45" s="731">
        <v>10.508059999999999</v>
      </c>
      <c r="D45" s="731">
        <v>16.545159999999999</v>
      </c>
      <c r="E45" s="731"/>
      <c r="F45" s="731">
        <v>18.009649999999997</v>
      </c>
      <c r="G45" s="731">
        <v>24</v>
      </c>
      <c r="H45" s="731">
        <v>-5.990350000000003</v>
      </c>
      <c r="I45" s="732">
        <v>0.75040208333333325</v>
      </c>
      <c r="J45" s="733" t="s">
        <v>1</v>
      </c>
    </row>
    <row r="46" spans="1:10" ht="14.4" customHeight="1" x14ac:dyDescent="0.3">
      <c r="A46" s="729" t="s">
        <v>587</v>
      </c>
      <c r="B46" s="730" t="s">
        <v>4601</v>
      </c>
      <c r="C46" s="731">
        <v>0</v>
      </c>
      <c r="D46" s="731">
        <v>0</v>
      </c>
      <c r="E46" s="731"/>
      <c r="F46" s="731">
        <v>1.26518</v>
      </c>
      <c r="G46" s="731">
        <v>0</v>
      </c>
      <c r="H46" s="731">
        <v>1.26518</v>
      </c>
      <c r="I46" s="732" t="s">
        <v>562</v>
      </c>
      <c r="J46" s="733" t="s">
        <v>1</v>
      </c>
    </row>
    <row r="47" spans="1:10" ht="14.4" customHeight="1" x14ac:dyDescent="0.3">
      <c r="A47" s="729" t="s">
        <v>587</v>
      </c>
      <c r="B47" s="730" t="s">
        <v>4602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562</v>
      </c>
      <c r="J47" s="733" t="s">
        <v>1</v>
      </c>
    </row>
    <row r="48" spans="1:10" ht="14.4" customHeight="1" x14ac:dyDescent="0.3">
      <c r="A48" s="729" t="s">
        <v>587</v>
      </c>
      <c r="B48" s="730" t="s">
        <v>4603</v>
      </c>
      <c r="C48" s="731">
        <v>94.44965000000002</v>
      </c>
      <c r="D48" s="731">
        <v>136.07699000000002</v>
      </c>
      <c r="E48" s="731"/>
      <c r="F48" s="731">
        <v>155.41953000000001</v>
      </c>
      <c r="G48" s="731">
        <v>191</v>
      </c>
      <c r="H48" s="731">
        <v>-35.580469999999991</v>
      </c>
      <c r="I48" s="732">
        <v>0.81371481675392676</v>
      </c>
      <c r="J48" s="733" t="s">
        <v>1</v>
      </c>
    </row>
    <row r="49" spans="1:10" ht="14.4" customHeight="1" x14ac:dyDescent="0.3">
      <c r="A49" s="729" t="s">
        <v>587</v>
      </c>
      <c r="B49" s="730" t="s">
        <v>4604</v>
      </c>
      <c r="C49" s="731">
        <v>183.42301999999995</v>
      </c>
      <c r="D49" s="731">
        <v>233.36582000000001</v>
      </c>
      <c r="E49" s="731"/>
      <c r="F49" s="731">
        <v>249.47911000000002</v>
      </c>
      <c r="G49" s="731">
        <v>282</v>
      </c>
      <c r="H49" s="731">
        <v>-32.52088999999998</v>
      </c>
      <c r="I49" s="732">
        <v>0.88467769503546101</v>
      </c>
      <c r="J49" s="733" t="s">
        <v>1</v>
      </c>
    </row>
    <row r="50" spans="1:10" ht="14.4" customHeight="1" x14ac:dyDescent="0.3">
      <c r="A50" s="729" t="s">
        <v>587</v>
      </c>
      <c r="B50" s="730" t="s">
        <v>4605</v>
      </c>
      <c r="C50" s="731">
        <v>33.546999999999997</v>
      </c>
      <c r="D50" s="731">
        <v>23.883500000000002</v>
      </c>
      <c r="E50" s="731"/>
      <c r="F50" s="731">
        <v>27.494109999999999</v>
      </c>
      <c r="G50" s="731">
        <v>32</v>
      </c>
      <c r="H50" s="731">
        <v>-4.5058900000000008</v>
      </c>
      <c r="I50" s="732">
        <v>0.85919093749999997</v>
      </c>
      <c r="J50" s="733" t="s">
        <v>1</v>
      </c>
    </row>
    <row r="51" spans="1:10" ht="14.4" customHeight="1" x14ac:dyDescent="0.3">
      <c r="A51" s="729" t="s">
        <v>587</v>
      </c>
      <c r="B51" s="730" t="s">
        <v>4606</v>
      </c>
      <c r="C51" s="731">
        <v>2.3846400000000001</v>
      </c>
      <c r="D51" s="731">
        <v>1.7798399999999996</v>
      </c>
      <c r="E51" s="731"/>
      <c r="F51" s="731">
        <v>3.8894499999999996</v>
      </c>
      <c r="G51" s="731">
        <v>3</v>
      </c>
      <c r="H51" s="731">
        <v>0.88944999999999963</v>
      </c>
      <c r="I51" s="732">
        <v>1.2964833333333332</v>
      </c>
      <c r="J51" s="733" t="s">
        <v>1</v>
      </c>
    </row>
    <row r="52" spans="1:10" ht="14.4" customHeight="1" x14ac:dyDescent="0.3">
      <c r="A52" s="729" t="s">
        <v>587</v>
      </c>
      <c r="B52" s="730" t="s">
        <v>4607</v>
      </c>
      <c r="C52" s="731">
        <v>5.3460000000000001</v>
      </c>
      <c r="D52" s="731">
        <v>5.0640000000000001</v>
      </c>
      <c r="E52" s="731"/>
      <c r="F52" s="731">
        <v>7.3140000000000001</v>
      </c>
      <c r="G52" s="731">
        <v>8</v>
      </c>
      <c r="H52" s="731">
        <v>-0.68599999999999994</v>
      </c>
      <c r="I52" s="732">
        <v>0.91425000000000001</v>
      </c>
      <c r="J52" s="733" t="s">
        <v>1</v>
      </c>
    </row>
    <row r="53" spans="1:10" ht="14.4" customHeight="1" x14ac:dyDescent="0.3">
      <c r="A53" s="729" t="s">
        <v>587</v>
      </c>
      <c r="B53" s="730" t="s">
        <v>4608</v>
      </c>
      <c r="C53" s="731">
        <v>21.318999999999999</v>
      </c>
      <c r="D53" s="731">
        <v>18.519659999999998</v>
      </c>
      <c r="E53" s="731"/>
      <c r="F53" s="731">
        <v>24.192</v>
      </c>
      <c r="G53" s="731">
        <v>26</v>
      </c>
      <c r="H53" s="731">
        <v>-1.8079999999999998</v>
      </c>
      <c r="I53" s="732">
        <v>0.93046153846153845</v>
      </c>
      <c r="J53" s="733" t="s">
        <v>1</v>
      </c>
    </row>
    <row r="54" spans="1:10" ht="14.4" customHeight="1" x14ac:dyDescent="0.3">
      <c r="A54" s="729" t="s">
        <v>587</v>
      </c>
      <c r="B54" s="730" t="s">
        <v>4609</v>
      </c>
      <c r="C54" s="731">
        <v>122.58145999999999</v>
      </c>
      <c r="D54" s="731">
        <v>99.299979999999991</v>
      </c>
      <c r="E54" s="731"/>
      <c r="F54" s="731">
        <v>60.306400000000011</v>
      </c>
      <c r="G54" s="731">
        <v>117</v>
      </c>
      <c r="H54" s="731">
        <v>-56.693599999999989</v>
      </c>
      <c r="I54" s="732">
        <v>0.51543931623931638</v>
      </c>
      <c r="J54" s="733" t="s">
        <v>1</v>
      </c>
    </row>
    <row r="55" spans="1:10" ht="14.4" customHeight="1" x14ac:dyDescent="0.3">
      <c r="A55" s="729" t="s">
        <v>587</v>
      </c>
      <c r="B55" s="730" t="s">
        <v>4611</v>
      </c>
      <c r="C55" s="731">
        <v>5.0561099999999994</v>
      </c>
      <c r="D55" s="731">
        <v>11.76352</v>
      </c>
      <c r="E55" s="731"/>
      <c r="F55" s="731">
        <v>4.2522999999999991</v>
      </c>
      <c r="G55" s="731">
        <v>8</v>
      </c>
      <c r="H55" s="731">
        <v>-3.7477000000000009</v>
      </c>
      <c r="I55" s="732">
        <v>0.53153749999999989</v>
      </c>
      <c r="J55" s="733" t="s">
        <v>1</v>
      </c>
    </row>
    <row r="56" spans="1:10" ht="14.4" customHeight="1" x14ac:dyDescent="0.3">
      <c r="A56" s="729" t="s">
        <v>587</v>
      </c>
      <c r="B56" s="730" t="s">
        <v>4613</v>
      </c>
      <c r="C56" s="731">
        <v>0</v>
      </c>
      <c r="D56" s="731">
        <v>0</v>
      </c>
      <c r="E56" s="731"/>
      <c r="F56" s="731">
        <v>30.925799999999999</v>
      </c>
      <c r="G56" s="731">
        <v>4</v>
      </c>
      <c r="H56" s="731">
        <v>26.925799999999999</v>
      </c>
      <c r="I56" s="732">
        <v>7.7314499999999997</v>
      </c>
      <c r="J56" s="733" t="s">
        <v>1</v>
      </c>
    </row>
    <row r="57" spans="1:10" ht="14.4" customHeight="1" x14ac:dyDescent="0.3">
      <c r="A57" s="729" t="s">
        <v>587</v>
      </c>
      <c r="B57" s="730" t="s">
        <v>589</v>
      </c>
      <c r="C57" s="731">
        <v>478.61493999999999</v>
      </c>
      <c r="D57" s="731">
        <v>546.29846999999995</v>
      </c>
      <c r="E57" s="731"/>
      <c r="F57" s="731">
        <v>582.54753000000005</v>
      </c>
      <c r="G57" s="731">
        <v>696</v>
      </c>
      <c r="H57" s="731">
        <v>-113.45246999999995</v>
      </c>
      <c r="I57" s="732">
        <v>0.83699357758620696</v>
      </c>
      <c r="J57" s="733" t="s">
        <v>579</v>
      </c>
    </row>
    <row r="58" spans="1:10" ht="14.4" customHeight="1" x14ac:dyDescent="0.3">
      <c r="A58" s="729" t="s">
        <v>562</v>
      </c>
      <c r="B58" s="730" t="s">
        <v>562</v>
      </c>
      <c r="C58" s="731" t="s">
        <v>562</v>
      </c>
      <c r="D58" s="731" t="s">
        <v>562</v>
      </c>
      <c r="E58" s="731"/>
      <c r="F58" s="731" t="s">
        <v>562</v>
      </c>
      <c r="G58" s="731" t="s">
        <v>562</v>
      </c>
      <c r="H58" s="731" t="s">
        <v>562</v>
      </c>
      <c r="I58" s="732" t="s">
        <v>562</v>
      </c>
      <c r="J58" s="733" t="s">
        <v>580</v>
      </c>
    </row>
    <row r="59" spans="1:10" ht="14.4" customHeight="1" x14ac:dyDescent="0.3">
      <c r="A59" s="729" t="s">
        <v>590</v>
      </c>
      <c r="B59" s="730" t="s">
        <v>591</v>
      </c>
      <c r="C59" s="731" t="s">
        <v>562</v>
      </c>
      <c r="D59" s="731" t="s">
        <v>562</v>
      </c>
      <c r="E59" s="731"/>
      <c r="F59" s="731" t="s">
        <v>562</v>
      </c>
      <c r="G59" s="731" t="s">
        <v>562</v>
      </c>
      <c r="H59" s="731" t="s">
        <v>562</v>
      </c>
      <c r="I59" s="732" t="s">
        <v>562</v>
      </c>
      <c r="J59" s="733" t="s">
        <v>0</v>
      </c>
    </row>
    <row r="60" spans="1:10" ht="14.4" customHeight="1" x14ac:dyDescent="0.3">
      <c r="A60" s="729" t="s">
        <v>590</v>
      </c>
      <c r="B60" s="730" t="s">
        <v>4600</v>
      </c>
      <c r="C60" s="731">
        <v>4.5738000000000003</v>
      </c>
      <c r="D60" s="731">
        <v>4.3414799999999998</v>
      </c>
      <c r="E60" s="731"/>
      <c r="F60" s="731">
        <v>5.0239200000000004</v>
      </c>
      <c r="G60" s="731">
        <v>5</v>
      </c>
      <c r="H60" s="731">
        <v>2.3920000000000385E-2</v>
      </c>
      <c r="I60" s="732">
        <v>1.0047840000000001</v>
      </c>
      <c r="J60" s="733" t="s">
        <v>1</v>
      </c>
    </row>
    <row r="61" spans="1:10" ht="14.4" customHeight="1" x14ac:dyDescent="0.3">
      <c r="A61" s="729" t="s">
        <v>590</v>
      </c>
      <c r="B61" s="730" t="s">
        <v>4603</v>
      </c>
      <c r="C61" s="731">
        <v>6.4684099999999995</v>
      </c>
      <c r="D61" s="731">
        <v>6.5564399999999994</v>
      </c>
      <c r="E61" s="731"/>
      <c r="F61" s="731">
        <v>6.8437600000000005</v>
      </c>
      <c r="G61" s="731">
        <v>6</v>
      </c>
      <c r="H61" s="731">
        <v>0.84376000000000051</v>
      </c>
      <c r="I61" s="732">
        <v>1.1406266666666667</v>
      </c>
      <c r="J61" s="733" t="s">
        <v>1</v>
      </c>
    </row>
    <row r="62" spans="1:10" ht="14.4" customHeight="1" x14ac:dyDescent="0.3">
      <c r="A62" s="729" t="s">
        <v>590</v>
      </c>
      <c r="B62" s="730" t="s">
        <v>4604</v>
      </c>
      <c r="C62" s="731">
        <v>688.64982000000009</v>
      </c>
      <c r="D62" s="731">
        <v>751.01981999999998</v>
      </c>
      <c r="E62" s="731"/>
      <c r="F62" s="731">
        <v>1414.41138</v>
      </c>
      <c r="G62" s="731">
        <v>761</v>
      </c>
      <c r="H62" s="731">
        <v>653.41138000000001</v>
      </c>
      <c r="I62" s="732">
        <v>1.8586220499342969</v>
      </c>
      <c r="J62" s="733" t="s">
        <v>1</v>
      </c>
    </row>
    <row r="63" spans="1:10" ht="14.4" customHeight="1" x14ac:dyDescent="0.3">
      <c r="A63" s="729" t="s">
        <v>590</v>
      </c>
      <c r="B63" s="730" t="s">
        <v>4605</v>
      </c>
      <c r="C63" s="731">
        <v>0</v>
      </c>
      <c r="D63" s="731">
        <v>0</v>
      </c>
      <c r="E63" s="731"/>
      <c r="F63" s="731">
        <v>0</v>
      </c>
      <c r="G63" s="731">
        <v>0</v>
      </c>
      <c r="H63" s="731">
        <v>0</v>
      </c>
      <c r="I63" s="732" t="s">
        <v>562</v>
      </c>
      <c r="J63" s="733" t="s">
        <v>1</v>
      </c>
    </row>
    <row r="64" spans="1:10" ht="14.4" customHeight="1" x14ac:dyDescent="0.3">
      <c r="A64" s="729" t="s">
        <v>590</v>
      </c>
      <c r="B64" s="730" t="s">
        <v>4607</v>
      </c>
      <c r="C64" s="731">
        <v>0.38900000000000001</v>
      </c>
      <c r="D64" s="731">
        <v>13.96091</v>
      </c>
      <c r="E64" s="731"/>
      <c r="F64" s="731">
        <v>7.6962000000000002</v>
      </c>
      <c r="G64" s="731">
        <v>6</v>
      </c>
      <c r="H64" s="731">
        <v>1.6962000000000002</v>
      </c>
      <c r="I64" s="732">
        <v>1.2827</v>
      </c>
      <c r="J64" s="733" t="s">
        <v>1</v>
      </c>
    </row>
    <row r="65" spans="1:10" ht="14.4" customHeight="1" x14ac:dyDescent="0.3">
      <c r="A65" s="729" t="s">
        <v>590</v>
      </c>
      <c r="B65" s="730" t="s">
        <v>4608</v>
      </c>
      <c r="C65" s="731">
        <v>39.299279999999996</v>
      </c>
      <c r="D65" s="731">
        <v>46.676929999999999</v>
      </c>
      <c r="E65" s="731"/>
      <c r="F65" s="731">
        <v>37.309570000000001</v>
      </c>
      <c r="G65" s="731">
        <v>37</v>
      </c>
      <c r="H65" s="731">
        <v>0.30957000000000079</v>
      </c>
      <c r="I65" s="732">
        <v>1.0083667567567567</v>
      </c>
      <c r="J65" s="733" t="s">
        <v>1</v>
      </c>
    </row>
    <row r="66" spans="1:10" ht="14.4" customHeight="1" x14ac:dyDescent="0.3">
      <c r="A66" s="729" t="s">
        <v>590</v>
      </c>
      <c r="B66" s="730" t="s">
        <v>4609</v>
      </c>
      <c r="C66" s="731">
        <v>42.825160000000004</v>
      </c>
      <c r="D66" s="731">
        <v>56.377160000000003</v>
      </c>
      <c r="E66" s="731"/>
      <c r="F66" s="731">
        <v>158.27716000000001</v>
      </c>
      <c r="G66" s="731">
        <v>216</v>
      </c>
      <c r="H66" s="731">
        <v>-57.722839999999991</v>
      </c>
      <c r="I66" s="732">
        <v>0.73276462962962963</v>
      </c>
      <c r="J66" s="733" t="s">
        <v>1</v>
      </c>
    </row>
    <row r="67" spans="1:10" ht="14.4" customHeight="1" x14ac:dyDescent="0.3">
      <c r="A67" s="729" t="s">
        <v>590</v>
      </c>
      <c r="B67" s="730" t="s">
        <v>4610</v>
      </c>
      <c r="C67" s="731">
        <v>170.98641999999998</v>
      </c>
      <c r="D67" s="731">
        <v>92.077709999999968</v>
      </c>
      <c r="E67" s="731"/>
      <c r="F67" s="731">
        <v>281.42764999999997</v>
      </c>
      <c r="G67" s="731">
        <v>87</v>
      </c>
      <c r="H67" s="731">
        <v>194.42764999999997</v>
      </c>
      <c r="I67" s="732">
        <v>3.2348005747126432</v>
      </c>
      <c r="J67" s="733" t="s">
        <v>1</v>
      </c>
    </row>
    <row r="68" spans="1:10" ht="14.4" customHeight="1" x14ac:dyDescent="0.3">
      <c r="A68" s="729" t="s">
        <v>590</v>
      </c>
      <c r="B68" s="730" t="s">
        <v>4612</v>
      </c>
      <c r="C68" s="731">
        <v>468.27765000000016</v>
      </c>
      <c r="D68" s="731">
        <v>483.40116</v>
      </c>
      <c r="E68" s="731"/>
      <c r="F68" s="731">
        <v>896.36608000000012</v>
      </c>
      <c r="G68" s="731">
        <v>533</v>
      </c>
      <c r="H68" s="731">
        <v>363.36608000000012</v>
      </c>
      <c r="I68" s="732">
        <v>1.6817374859287058</v>
      </c>
      <c r="J68" s="733" t="s">
        <v>1</v>
      </c>
    </row>
    <row r="69" spans="1:10" ht="14.4" customHeight="1" x14ac:dyDescent="0.3">
      <c r="A69" s="729" t="s">
        <v>590</v>
      </c>
      <c r="B69" s="730" t="s">
        <v>592</v>
      </c>
      <c r="C69" s="731">
        <v>1421.4695400000001</v>
      </c>
      <c r="D69" s="731">
        <v>1454.4116100000001</v>
      </c>
      <c r="E69" s="731"/>
      <c r="F69" s="731">
        <v>2807.3557200000005</v>
      </c>
      <c r="G69" s="731">
        <v>1650</v>
      </c>
      <c r="H69" s="731">
        <v>1157.3557200000005</v>
      </c>
      <c r="I69" s="732">
        <v>1.7014277090909093</v>
      </c>
      <c r="J69" s="733" t="s">
        <v>579</v>
      </c>
    </row>
    <row r="70" spans="1:10" ht="14.4" customHeight="1" x14ac:dyDescent="0.3">
      <c r="A70" s="729" t="s">
        <v>562</v>
      </c>
      <c r="B70" s="730" t="s">
        <v>562</v>
      </c>
      <c r="C70" s="731" t="s">
        <v>562</v>
      </c>
      <c r="D70" s="731" t="s">
        <v>562</v>
      </c>
      <c r="E70" s="731"/>
      <c r="F70" s="731" t="s">
        <v>562</v>
      </c>
      <c r="G70" s="731" t="s">
        <v>562</v>
      </c>
      <c r="H70" s="731" t="s">
        <v>562</v>
      </c>
      <c r="I70" s="732" t="s">
        <v>562</v>
      </c>
      <c r="J70" s="733" t="s">
        <v>580</v>
      </c>
    </row>
    <row r="71" spans="1:10" ht="14.4" customHeight="1" x14ac:dyDescent="0.3">
      <c r="A71" s="729" t="s">
        <v>560</v>
      </c>
      <c r="B71" s="730" t="s">
        <v>574</v>
      </c>
      <c r="C71" s="731">
        <v>2138.7816800000001</v>
      </c>
      <c r="D71" s="731">
        <v>2385.8506700000003</v>
      </c>
      <c r="E71" s="731"/>
      <c r="F71" s="731">
        <v>3757.0636200000004</v>
      </c>
      <c r="G71" s="731">
        <v>2720</v>
      </c>
      <c r="H71" s="731">
        <v>1037.0636200000004</v>
      </c>
      <c r="I71" s="732">
        <v>1.3812733897058824</v>
      </c>
      <c r="J71" s="733" t="s">
        <v>575</v>
      </c>
    </row>
  </sheetData>
  <mergeCells count="3">
    <mergeCell ref="A1:I1"/>
    <mergeCell ref="F3:I3"/>
    <mergeCell ref="C4:D4"/>
  </mergeCells>
  <conditionalFormatting sqref="F21 F72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71">
    <cfRule type="expression" dxfId="32" priority="6">
      <formula>$H22&gt;0</formula>
    </cfRule>
  </conditionalFormatting>
  <conditionalFormatting sqref="A22:A71">
    <cfRule type="expression" dxfId="31" priority="5">
      <formula>AND($J22&lt;&gt;"mezeraKL",$J22&lt;&gt;"")</formula>
    </cfRule>
  </conditionalFormatting>
  <conditionalFormatting sqref="I22:I71">
    <cfRule type="expression" dxfId="30" priority="7">
      <formula>$I22&gt;1</formula>
    </cfRule>
  </conditionalFormatting>
  <conditionalFormatting sqref="B22:B71">
    <cfRule type="expression" dxfId="29" priority="4">
      <formula>OR($J22="NS",$J22="SumaNS",$J22="Účet")</formula>
    </cfRule>
  </conditionalFormatting>
  <conditionalFormatting sqref="A22:D71 F22:I71">
    <cfRule type="expression" dxfId="28" priority="8">
      <formula>AND($J22&lt;&gt;"",$J22&lt;&gt;"mezeraKL")</formula>
    </cfRule>
  </conditionalFormatting>
  <conditionalFormatting sqref="B22:D71 F22:I71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71 F22:I71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2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5377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15.752432348232142</v>
      </c>
      <c r="J3" s="203">
        <f>SUBTOTAL(9,J5:J1048576)</f>
        <v>237665</v>
      </c>
      <c r="K3" s="204">
        <f>SUBTOTAL(9,K5:K1048576)</f>
        <v>3743801.834042592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560</v>
      </c>
      <c r="B5" s="825" t="s">
        <v>561</v>
      </c>
      <c r="C5" s="828" t="s">
        <v>576</v>
      </c>
      <c r="D5" s="862" t="s">
        <v>577</v>
      </c>
      <c r="E5" s="828" t="s">
        <v>4614</v>
      </c>
      <c r="F5" s="862" t="s">
        <v>4615</v>
      </c>
      <c r="G5" s="828" t="s">
        <v>4616</v>
      </c>
      <c r="H5" s="828" t="s">
        <v>4617</v>
      </c>
      <c r="I5" s="225">
        <v>147.17999267578125</v>
      </c>
      <c r="J5" s="225">
        <v>20</v>
      </c>
      <c r="K5" s="848">
        <v>2943.6300048828125</v>
      </c>
    </row>
    <row r="6" spans="1:11" ht="14.4" customHeight="1" x14ac:dyDescent="0.3">
      <c r="A6" s="831" t="s">
        <v>560</v>
      </c>
      <c r="B6" s="832" t="s">
        <v>561</v>
      </c>
      <c r="C6" s="835" t="s">
        <v>576</v>
      </c>
      <c r="D6" s="863" t="s">
        <v>577</v>
      </c>
      <c r="E6" s="835" t="s">
        <v>4614</v>
      </c>
      <c r="F6" s="863" t="s">
        <v>4615</v>
      </c>
      <c r="G6" s="835" t="s">
        <v>4618</v>
      </c>
      <c r="H6" s="835" t="s">
        <v>4619</v>
      </c>
      <c r="I6" s="849">
        <v>147.17999267578125</v>
      </c>
      <c r="J6" s="849">
        <v>20</v>
      </c>
      <c r="K6" s="850">
        <v>2943.64990234375</v>
      </c>
    </row>
    <row r="7" spans="1:11" ht="14.4" customHeight="1" x14ac:dyDescent="0.3">
      <c r="A7" s="831" t="s">
        <v>560</v>
      </c>
      <c r="B7" s="832" t="s">
        <v>561</v>
      </c>
      <c r="C7" s="835" t="s">
        <v>576</v>
      </c>
      <c r="D7" s="863" t="s">
        <v>577</v>
      </c>
      <c r="E7" s="835" t="s">
        <v>4614</v>
      </c>
      <c r="F7" s="863" t="s">
        <v>4615</v>
      </c>
      <c r="G7" s="835" t="s">
        <v>4620</v>
      </c>
      <c r="H7" s="835" t="s">
        <v>4621</v>
      </c>
      <c r="I7" s="849">
        <v>152.48000335693359</v>
      </c>
      <c r="J7" s="849">
        <v>6</v>
      </c>
      <c r="K7" s="850">
        <v>914.8800048828125</v>
      </c>
    </row>
    <row r="8" spans="1:11" ht="14.4" customHeight="1" x14ac:dyDescent="0.3">
      <c r="A8" s="831" t="s">
        <v>560</v>
      </c>
      <c r="B8" s="832" t="s">
        <v>561</v>
      </c>
      <c r="C8" s="835" t="s">
        <v>576</v>
      </c>
      <c r="D8" s="863" t="s">
        <v>577</v>
      </c>
      <c r="E8" s="835" t="s">
        <v>4622</v>
      </c>
      <c r="F8" s="863" t="s">
        <v>4623</v>
      </c>
      <c r="G8" s="835" t="s">
        <v>4624</v>
      </c>
      <c r="H8" s="835" t="s">
        <v>4625</v>
      </c>
      <c r="I8" s="849">
        <v>63.259998321533203</v>
      </c>
      <c r="J8" s="849">
        <v>10</v>
      </c>
      <c r="K8" s="850">
        <v>632.59002685546875</v>
      </c>
    </row>
    <row r="9" spans="1:11" ht="14.4" customHeight="1" x14ac:dyDescent="0.3">
      <c r="A9" s="831" t="s">
        <v>560</v>
      </c>
      <c r="B9" s="832" t="s">
        <v>561</v>
      </c>
      <c r="C9" s="835" t="s">
        <v>576</v>
      </c>
      <c r="D9" s="863" t="s">
        <v>577</v>
      </c>
      <c r="E9" s="835" t="s">
        <v>4626</v>
      </c>
      <c r="F9" s="863" t="s">
        <v>4627</v>
      </c>
      <c r="G9" s="835" t="s">
        <v>4628</v>
      </c>
      <c r="H9" s="835" t="s">
        <v>4629</v>
      </c>
      <c r="I9" s="849">
        <v>3.2000000476837158</v>
      </c>
      <c r="J9" s="849">
        <v>75</v>
      </c>
      <c r="K9" s="850">
        <v>240</v>
      </c>
    </row>
    <row r="10" spans="1:11" ht="14.4" customHeight="1" x14ac:dyDescent="0.3">
      <c r="A10" s="831" t="s">
        <v>560</v>
      </c>
      <c r="B10" s="832" t="s">
        <v>561</v>
      </c>
      <c r="C10" s="835" t="s">
        <v>576</v>
      </c>
      <c r="D10" s="863" t="s">
        <v>577</v>
      </c>
      <c r="E10" s="835" t="s">
        <v>4630</v>
      </c>
      <c r="F10" s="863" t="s">
        <v>4631</v>
      </c>
      <c r="G10" s="835" t="s">
        <v>4632</v>
      </c>
      <c r="H10" s="835" t="s">
        <v>4633</v>
      </c>
      <c r="I10" s="849">
        <v>4.1100001335144043</v>
      </c>
      <c r="J10" s="849">
        <v>50</v>
      </c>
      <c r="K10" s="850">
        <v>205.5</v>
      </c>
    </row>
    <row r="11" spans="1:11" ht="14.4" customHeight="1" x14ac:dyDescent="0.3">
      <c r="A11" s="831" t="s">
        <v>560</v>
      </c>
      <c r="B11" s="832" t="s">
        <v>561</v>
      </c>
      <c r="C11" s="835" t="s">
        <v>576</v>
      </c>
      <c r="D11" s="863" t="s">
        <v>577</v>
      </c>
      <c r="E11" s="835" t="s">
        <v>4630</v>
      </c>
      <c r="F11" s="863" t="s">
        <v>4631</v>
      </c>
      <c r="G11" s="835" t="s">
        <v>4634</v>
      </c>
      <c r="H11" s="835" t="s">
        <v>4635</v>
      </c>
      <c r="I11" s="849">
        <v>6.2399997711181641</v>
      </c>
      <c r="J11" s="849">
        <v>100</v>
      </c>
      <c r="K11" s="850">
        <v>624</v>
      </c>
    </row>
    <row r="12" spans="1:11" ht="14.4" customHeight="1" x14ac:dyDescent="0.3">
      <c r="A12" s="831" t="s">
        <v>560</v>
      </c>
      <c r="B12" s="832" t="s">
        <v>561</v>
      </c>
      <c r="C12" s="835" t="s">
        <v>576</v>
      </c>
      <c r="D12" s="863" t="s">
        <v>577</v>
      </c>
      <c r="E12" s="835" t="s">
        <v>4630</v>
      </c>
      <c r="F12" s="863" t="s">
        <v>4631</v>
      </c>
      <c r="G12" s="835" t="s">
        <v>4636</v>
      </c>
      <c r="H12" s="835" t="s">
        <v>4637</v>
      </c>
      <c r="I12" s="849">
        <v>0.87999999523162842</v>
      </c>
      <c r="J12" s="849">
        <v>200</v>
      </c>
      <c r="K12" s="850">
        <v>176</v>
      </c>
    </row>
    <row r="13" spans="1:11" ht="14.4" customHeight="1" x14ac:dyDescent="0.3">
      <c r="A13" s="831" t="s">
        <v>560</v>
      </c>
      <c r="B13" s="832" t="s">
        <v>561</v>
      </c>
      <c r="C13" s="835" t="s">
        <v>576</v>
      </c>
      <c r="D13" s="863" t="s">
        <v>577</v>
      </c>
      <c r="E13" s="835" t="s">
        <v>4630</v>
      </c>
      <c r="F13" s="863" t="s">
        <v>4631</v>
      </c>
      <c r="G13" s="835" t="s">
        <v>4638</v>
      </c>
      <c r="H13" s="835" t="s">
        <v>4639</v>
      </c>
      <c r="I13" s="849">
        <v>3.0099999904632568</v>
      </c>
      <c r="J13" s="849">
        <v>200</v>
      </c>
      <c r="K13" s="850">
        <v>602</v>
      </c>
    </row>
    <row r="14" spans="1:11" ht="14.4" customHeight="1" x14ac:dyDescent="0.3">
      <c r="A14" s="831" t="s">
        <v>560</v>
      </c>
      <c r="B14" s="832" t="s">
        <v>561</v>
      </c>
      <c r="C14" s="835" t="s">
        <v>576</v>
      </c>
      <c r="D14" s="863" t="s">
        <v>577</v>
      </c>
      <c r="E14" s="835" t="s">
        <v>4630</v>
      </c>
      <c r="F14" s="863" t="s">
        <v>4631</v>
      </c>
      <c r="G14" s="835" t="s">
        <v>4640</v>
      </c>
      <c r="H14" s="835" t="s">
        <v>4641</v>
      </c>
      <c r="I14" s="849">
        <v>1.1699999570846558</v>
      </c>
      <c r="J14" s="849">
        <v>100</v>
      </c>
      <c r="K14" s="850">
        <v>117</v>
      </c>
    </row>
    <row r="15" spans="1:11" ht="14.4" customHeight="1" x14ac:dyDescent="0.3">
      <c r="A15" s="831" t="s">
        <v>560</v>
      </c>
      <c r="B15" s="832" t="s">
        <v>561</v>
      </c>
      <c r="C15" s="835" t="s">
        <v>576</v>
      </c>
      <c r="D15" s="863" t="s">
        <v>577</v>
      </c>
      <c r="E15" s="835" t="s">
        <v>4630</v>
      </c>
      <c r="F15" s="863" t="s">
        <v>4631</v>
      </c>
      <c r="G15" s="835" t="s">
        <v>4642</v>
      </c>
      <c r="H15" s="835" t="s">
        <v>4643</v>
      </c>
      <c r="I15" s="849">
        <v>86.379997253417969</v>
      </c>
      <c r="J15" s="849">
        <v>10</v>
      </c>
      <c r="K15" s="850">
        <v>863.77001953125</v>
      </c>
    </row>
    <row r="16" spans="1:11" ht="14.4" customHeight="1" x14ac:dyDescent="0.3">
      <c r="A16" s="831" t="s">
        <v>560</v>
      </c>
      <c r="B16" s="832" t="s">
        <v>561</v>
      </c>
      <c r="C16" s="835" t="s">
        <v>576</v>
      </c>
      <c r="D16" s="863" t="s">
        <v>577</v>
      </c>
      <c r="E16" s="835" t="s">
        <v>4630</v>
      </c>
      <c r="F16" s="863" t="s">
        <v>4631</v>
      </c>
      <c r="G16" s="835" t="s">
        <v>4644</v>
      </c>
      <c r="H16" s="835" t="s">
        <v>4645</v>
      </c>
      <c r="I16" s="849">
        <v>137.69999694824219</v>
      </c>
      <c r="J16" s="849">
        <v>40</v>
      </c>
      <c r="K16" s="850">
        <v>5508</v>
      </c>
    </row>
    <row r="17" spans="1:11" ht="14.4" customHeight="1" x14ac:dyDescent="0.3">
      <c r="A17" s="831" t="s">
        <v>560</v>
      </c>
      <c r="B17" s="832" t="s">
        <v>561</v>
      </c>
      <c r="C17" s="835" t="s">
        <v>576</v>
      </c>
      <c r="D17" s="863" t="s">
        <v>577</v>
      </c>
      <c r="E17" s="835" t="s">
        <v>4630</v>
      </c>
      <c r="F17" s="863" t="s">
        <v>4631</v>
      </c>
      <c r="G17" s="835" t="s">
        <v>4646</v>
      </c>
      <c r="H17" s="835" t="s">
        <v>4647</v>
      </c>
      <c r="I17" s="849">
        <v>105.26000213623047</v>
      </c>
      <c r="J17" s="849">
        <v>10</v>
      </c>
      <c r="K17" s="850">
        <v>1052.6400146484375</v>
      </c>
    </row>
    <row r="18" spans="1:11" ht="14.4" customHeight="1" x14ac:dyDescent="0.3">
      <c r="A18" s="831" t="s">
        <v>560</v>
      </c>
      <c r="B18" s="832" t="s">
        <v>561</v>
      </c>
      <c r="C18" s="835" t="s">
        <v>576</v>
      </c>
      <c r="D18" s="863" t="s">
        <v>577</v>
      </c>
      <c r="E18" s="835" t="s">
        <v>4630</v>
      </c>
      <c r="F18" s="863" t="s">
        <v>4631</v>
      </c>
      <c r="G18" s="835" t="s">
        <v>4648</v>
      </c>
      <c r="H18" s="835" t="s">
        <v>4649</v>
      </c>
      <c r="I18" s="849">
        <v>355.35000610351562</v>
      </c>
      <c r="J18" s="849">
        <v>15</v>
      </c>
      <c r="K18" s="850">
        <v>5330.250244140625</v>
      </c>
    </row>
    <row r="19" spans="1:11" ht="14.4" customHeight="1" x14ac:dyDescent="0.3">
      <c r="A19" s="831" t="s">
        <v>560</v>
      </c>
      <c r="B19" s="832" t="s">
        <v>561</v>
      </c>
      <c r="C19" s="835" t="s">
        <v>576</v>
      </c>
      <c r="D19" s="863" t="s">
        <v>577</v>
      </c>
      <c r="E19" s="835" t="s">
        <v>4630</v>
      </c>
      <c r="F19" s="863" t="s">
        <v>4631</v>
      </c>
      <c r="G19" s="835" t="s">
        <v>4650</v>
      </c>
      <c r="H19" s="835" t="s">
        <v>4651</v>
      </c>
      <c r="I19" s="849">
        <v>272.44000244140625</v>
      </c>
      <c r="J19" s="849">
        <v>6</v>
      </c>
      <c r="K19" s="850">
        <v>1634.6300048828125</v>
      </c>
    </row>
    <row r="20" spans="1:11" ht="14.4" customHeight="1" x14ac:dyDescent="0.3">
      <c r="A20" s="831" t="s">
        <v>560</v>
      </c>
      <c r="B20" s="832" t="s">
        <v>561</v>
      </c>
      <c r="C20" s="835" t="s">
        <v>576</v>
      </c>
      <c r="D20" s="863" t="s">
        <v>577</v>
      </c>
      <c r="E20" s="835" t="s">
        <v>4630</v>
      </c>
      <c r="F20" s="863" t="s">
        <v>4631</v>
      </c>
      <c r="G20" s="835" t="s">
        <v>4652</v>
      </c>
      <c r="H20" s="835" t="s">
        <v>4653</v>
      </c>
      <c r="I20" s="849">
        <v>30.175000190734863</v>
      </c>
      <c r="J20" s="849">
        <v>57</v>
      </c>
      <c r="K20" s="850">
        <v>1719.9600067138672</v>
      </c>
    </row>
    <row r="21" spans="1:11" ht="14.4" customHeight="1" x14ac:dyDescent="0.3">
      <c r="A21" s="831" t="s">
        <v>560</v>
      </c>
      <c r="B21" s="832" t="s">
        <v>561</v>
      </c>
      <c r="C21" s="835" t="s">
        <v>576</v>
      </c>
      <c r="D21" s="863" t="s">
        <v>577</v>
      </c>
      <c r="E21" s="835" t="s">
        <v>4630</v>
      </c>
      <c r="F21" s="863" t="s">
        <v>4631</v>
      </c>
      <c r="G21" s="835" t="s">
        <v>4654</v>
      </c>
      <c r="H21" s="835" t="s">
        <v>4655</v>
      </c>
      <c r="I21" s="849">
        <v>5.2699999809265137</v>
      </c>
      <c r="J21" s="849">
        <v>5</v>
      </c>
      <c r="K21" s="850">
        <v>26.350000381469727</v>
      </c>
    </row>
    <row r="22" spans="1:11" ht="14.4" customHeight="1" x14ac:dyDescent="0.3">
      <c r="A22" s="831" t="s">
        <v>560</v>
      </c>
      <c r="B22" s="832" t="s">
        <v>561</v>
      </c>
      <c r="C22" s="835" t="s">
        <v>576</v>
      </c>
      <c r="D22" s="863" t="s">
        <v>577</v>
      </c>
      <c r="E22" s="835" t="s">
        <v>4630</v>
      </c>
      <c r="F22" s="863" t="s">
        <v>4631</v>
      </c>
      <c r="G22" s="835" t="s">
        <v>4656</v>
      </c>
      <c r="H22" s="835" t="s">
        <v>4657</v>
      </c>
      <c r="I22" s="849">
        <v>18.75</v>
      </c>
      <c r="J22" s="849">
        <v>60</v>
      </c>
      <c r="K22" s="850">
        <v>1125.1799926757812</v>
      </c>
    </row>
    <row r="23" spans="1:11" ht="14.4" customHeight="1" x14ac:dyDescent="0.3">
      <c r="A23" s="831" t="s">
        <v>560</v>
      </c>
      <c r="B23" s="832" t="s">
        <v>561</v>
      </c>
      <c r="C23" s="835" t="s">
        <v>576</v>
      </c>
      <c r="D23" s="863" t="s">
        <v>577</v>
      </c>
      <c r="E23" s="835" t="s">
        <v>4630</v>
      </c>
      <c r="F23" s="863" t="s">
        <v>4631</v>
      </c>
      <c r="G23" s="835" t="s">
        <v>4658</v>
      </c>
      <c r="H23" s="835" t="s">
        <v>4659</v>
      </c>
      <c r="I23" s="849">
        <v>5.179999828338623</v>
      </c>
      <c r="J23" s="849">
        <v>40</v>
      </c>
      <c r="K23" s="850">
        <v>207</v>
      </c>
    </row>
    <row r="24" spans="1:11" ht="14.4" customHeight="1" x14ac:dyDescent="0.3">
      <c r="A24" s="831" t="s">
        <v>560</v>
      </c>
      <c r="B24" s="832" t="s">
        <v>561</v>
      </c>
      <c r="C24" s="835" t="s">
        <v>576</v>
      </c>
      <c r="D24" s="863" t="s">
        <v>577</v>
      </c>
      <c r="E24" s="835" t="s">
        <v>4630</v>
      </c>
      <c r="F24" s="863" t="s">
        <v>4631</v>
      </c>
      <c r="G24" s="835" t="s">
        <v>4660</v>
      </c>
      <c r="H24" s="835" t="s">
        <v>4661</v>
      </c>
      <c r="I24" s="849">
        <v>112.81999969482422</v>
      </c>
      <c r="J24" s="849">
        <v>10</v>
      </c>
      <c r="K24" s="850">
        <v>1128.1600341796875</v>
      </c>
    </row>
    <row r="25" spans="1:11" ht="14.4" customHeight="1" x14ac:dyDescent="0.3">
      <c r="A25" s="831" t="s">
        <v>560</v>
      </c>
      <c r="B25" s="832" t="s">
        <v>561</v>
      </c>
      <c r="C25" s="835" t="s">
        <v>576</v>
      </c>
      <c r="D25" s="863" t="s">
        <v>577</v>
      </c>
      <c r="E25" s="835" t="s">
        <v>4630</v>
      </c>
      <c r="F25" s="863" t="s">
        <v>4631</v>
      </c>
      <c r="G25" s="835" t="s">
        <v>4662</v>
      </c>
      <c r="H25" s="835" t="s">
        <v>4663</v>
      </c>
      <c r="I25" s="849">
        <v>283.01998901367187</v>
      </c>
      <c r="J25" s="849">
        <v>15</v>
      </c>
      <c r="K25" s="850">
        <v>4245.2298583984375</v>
      </c>
    </row>
    <row r="26" spans="1:11" ht="14.4" customHeight="1" x14ac:dyDescent="0.3">
      <c r="A26" s="831" t="s">
        <v>560</v>
      </c>
      <c r="B26" s="832" t="s">
        <v>561</v>
      </c>
      <c r="C26" s="835" t="s">
        <v>576</v>
      </c>
      <c r="D26" s="863" t="s">
        <v>577</v>
      </c>
      <c r="E26" s="835" t="s">
        <v>4630</v>
      </c>
      <c r="F26" s="863" t="s">
        <v>4631</v>
      </c>
      <c r="G26" s="835" t="s">
        <v>4664</v>
      </c>
      <c r="H26" s="835" t="s">
        <v>4665</v>
      </c>
      <c r="I26" s="849">
        <v>233.80000305175781</v>
      </c>
      <c r="J26" s="849">
        <v>10</v>
      </c>
      <c r="K26" s="850">
        <v>2337.9599609375</v>
      </c>
    </row>
    <row r="27" spans="1:11" ht="14.4" customHeight="1" x14ac:dyDescent="0.3">
      <c r="A27" s="831" t="s">
        <v>560</v>
      </c>
      <c r="B27" s="832" t="s">
        <v>561</v>
      </c>
      <c r="C27" s="835" t="s">
        <v>576</v>
      </c>
      <c r="D27" s="863" t="s">
        <v>577</v>
      </c>
      <c r="E27" s="835" t="s">
        <v>4630</v>
      </c>
      <c r="F27" s="863" t="s">
        <v>4631</v>
      </c>
      <c r="G27" s="835" t="s">
        <v>4666</v>
      </c>
      <c r="H27" s="835" t="s">
        <v>4667</v>
      </c>
      <c r="I27" s="849">
        <v>153</v>
      </c>
      <c r="J27" s="849">
        <v>40</v>
      </c>
      <c r="K27" s="850">
        <v>6119.83984375</v>
      </c>
    </row>
    <row r="28" spans="1:11" ht="14.4" customHeight="1" x14ac:dyDescent="0.3">
      <c r="A28" s="831" t="s">
        <v>560</v>
      </c>
      <c r="B28" s="832" t="s">
        <v>561</v>
      </c>
      <c r="C28" s="835" t="s">
        <v>576</v>
      </c>
      <c r="D28" s="863" t="s">
        <v>577</v>
      </c>
      <c r="E28" s="835" t="s">
        <v>4630</v>
      </c>
      <c r="F28" s="863" t="s">
        <v>4631</v>
      </c>
      <c r="G28" s="835" t="s">
        <v>4668</v>
      </c>
      <c r="H28" s="835" t="s">
        <v>4669</v>
      </c>
      <c r="I28" s="849">
        <v>261.04998779296875</v>
      </c>
      <c r="J28" s="849">
        <v>40</v>
      </c>
      <c r="K28" s="850">
        <v>10442</v>
      </c>
    </row>
    <row r="29" spans="1:11" ht="14.4" customHeight="1" x14ac:dyDescent="0.3">
      <c r="A29" s="831" t="s">
        <v>560</v>
      </c>
      <c r="B29" s="832" t="s">
        <v>561</v>
      </c>
      <c r="C29" s="835" t="s">
        <v>576</v>
      </c>
      <c r="D29" s="863" t="s">
        <v>577</v>
      </c>
      <c r="E29" s="835" t="s">
        <v>4630</v>
      </c>
      <c r="F29" s="863" t="s">
        <v>4631</v>
      </c>
      <c r="G29" s="835" t="s">
        <v>4670</v>
      </c>
      <c r="H29" s="835" t="s">
        <v>4671</v>
      </c>
      <c r="I29" s="849">
        <v>139.16999816894531</v>
      </c>
      <c r="J29" s="849">
        <v>20</v>
      </c>
      <c r="K29" s="850">
        <v>2783.39990234375</v>
      </c>
    </row>
    <row r="30" spans="1:11" ht="14.4" customHeight="1" x14ac:dyDescent="0.3">
      <c r="A30" s="831" t="s">
        <v>560</v>
      </c>
      <c r="B30" s="832" t="s">
        <v>561</v>
      </c>
      <c r="C30" s="835" t="s">
        <v>576</v>
      </c>
      <c r="D30" s="863" t="s">
        <v>577</v>
      </c>
      <c r="E30" s="835" t="s">
        <v>4630</v>
      </c>
      <c r="F30" s="863" t="s">
        <v>4631</v>
      </c>
      <c r="G30" s="835" t="s">
        <v>4672</v>
      </c>
      <c r="H30" s="835" t="s">
        <v>4673</v>
      </c>
      <c r="I30" s="849">
        <v>789.57000732421875</v>
      </c>
      <c r="J30" s="849">
        <v>6</v>
      </c>
      <c r="K30" s="850">
        <v>4737.4100341796875</v>
      </c>
    </row>
    <row r="31" spans="1:11" ht="14.4" customHeight="1" x14ac:dyDescent="0.3">
      <c r="A31" s="831" t="s">
        <v>560</v>
      </c>
      <c r="B31" s="832" t="s">
        <v>561</v>
      </c>
      <c r="C31" s="835" t="s">
        <v>576</v>
      </c>
      <c r="D31" s="863" t="s">
        <v>577</v>
      </c>
      <c r="E31" s="835" t="s">
        <v>4630</v>
      </c>
      <c r="F31" s="863" t="s">
        <v>4631</v>
      </c>
      <c r="G31" s="835" t="s">
        <v>4674</v>
      </c>
      <c r="H31" s="835" t="s">
        <v>4675</v>
      </c>
      <c r="I31" s="849">
        <v>599.1500244140625</v>
      </c>
      <c r="J31" s="849">
        <v>6</v>
      </c>
      <c r="K31" s="850">
        <v>3594.9000244140625</v>
      </c>
    </row>
    <row r="32" spans="1:11" ht="14.4" customHeight="1" x14ac:dyDescent="0.3">
      <c r="A32" s="831" t="s">
        <v>560</v>
      </c>
      <c r="B32" s="832" t="s">
        <v>561</v>
      </c>
      <c r="C32" s="835" t="s">
        <v>576</v>
      </c>
      <c r="D32" s="863" t="s">
        <v>577</v>
      </c>
      <c r="E32" s="835" t="s">
        <v>4630</v>
      </c>
      <c r="F32" s="863" t="s">
        <v>4631</v>
      </c>
      <c r="G32" s="835" t="s">
        <v>4676</v>
      </c>
      <c r="H32" s="835" t="s">
        <v>4677</v>
      </c>
      <c r="I32" s="849">
        <v>573.8499755859375</v>
      </c>
      <c r="J32" s="849">
        <v>12</v>
      </c>
      <c r="K32" s="850">
        <v>6886.2001953125</v>
      </c>
    </row>
    <row r="33" spans="1:11" ht="14.4" customHeight="1" x14ac:dyDescent="0.3">
      <c r="A33" s="831" t="s">
        <v>560</v>
      </c>
      <c r="B33" s="832" t="s">
        <v>561</v>
      </c>
      <c r="C33" s="835" t="s">
        <v>576</v>
      </c>
      <c r="D33" s="863" t="s">
        <v>577</v>
      </c>
      <c r="E33" s="835" t="s">
        <v>4630</v>
      </c>
      <c r="F33" s="863" t="s">
        <v>4631</v>
      </c>
      <c r="G33" s="835" t="s">
        <v>4678</v>
      </c>
      <c r="H33" s="835" t="s">
        <v>4679</v>
      </c>
      <c r="I33" s="849">
        <v>36.330001831054687</v>
      </c>
      <c r="J33" s="849">
        <v>75</v>
      </c>
      <c r="K33" s="850">
        <v>2724.840087890625</v>
      </c>
    </row>
    <row r="34" spans="1:11" ht="14.4" customHeight="1" x14ac:dyDescent="0.3">
      <c r="A34" s="831" t="s">
        <v>560</v>
      </c>
      <c r="B34" s="832" t="s">
        <v>561</v>
      </c>
      <c r="C34" s="835" t="s">
        <v>576</v>
      </c>
      <c r="D34" s="863" t="s">
        <v>577</v>
      </c>
      <c r="E34" s="835" t="s">
        <v>4630</v>
      </c>
      <c r="F34" s="863" t="s">
        <v>4631</v>
      </c>
      <c r="G34" s="835" t="s">
        <v>4680</v>
      </c>
      <c r="H34" s="835" t="s">
        <v>4681</v>
      </c>
      <c r="I34" s="849">
        <v>1.3799999952316284</v>
      </c>
      <c r="J34" s="849">
        <v>200</v>
      </c>
      <c r="K34" s="850">
        <v>276</v>
      </c>
    </row>
    <row r="35" spans="1:11" ht="14.4" customHeight="1" x14ac:dyDescent="0.3">
      <c r="A35" s="831" t="s">
        <v>560</v>
      </c>
      <c r="B35" s="832" t="s">
        <v>561</v>
      </c>
      <c r="C35" s="835" t="s">
        <v>576</v>
      </c>
      <c r="D35" s="863" t="s">
        <v>577</v>
      </c>
      <c r="E35" s="835" t="s">
        <v>4630</v>
      </c>
      <c r="F35" s="863" t="s">
        <v>4631</v>
      </c>
      <c r="G35" s="835" t="s">
        <v>4682</v>
      </c>
      <c r="H35" s="835" t="s">
        <v>4683</v>
      </c>
      <c r="I35" s="849">
        <v>0.86000001430511475</v>
      </c>
      <c r="J35" s="849">
        <v>200</v>
      </c>
      <c r="K35" s="850">
        <v>172</v>
      </c>
    </row>
    <row r="36" spans="1:11" ht="14.4" customHeight="1" x14ac:dyDescent="0.3">
      <c r="A36" s="831" t="s">
        <v>560</v>
      </c>
      <c r="B36" s="832" t="s">
        <v>561</v>
      </c>
      <c r="C36" s="835" t="s">
        <v>576</v>
      </c>
      <c r="D36" s="863" t="s">
        <v>577</v>
      </c>
      <c r="E36" s="835" t="s">
        <v>4630</v>
      </c>
      <c r="F36" s="863" t="s">
        <v>4631</v>
      </c>
      <c r="G36" s="835" t="s">
        <v>4684</v>
      </c>
      <c r="H36" s="835" t="s">
        <v>4685</v>
      </c>
      <c r="I36" s="849">
        <v>1.5099999904632568</v>
      </c>
      <c r="J36" s="849">
        <v>100</v>
      </c>
      <c r="K36" s="850">
        <v>151</v>
      </c>
    </row>
    <row r="37" spans="1:11" ht="14.4" customHeight="1" x14ac:dyDescent="0.3">
      <c r="A37" s="831" t="s">
        <v>560</v>
      </c>
      <c r="B37" s="832" t="s">
        <v>561</v>
      </c>
      <c r="C37" s="835" t="s">
        <v>576</v>
      </c>
      <c r="D37" s="863" t="s">
        <v>577</v>
      </c>
      <c r="E37" s="835" t="s">
        <v>4630</v>
      </c>
      <c r="F37" s="863" t="s">
        <v>4631</v>
      </c>
      <c r="G37" s="835" t="s">
        <v>4686</v>
      </c>
      <c r="H37" s="835" t="s">
        <v>4687</v>
      </c>
      <c r="I37" s="849">
        <v>8.3949999809265137</v>
      </c>
      <c r="J37" s="849">
        <v>72</v>
      </c>
      <c r="K37" s="850">
        <v>604.44000244140625</v>
      </c>
    </row>
    <row r="38" spans="1:11" ht="14.4" customHeight="1" x14ac:dyDescent="0.3">
      <c r="A38" s="831" t="s">
        <v>560</v>
      </c>
      <c r="B38" s="832" t="s">
        <v>561</v>
      </c>
      <c r="C38" s="835" t="s">
        <v>576</v>
      </c>
      <c r="D38" s="863" t="s">
        <v>577</v>
      </c>
      <c r="E38" s="835" t="s">
        <v>4630</v>
      </c>
      <c r="F38" s="863" t="s">
        <v>4631</v>
      </c>
      <c r="G38" s="835" t="s">
        <v>4688</v>
      </c>
      <c r="H38" s="835" t="s">
        <v>4689</v>
      </c>
      <c r="I38" s="849">
        <v>12.965000152587891</v>
      </c>
      <c r="J38" s="849">
        <v>36</v>
      </c>
      <c r="K38" s="850">
        <v>465.36000061035156</v>
      </c>
    </row>
    <row r="39" spans="1:11" ht="14.4" customHeight="1" x14ac:dyDescent="0.3">
      <c r="A39" s="831" t="s">
        <v>560</v>
      </c>
      <c r="B39" s="832" t="s">
        <v>561</v>
      </c>
      <c r="C39" s="835" t="s">
        <v>576</v>
      </c>
      <c r="D39" s="863" t="s">
        <v>577</v>
      </c>
      <c r="E39" s="835" t="s">
        <v>4630</v>
      </c>
      <c r="F39" s="863" t="s">
        <v>4631</v>
      </c>
      <c r="G39" s="835" t="s">
        <v>4690</v>
      </c>
      <c r="H39" s="835" t="s">
        <v>4691</v>
      </c>
      <c r="I39" s="849">
        <v>10.525000095367432</v>
      </c>
      <c r="J39" s="849">
        <v>20</v>
      </c>
      <c r="K39" s="850">
        <v>210.5</v>
      </c>
    </row>
    <row r="40" spans="1:11" ht="14.4" customHeight="1" x14ac:dyDescent="0.3">
      <c r="A40" s="831" t="s">
        <v>560</v>
      </c>
      <c r="B40" s="832" t="s">
        <v>561</v>
      </c>
      <c r="C40" s="835" t="s">
        <v>576</v>
      </c>
      <c r="D40" s="863" t="s">
        <v>577</v>
      </c>
      <c r="E40" s="835" t="s">
        <v>4630</v>
      </c>
      <c r="F40" s="863" t="s">
        <v>4631</v>
      </c>
      <c r="G40" s="835" t="s">
        <v>4692</v>
      </c>
      <c r="H40" s="835" t="s">
        <v>4693</v>
      </c>
      <c r="I40" s="849">
        <v>13.229999542236328</v>
      </c>
      <c r="J40" s="849">
        <v>40</v>
      </c>
      <c r="K40" s="850">
        <v>529.20001220703125</v>
      </c>
    </row>
    <row r="41" spans="1:11" ht="14.4" customHeight="1" x14ac:dyDescent="0.3">
      <c r="A41" s="831" t="s">
        <v>560</v>
      </c>
      <c r="B41" s="832" t="s">
        <v>561</v>
      </c>
      <c r="C41" s="835" t="s">
        <v>576</v>
      </c>
      <c r="D41" s="863" t="s">
        <v>577</v>
      </c>
      <c r="E41" s="835" t="s">
        <v>4630</v>
      </c>
      <c r="F41" s="863" t="s">
        <v>4631</v>
      </c>
      <c r="G41" s="835" t="s">
        <v>4694</v>
      </c>
      <c r="H41" s="835" t="s">
        <v>4695</v>
      </c>
      <c r="I41" s="849">
        <v>2.5066666603088379</v>
      </c>
      <c r="J41" s="849">
        <v>100</v>
      </c>
      <c r="K41" s="850">
        <v>250.80000305175781</v>
      </c>
    </row>
    <row r="42" spans="1:11" ht="14.4" customHeight="1" x14ac:dyDescent="0.3">
      <c r="A42" s="831" t="s">
        <v>560</v>
      </c>
      <c r="B42" s="832" t="s">
        <v>561</v>
      </c>
      <c r="C42" s="835" t="s">
        <v>576</v>
      </c>
      <c r="D42" s="863" t="s">
        <v>577</v>
      </c>
      <c r="E42" s="835" t="s">
        <v>4630</v>
      </c>
      <c r="F42" s="863" t="s">
        <v>4631</v>
      </c>
      <c r="G42" s="835" t="s">
        <v>4696</v>
      </c>
      <c r="H42" s="835" t="s">
        <v>4697</v>
      </c>
      <c r="I42" s="849">
        <v>3.2633333206176758</v>
      </c>
      <c r="J42" s="849">
        <v>100</v>
      </c>
      <c r="K42" s="850">
        <v>326.39999389648437</v>
      </c>
    </row>
    <row r="43" spans="1:11" ht="14.4" customHeight="1" x14ac:dyDescent="0.3">
      <c r="A43" s="831" t="s">
        <v>560</v>
      </c>
      <c r="B43" s="832" t="s">
        <v>561</v>
      </c>
      <c r="C43" s="835" t="s">
        <v>576</v>
      </c>
      <c r="D43" s="863" t="s">
        <v>577</v>
      </c>
      <c r="E43" s="835" t="s">
        <v>4630</v>
      </c>
      <c r="F43" s="863" t="s">
        <v>4631</v>
      </c>
      <c r="G43" s="835" t="s">
        <v>4698</v>
      </c>
      <c r="H43" s="835" t="s">
        <v>4699</v>
      </c>
      <c r="I43" s="849">
        <v>3.9700000286102295</v>
      </c>
      <c r="J43" s="849">
        <v>100</v>
      </c>
      <c r="K43" s="850">
        <v>397.00000762939453</v>
      </c>
    </row>
    <row r="44" spans="1:11" ht="14.4" customHeight="1" x14ac:dyDescent="0.3">
      <c r="A44" s="831" t="s">
        <v>560</v>
      </c>
      <c r="B44" s="832" t="s">
        <v>561</v>
      </c>
      <c r="C44" s="835" t="s">
        <v>576</v>
      </c>
      <c r="D44" s="863" t="s">
        <v>577</v>
      </c>
      <c r="E44" s="835" t="s">
        <v>4630</v>
      </c>
      <c r="F44" s="863" t="s">
        <v>4631</v>
      </c>
      <c r="G44" s="835" t="s">
        <v>4700</v>
      </c>
      <c r="H44" s="835" t="s">
        <v>4701</v>
      </c>
      <c r="I44" s="849">
        <v>4.4833332697550459</v>
      </c>
      <c r="J44" s="849">
        <v>100</v>
      </c>
      <c r="K44" s="850">
        <v>448.40000152587891</v>
      </c>
    </row>
    <row r="45" spans="1:11" ht="14.4" customHeight="1" x14ac:dyDescent="0.3">
      <c r="A45" s="831" t="s">
        <v>560</v>
      </c>
      <c r="B45" s="832" t="s">
        <v>561</v>
      </c>
      <c r="C45" s="835" t="s">
        <v>576</v>
      </c>
      <c r="D45" s="863" t="s">
        <v>577</v>
      </c>
      <c r="E45" s="835" t="s">
        <v>4630</v>
      </c>
      <c r="F45" s="863" t="s">
        <v>4631</v>
      </c>
      <c r="G45" s="835" t="s">
        <v>4702</v>
      </c>
      <c r="H45" s="835" t="s">
        <v>4703</v>
      </c>
      <c r="I45" s="849">
        <v>42.459999084472656</v>
      </c>
      <c r="J45" s="849">
        <v>3</v>
      </c>
      <c r="K45" s="850">
        <v>127.37999725341797</v>
      </c>
    </row>
    <row r="46" spans="1:11" ht="14.4" customHeight="1" x14ac:dyDescent="0.3">
      <c r="A46" s="831" t="s">
        <v>560</v>
      </c>
      <c r="B46" s="832" t="s">
        <v>561</v>
      </c>
      <c r="C46" s="835" t="s">
        <v>576</v>
      </c>
      <c r="D46" s="863" t="s">
        <v>577</v>
      </c>
      <c r="E46" s="835" t="s">
        <v>4630</v>
      </c>
      <c r="F46" s="863" t="s">
        <v>4631</v>
      </c>
      <c r="G46" s="835" t="s">
        <v>4704</v>
      </c>
      <c r="H46" s="835" t="s">
        <v>4705</v>
      </c>
      <c r="I46" s="849">
        <v>39.104999542236328</v>
      </c>
      <c r="J46" s="849">
        <v>40</v>
      </c>
      <c r="K46" s="850">
        <v>1564.2000122070312</v>
      </c>
    </row>
    <row r="47" spans="1:11" ht="14.4" customHeight="1" x14ac:dyDescent="0.3">
      <c r="A47" s="831" t="s">
        <v>560</v>
      </c>
      <c r="B47" s="832" t="s">
        <v>561</v>
      </c>
      <c r="C47" s="835" t="s">
        <v>576</v>
      </c>
      <c r="D47" s="863" t="s">
        <v>577</v>
      </c>
      <c r="E47" s="835" t="s">
        <v>4630</v>
      </c>
      <c r="F47" s="863" t="s">
        <v>4631</v>
      </c>
      <c r="G47" s="835" t="s">
        <v>4706</v>
      </c>
      <c r="H47" s="835" t="s">
        <v>4707</v>
      </c>
      <c r="I47" s="849">
        <v>0.66500002145767212</v>
      </c>
      <c r="J47" s="849">
        <v>1200</v>
      </c>
      <c r="K47" s="850">
        <v>797</v>
      </c>
    </row>
    <row r="48" spans="1:11" ht="14.4" customHeight="1" x14ac:dyDescent="0.3">
      <c r="A48" s="831" t="s">
        <v>560</v>
      </c>
      <c r="B48" s="832" t="s">
        <v>561</v>
      </c>
      <c r="C48" s="835" t="s">
        <v>576</v>
      </c>
      <c r="D48" s="863" t="s">
        <v>577</v>
      </c>
      <c r="E48" s="835" t="s">
        <v>4630</v>
      </c>
      <c r="F48" s="863" t="s">
        <v>4631</v>
      </c>
      <c r="G48" s="835" t="s">
        <v>4708</v>
      </c>
      <c r="H48" s="835" t="s">
        <v>4709</v>
      </c>
      <c r="I48" s="849">
        <v>27.872500419616699</v>
      </c>
      <c r="J48" s="849">
        <v>42</v>
      </c>
      <c r="K48" s="850">
        <v>1170.6400146484375</v>
      </c>
    </row>
    <row r="49" spans="1:11" ht="14.4" customHeight="1" x14ac:dyDescent="0.3">
      <c r="A49" s="831" t="s">
        <v>560</v>
      </c>
      <c r="B49" s="832" t="s">
        <v>561</v>
      </c>
      <c r="C49" s="835" t="s">
        <v>576</v>
      </c>
      <c r="D49" s="863" t="s">
        <v>577</v>
      </c>
      <c r="E49" s="835" t="s">
        <v>4630</v>
      </c>
      <c r="F49" s="863" t="s">
        <v>4631</v>
      </c>
      <c r="G49" s="835" t="s">
        <v>4710</v>
      </c>
      <c r="H49" s="835" t="s">
        <v>4711</v>
      </c>
      <c r="I49" s="849">
        <v>28.734999656677246</v>
      </c>
      <c r="J49" s="849">
        <v>50</v>
      </c>
      <c r="K49" s="850">
        <v>1436.8700141906738</v>
      </c>
    </row>
    <row r="50" spans="1:11" ht="14.4" customHeight="1" x14ac:dyDescent="0.3">
      <c r="A50" s="831" t="s">
        <v>560</v>
      </c>
      <c r="B50" s="832" t="s">
        <v>561</v>
      </c>
      <c r="C50" s="835" t="s">
        <v>576</v>
      </c>
      <c r="D50" s="863" t="s">
        <v>577</v>
      </c>
      <c r="E50" s="835" t="s">
        <v>4712</v>
      </c>
      <c r="F50" s="863" t="s">
        <v>4713</v>
      </c>
      <c r="G50" s="835" t="s">
        <v>4714</v>
      </c>
      <c r="H50" s="835" t="s">
        <v>4715</v>
      </c>
      <c r="I50" s="849">
        <v>13.810000419616699</v>
      </c>
      <c r="J50" s="849">
        <v>80</v>
      </c>
      <c r="K50" s="850">
        <v>1104.6799926757812</v>
      </c>
    </row>
    <row r="51" spans="1:11" ht="14.4" customHeight="1" x14ac:dyDescent="0.3">
      <c r="A51" s="831" t="s">
        <v>560</v>
      </c>
      <c r="B51" s="832" t="s">
        <v>561</v>
      </c>
      <c r="C51" s="835" t="s">
        <v>576</v>
      </c>
      <c r="D51" s="863" t="s">
        <v>577</v>
      </c>
      <c r="E51" s="835" t="s">
        <v>4712</v>
      </c>
      <c r="F51" s="863" t="s">
        <v>4713</v>
      </c>
      <c r="G51" s="835" t="s">
        <v>4716</v>
      </c>
      <c r="H51" s="835" t="s">
        <v>4717</v>
      </c>
      <c r="I51" s="849">
        <v>9.9999997764825821E-3</v>
      </c>
      <c r="J51" s="849">
        <v>1400</v>
      </c>
      <c r="K51" s="850">
        <v>14</v>
      </c>
    </row>
    <row r="52" spans="1:11" ht="14.4" customHeight="1" x14ac:dyDescent="0.3">
      <c r="A52" s="831" t="s">
        <v>560</v>
      </c>
      <c r="B52" s="832" t="s">
        <v>561</v>
      </c>
      <c r="C52" s="835" t="s">
        <v>576</v>
      </c>
      <c r="D52" s="863" t="s">
        <v>577</v>
      </c>
      <c r="E52" s="835" t="s">
        <v>4712</v>
      </c>
      <c r="F52" s="863" t="s">
        <v>4713</v>
      </c>
      <c r="G52" s="835" t="s">
        <v>4718</v>
      </c>
      <c r="H52" s="835" t="s">
        <v>4719</v>
      </c>
      <c r="I52" s="849">
        <v>6.0575001239776611</v>
      </c>
      <c r="J52" s="849">
        <v>40</v>
      </c>
      <c r="K52" s="850">
        <v>242.29999923706055</v>
      </c>
    </row>
    <row r="53" spans="1:11" ht="14.4" customHeight="1" x14ac:dyDescent="0.3">
      <c r="A53" s="831" t="s">
        <v>560</v>
      </c>
      <c r="B53" s="832" t="s">
        <v>561</v>
      </c>
      <c r="C53" s="835" t="s">
        <v>576</v>
      </c>
      <c r="D53" s="863" t="s">
        <v>577</v>
      </c>
      <c r="E53" s="835" t="s">
        <v>4712</v>
      </c>
      <c r="F53" s="863" t="s">
        <v>4713</v>
      </c>
      <c r="G53" s="835" t="s">
        <v>4720</v>
      </c>
      <c r="H53" s="835" t="s">
        <v>4721</v>
      </c>
      <c r="I53" s="849">
        <v>699.3800048828125</v>
      </c>
      <c r="J53" s="849">
        <v>1</v>
      </c>
      <c r="K53" s="850">
        <v>699.3800048828125</v>
      </c>
    </row>
    <row r="54" spans="1:11" ht="14.4" customHeight="1" x14ac:dyDescent="0.3">
      <c r="A54" s="831" t="s">
        <v>560</v>
      </c>
      <c r="B54" s="832" t="s">
        <v>561</v>
      </c>
      <c r="C54" s="835" t="s">
        <v>576</v>
      </c>
      <c r="D54" s="863" t="s">
        <v>577</v>
      </c>
      <c r="E54" s="835" t="s">
        <v>4712</v>
      </c>
      <c r="F54" s="863" t="s">
        <v>4713</v>
      </c>
      <c r="G54" s="835" t="s">
        <v>4722</v>
      </c>
      <c r="H54" s="835" t="s">
        <v>4723</v>
      </c>
      <c r="I54" s="849">
        <v>33.880001068115234</v>
      </c>
      <c r="J54" s="849">
        <v>2</v>
      </c>
      <c r="K54" s="850">
        <v>67.760002136230469</v>
      </c>
    </row>
    <row r="55" spans="1:11" ht="14.4" customHeight="1" x14ac:dyDescent="0.3">
      <c r="A55" s="831" t="s">
        <v>560</v>
      </c>
      <c r="B55" s="832" t="s">
        <v>561</v>
      </c>
      <c r="C55" s="835" t="s">
        <v>576</v>
      </c>
      <c r="D55" s="863" t="s">
        <v>577</v>
      </c>
      <c r="E55" s="835" t="s">
        <v>4712</v>
      </c>
      <c r="F55" s="863" t="s">
        <v>4713</v>
      </c>
      <c r="G55" s="835" t="s">
        <v>4724</v>
      </c>
      <c r="H55" s="835" t="s">
        <v>4725</v>
      </c>
      <c r="I55" s="849">
        <v>11.149999618530273</v>
      </c>
      <c r="J55" s="849">
        <v>100</v>
      </c>
      <c r="K55" s="850">
        <v>1115</v>
      </c>
    </row>
    <row r="56" spans="1:11" ht="14.4" customHeight="1" x14ac:dyDescent="0.3">
      <c r="A56" s="831" t="s">
        <v>560</v>
      </c>
      <c r="B56" s="832" t="s">
        <v>561</v>
      </c>
      <c r="C56" s="835" t="s">
        <v>576</v>
      </c>
      <c r="D56" s="863" t="s">
        <v>577</v>
      </c>
      <c r="E56" s="835" t="s">
        <v>4712</v>
      </c>
      <c r="F56" s="863" t="s">
        <v>4713</v>
      </c>
      <c r="G56" s="835" t="s">
        <v>4726</v>
      </c>
      <c r="H56" s="835" t="s">
        <v>4727</v>
      </c>
      <c r="I56" s="849">
        <v>6.1500000953674316</v>
      </c>
      <c r="J56" s="849">
        <v>1180</v>
      </c>
      <c r="K56" s="850">
        <v>7257</v>
      </c>
    </row>
    <row r="57" spans="1:11" ht="14.4" customHeight="1" x14ac:dyDescent="0.3">
      <c r="A57" s="831" t="s">
        <v>560</v>
      </c>
      <c r="B57" s="832" t="s">
        <v>561</v>
      </c>
      <c r="C57" s="835" t="s">
        <v>576</v>
      </c>
      <c r="D57" s="863" t="s">
        <v>577</v>
      </c>
      <c r="E57" s="835" t="s">
        <v>4712</v>
      </c>
      <c r="F57" s="863" t="s">
        <v>4713</v>
      </c>
      <c r="G57" s="835" t="s">
        <v>4728</v>
      </c>
      <c r="H57" s="835" t="s">
        <v>4729</v>
      </c>
      <c r="I57" s="849">
        <v>3.4600000381469727</v>
      </c>
      <c r="J57" s="849">
        <v>500</v>
      </c>
      <c r="K57" s="850">
        <v>1729</v>
      </c>
    </row>
    <row r="58" spans="1:11" ht="14.4" customHeight="1" x14ac:dyDescent="0.3">
      <c r="A58" s="831" t="s">
        <v>560</v>
      </c>
      <c r="B58" s="832" t="s">
        <v>561</v>
      </c>
      <c r="C58" s="835" t="s">
        <v>576</v>
      </c>
      <c r="D58" s="863" t="s">
        <v>577</v>
      </c>
      <c r="E58" s="835" t="s">
        <v>4712</v>
      </c>
      <c r="F58" s="863" t="s">
        <v>4713</v>
      </c>
      <c r="G58" s="835" t="s">
        <v>4730</v>
      </c>
      <c r="H58" s="835" t="s">
        <v>4731</v>
      </c>
      <c r="I58" s="849">
        <v>2.6150000095367432</v>
      </c>
      <c r="J58" s="849">
        <v>500</v>
      </c>
      <c r="K58" s="850">
        <v>2723.9000015258789</v>
      </c>
    </row>
    <row r="59" spans="1:11" ht="14.4" customHeight="1" x14ac:dyDescent="0.3">
      <c r="A59" s="831" t="s">
        <v>560</v>
      </c>
      <c r="B59" s="832" t="s">
        <v>561</v>
      </c>
      <c r="C59" s="835" t="s">
        <v>576</v>
      </c>
      <c r="D59" s="863" t="s">
        <v>577</v>
      </c>
      <c r="E59" s="835" t="s">
        <v>4712</v>
      </c>
      <c r="F59" s="863" t="s">
        <v>4713</v>
      </c>
      <c r="G59" s="835" t="s">
        <v>4732</v>
      </c>
      <c r="H59" s="835" t="s">
        <v>4733</v>
      </c>
      <c r="I59" s="849">
        <v>3.3900001049041748</v>
      </c>
      <c r="J59" s="849">
        <v>80</v>
      </c>
      <c r="K59" s="850">
        <v>271.20001220703125</v>
      </c>
    </row>
    <row r="60" spans="1:11" ht="14.4" customHeight="1" x14ac:dyDescent="0.3">
      <c r="A60" s="831" t="s">
        <v>560</v>
      </c>
      <c r="B60" s="832" t="s">
        <v>561</v>
      </c>
      <c r="C60" s="835" t="s">
        <v>576</v>
      </c>
      <c r="D60" s="863" t="s">
        <v>577</v>
      </c>
      <c r="E60" s="835" t="s">
        <v>4712</v>
      </c>
      <c r="F60" s="863" t="s">
        <v>4713</v>
      </c>
      <c r="G60" s="835" t="s">
        <v>4734</v>
      </c>
      <c r="H60" s="835" t="s">
        <v>4735</v>
      </c>
      <c r="I60" s="849">
        <v>117.40000152587891</v>
      </c>
      <c r="J60" s="849">
        <v>2</v>
      </c>
      <c r="K60" s="850">
        <v>234.80000305175781</v>
      </c>
    </row>
    <row r="61" spans="1:11" ht="14.4" customHeight="1" x14ac:dyDescent="0.3">
      <c r="A61" s="831" t="s">
        <v>560</v>
      </c>
      <c r="B61" s="832" t="s">
        <v>561</v>
      </c>
      <c r="C61" s="835" t="s">
        <v>576</v>
      </c>
      <c r="D61" s="863" t="s">
        <v>577</v>
      </c>
      <c r="E61" s="835" t="s">
        <v>4712</v>
      </c>
      <c r="F61" s="863" t="s">
        <v>4713</v>
      </c>
      <c r="G61" s="835" t="s">
        <v>4736</v>
      </c>
      <c r="H61" s="835" t="s">
        <v>4737</v>
      </c>
      <c r="I61" s="849">
        <v>17.979999542236328</v>
      </c>
      <c r="J61" s="849">
        <v>200</v>
      </c>
      <c r="K61" s="850">
        <v>3596</v>
      </c>
    </row>
    <row r="62" spans="1:11" ht="14.4" customHeight="1" x14ac:dyDescent="0.3">
      <c r="A62" s="831" t="s">
        <v>560</v>
      </c>
      <c r="B62" s="832" t="s">
        <v>561</v>
      </c>
      <c r="C62" s="835" t="s">
        <v>576</v>
      </c>
      <c r="D62" s="863" t="s">
        <v>577</v>
      </c>
      <c r="E62" s="835" t="s">
        <v>4712</v>
      </c>
      <c r="F62" s="863" t="s">
        <v>4713</v>
      </c>
      <c r="G62" s="835" t="s">
        <v>4738</v>
      </c>
      <c r="H62" s="835" t="s">
        <v>4739</v>
      </c>
      <c r="I62" s="849">
        <v>17.982499599456787</v>
      </c>
      <c r="J62" s="849">
        <v>700</v>
      </c>
      <c r="K62" s="850">
        <v>12587</v>
      </c>
    </row>
    <row r="63" spans="1:11" ht="14.4" customHeight="1" x14ac:dyDescent="0.3">
      <c r="A63" s="831" t="s">
        <v>560</v>
      </c>
      <c r="B63" s="832" t="s">
        <v>561</v>
      </c>
      <c r="C63" s="835" t="s">
        <v>576</v>
      </c>
      <c r="D63" s="863" t="s">
        <v>577</v>
      </c>
      <c r="E63" s="835" t="s">
        <v>4712</v>
      </c>
      <c r="F63" s="863" t="s">
        <v>4713</v>
      </c>
      <c r="G63" s="835" t="s">
        <v>4740</v>
      </c>
      <c r="H63" s="835" t="s">
        <v>4741</v>
      </c>
      <c r="I63" s="849">
        <v>18.389999389648438</v>
      </c>
      <c r="J63" s="849">
        <v>12</v>
      </c>
      <c r="K63" s="850">
        <v>220.71000671386719</v>
      </c>
    </row>
    <row r="64" spans="1:11" ht="14.4" customHeight="1" x14ac:dyDescent="0.3">
      <c r="A64" s="831" t="s">
        <v>560</v>
      </c>
      <c r="B64" s="832" t="s">
        <v>561</v>
      </c>
      <c r="C64" s="835" t="s">
        <v>576</v>
      </c>
      <c r="D64" s="863" t="s">
        <v>577</v>
      </c>
      <c r="E64" s="835" t="s">
        <v>4712</v>
      </c>
      <c r="F64" s="863" t="s">
        <v>4713</v>
      </c>
      <c r="G64" s="835" t="s">
        <v>4742</v>
      </c>
      <c r="H64" s="835" t="s">
        <v>4743</v>
      </c>
      <c r="I64" s="849">
        <v>18.389999389648438</v>
      </c>
      <c r="J64" s="849">
        <v>12</v>
      </c>
      <c r="K64" s="850">
        <v>220.69999694824219</v>
      </c>
    </row>
    <row r="65" spans="1:11" ht="14.4" customHeight="1" x14ac:dyDescent="0.3">
      <c r="A65" s="831" t="s">
        <v>560</v>
      </c>
      <c r="B65" s="832" t="s">
        <v>561</v>
      </c>
      <c r="C65" s="835" t="s">
        <v>576</v>
      </c>
      <c r="D65" s="863" t="s">
        <v>577</v>
      </c>
      <c r="E65" s="835" t="s">
        <v>4712</v>
      </c>
      <c r="F65" s="863" t="s">
        <v>4713</v>
      </c>
      <c r="G65" s="835" t="s">
        <v>4744</v>
      </c>
      <c r="H65" s="835" t="s">
        <v>4745</v>
      </c>
      <c r="I65" s="849">
        <v>13.199999809265137</v>
      </c>
      <c r="J65" s="849">
        <v>20</v>
      </c>
      <c r="K65" s="850">
        <v>264</v>
      </c>
    </row>
    <row r="66" spans="1:11" ht="14.4" customHeight="1" x14ac:dyDescent="0.3">
      <c r="A66" s="831" t="s">
        <v>560</v>
      </c>
      <c r="B66" s="832" t="s">
        <v>561</v>
      </c>
      <c r="C66" s="835" t="s">
        <v>576</v>
      </c>
      <c r="D66" s="863" t="s">
        <v>577</v>
      </c>
      <c r="E66" s="835" t="s">
        <v>4712</v>
      </c>
      <c r="F66" s="863" t="s">
        <v>4713</v>
      </c>
      <c r="G66" s="835" t="s">
        <v>4746</v>
      </c>
      <c r="H66" s="835" t="s">
        <v>4747</v>
      </c>
      <c r="I66" s="849">
        <v>13.206666628519693</v>
      </c>
      <c r="J66" s="849">
        <v>80</v>
      </c>
      <c r="K66" s="850">
        <v>1056.5</v>
      </c>
    </row>
    <row r="67" spans="1:11" ht="14.4" customHeight="1" x14ac:dyDescent="0.3">
      <c r="A67" s="831" t="s">
        <v>560</v>
      </c>
      <c r="B67" s="832" t="s">
        <v>561</v>
      </c>
      <c r="C67" s="835" t="s">
        <v>576</v>
      </c>
      <c r="D67" s="863" t="s">
        <v>577</v>
      </c>
      <c r="E67" s="835" t="s">
        <v>4712</v>
      </c>
      <c r="F67" s="863" t="s">
        <v>4713</v>
      </c>
      <c r="G67" s="835" t="s">
        <v>4748</v>
      </c>
      <c r="H67" s="835" t="s">
        <v>4749</v>
      </c>
      <c r="I67" s="849">
        <v>13.199999809265137</v>
      </c>
      <c r="J67" s="849">
        <v>10</v>
      </c>
      <c r="K67" s="850">
        <v>132</v>
      </c>
    </row>
    <row r="68" spans="1:11" ht="14.4" customHeight="1" x14ac:dyDescent="0.3">
      <c r="A68" s="831" t="s">
        <v>560</v>
      </c>
      <c r="B68" s="832" t="s">
        <v>561</v>
      </c>
      <c r="C68" s="835" t="s">
        <v>576</v>
      </c>
      <c r="D68" s="863" t="s">
        <v>577</v>
      </c>
      <c r="E68" s="835" t="s">
        <v>4712</v>
      </c>
      <c r="F68" s="863" t="s">
        <v>4713</v>
      </c>
      <c r="G68" s="835" t="s">
        <v>4750</v>
      </c>
      <c r="H68" s="835" t="s">
        <v>4751</v>
      </c>
      <c r="I68" s="849">
        <v>4.0240000724792484</v>
      </c>
      <c r="J68" s="849">
        <v>700</v>
      </c>
      <c r="K68" s="850">
        <v>2818</v>
      </c>
    </row>
    <row r="69" spans="1:11" ht="14.4" customHeight="1" x14ac:dyDescent="0.3">
      <c r="A69" s="831" t="s">
        <v>560</v>
      </c>
      <c r="B69" s="832" t="s">
        <v>561</v>
      </c>
      <c r="C69" s="835" t="s">
        <v>576</v>
      </c>
      <c r="D69" s="863" t="s">
        <v>577</v>
      </c>
      <c r="E69" s="835" t="s">
        <v>4712</v>
      </c>
      <c r="F69" s="863" t="s">
        <v>4713</v>
      </c>
      <c r="G69" s="835" t="s">
        <v>4752</v>
      </c>
      <c r="H69" s="835" t="s">
        <v>4753</v>
      </c>
      <c r="I69" s="849">
        <v>9.5820001602172855</v>
      </c>
      <c r="J69" s="849">
        <v>800</v>
      </c>
      <c r="K69" s="850">
        <v>7646</v>
      </c>
    </row>
    <row r="70" spans="1:11" ht="14.4" customHeight="1" x14ac:dyDescent="0.3">
      <c r="A70" s="831" t="s">
        <v>560</v>
      </c>
      <c r="B70" s="832" t="s">
        <v>561</v>
      </c>
      <c r="C70" s="835" t="s">
        <v>576</v>
      </c>
      <c r="D70" s="863" t="s">
        <v>577</v>
      </c>
      <c r="E70" s="835" t="s">
        <v>4712</v>
      </c>
      <c r="F70" s="863" t="s">
        <v>4713</v>
      </c>
      <c r="G70" s="835" t="s">
        <v>4754</v>
      </c>
      <c r="H70" s="835" t="s">
        <v>4755</v>
      </c>
      <c r="I70" s="849">
        <v>2.0533332824707031</v>
      </c>
      <c r="J70" s="849">
        <v>150</v>
      </c>
      <c r="K70" s="850">
        <v>308</v>
      </c>
    </row>
    <row r="71" spans="1:11" ht="14.4" customHeight="1" x14ac:dyDescent="0.3">
      <c r="A71" s="831" t="s">
        <v>560</v>
      </c>
      <c r="B71" s="832" t="s">
        <v>561</v>
      </c>
      <c r="C71" s="835" t="s">
        <v>576</v>
      </c>
      <c r="D71" s="863" t="s">
        <v>577</v>
      </c>
      <c r="E71" s="835" t="s">
        <v>4712</v>
      </c>
      <c r="F71" s="863" t="s">
        <v>4713</v>
      </c>
      <c r="G71" s="835" t="s">
        <v>4756</v>
      </c>
      <c r="H71" s="835" t="s">
        <v>4757</v>
      </c>
      <c r="I71" s="849">
        <v>1.8400000333786011</v>
      </c>
      <c r="J71" s="849">
        <v>20</v>
      </c>
      <c r="K71" s="850">
        <v>36.799999237060547</v>
      </c>
    </row>
    <row r="72" spans="1:11" ht="14.4" customHeight="1" x14ac:dyDescent="0.3">
      <c r="A72" s="831" t="s">
        <v>560</v>
      </c>
      <c r="B72" s="832" t="s">
        <v>561</v>
      </c>
      <c r="C72" s="835" t="s">
        <v>576</v>
      </c>
      <c r="D72" s="863" t="s">
        <v>577</v>
      </c>
      <c r="E72" s="835" t="s">
        <v>4712</v>
      </c>
      <c r="F72" s="863" t="s">
        <v>4713</v>
      </c>
      <c r="G72" s="835" t="s">
        <v>4758</v>
      </c>
      <c r="H72" s="835" t="s">
        <v>4759</v>
      </c>
      <c r="I72" s="849">
        <v>13.310000419616699</v>
      </c>
      <c r="J72" s="849">
        <v>90</v>
      </c>
      <c r="K72" s="850">
        <v>1197.8999633789062</v>
      </c>
    </row>
    <row r="73" spans="1:11" ht="14.4" customHeight="1" x14ac:dyDescent="0.3">
      <c r="A73" s="831" t="s">
        <v>560</v>
      </c>
      <c r="B73" s="832" t="s">
        <v>561</v>
      </c>
      <c r="C73" s="835" t="s">
        <v>576</v>
      </c>
      <c r="D73" s="863" t="s">
        <v>577</v>
      </c>
      <c r="E73" s="835" t="s">
        <v>4712</v>
      </c>
      <c r="F73" s="863" t="s">
        <v>4713</v>
      </c>
      <c r="G73" s="835" t="s">
        <v>4760</v>
      </c>
      <c r="H73" s="835" t="s">
        <v>4761</v>
      </c>
      <c r="I73" s="849">
        <v>2.2899999618530273</v>
      </c>
      <c r="J73" s="849">
        <v>300</v>
      </c>
      <c r="K73" s="850">
        <v>687</v>
      </c>
    </row>
    <row r="74" spans="1:11" ht="14.4" customHeight="1" x14ac:dyDescent="0.3">
      <c r="A74" s="831" t="s">
        <v>560</v>
      </c>
      <c r="B74" s="832" t="s">
        <v>561</v>
      </c>
      <c r="C74" s="835" t="s">
        <v>576</v>
      </c>
      <c r="D74" s="863" t="s">
        <v>577</v>
      </c>
      <c r="E74" s="835" t="s">
        <v>4712</v>
      </c>
      <c r="F74" s="863" t="s">
        <v>4713</v>
      </c>
      <c r="G74" s="835" t="s">
        <v>4762</v>
      </c>
      <c r="H74" s="835" t="s">
        <v>4763</v>
      </c>
      <c r="I74" s="849">
        <v>9.1999998092651367</v>
      </c>
      <c r="J74" s="849">
        <v>2000</v>
      </c>
      <c r="K74" s="850">
        <v>18400</v>
      </c>
    </row>
    <row r="75" spans="1:11" ht="14.4" customHeight="1" x14ac:dyDescent="0.3">
      <c r="A75" s="831" t="s">
        <v>560</v>
      </c>
      <c r="B75" s="832" t="s">
        <v>561</v>
      </c>
      <c r="C75" s="835" t="s">
        <v>576</v>
      </c>
      <c r="D75" s="863" t="s">
        <v>577</v>
      </c>
      <c r="E75" s="835" t="s">
        <v>4712</v>
      </c>
      <c r="F75" s="863" t="s">
        <v>4713</v>
      </c>
      <c r="G75" s="835" t="s">
        <v>4764</v>
      </c>
      <c r="H75" s="835" t="s">
        <v>4765</v>
      </c>
      <c r="I75" s="849">
        <v>2.0433332920074463</v>
      </c>
      <c r="J75" s="849">
        <v>300</v>
      </c>
      <c r="K75" s="850">
        <v>613</v>
      </c>
    </row>
    <row r="76" spans="1:11" ht="14.4" customHeight="1" x14ac:dyDescent="0.3">
      <c r="A76" s="831" t="s">
        <v>560</v>
      </c>
      <c r="B76" s="832" t="s">
        <v>561</v>
      </c>
      <c r="C76" s="835" t="s">
        <v>576</v>
      </c>
      <c r="D76" s="863" t="s">
        <v>577</v>
      </c>
      <c r="E76" s="835" t="s">
        <v>4712</v>
      </c>
      <c r="F76" s="863" t="s">
        <v>4713</v>
      </c>
      <c r="G76" s="835" t="s">
        <v>4766</v>
      </c>
      <c r="H76" s="835" t="s">
        <v>4767</v>
      </c>
      <c r="I76" s="849">
        <v>172.5</v>
      </c>
      <c r="J76" s="849">
        <v>1</v>
      </c>
      <c r="K76" s="850">
        <v>172.5</v>
      </c>
    </row>
    <row r="77" spans="1:11" ht="14.4" customHeight="1" x14ac:dyDescent="0.3">
      <c r="A77" s="831" t="s">
        <v>560</v>
      </c>
      <c r="B77" s="832" t="s">
        <v>561</v>
      </c>
      <c r="C77" s="835" t="s">
        <v>576</v>
      </c>
      <c r="D77" s="863" t="s">
        <v>577</v>
      </c>
      <c r="E77" s="835" t="s">
        <v>4712</v>
      </c>
      <c r="F77" s="863" t="s">
        <v>4713</v>
      </c>
      <c r="G77" s="835" t="s">
        <v>4768</v>
      </c>
      <c r="H77" s="835" t="s">
        <v>4769</v>
      </c>
      <c r="I77" s="849">
        <v>6.1725000143051147</v>
      </c>
      <c r="J77" s="849">
        <v>400</v>
      </c>
      <c r="K77" s="850">
        <v>2469</v>
      </c>
    </row>
    <row r="78" spans="1:11" ht="14.4" customHeight="1" x14ac:dyDescent="0.3">
      <c r="A78" s="831" t="s">
        <v>560</v>
      </c>
      <c r="B78" s="832" t="s">
        <v>561</v>
      </c>
      <c r="C78" s="835" t="s">
        <v>576</v>
      </c>
      <c r="D78" s="863" t="s">
        <v>577</v>
      </c>
      <c r="E78" s="835" t="s">
        <v>4712</v>
      </c>
      <c r="F78" s="863" t="s">
        <v>4713</v>
      </c>
      <c r="G78" s="835" t="s">
        <v>4770</v>
      </c>
      <c r="H78" s="835" t="s">
        <v>4771</v>
      </c>
      <c r="I78" s="849">
        <v>197.57000732421875</v>
      </c>
      <c r="J78" s="849">
        <v>15</v>
      </c>
      <c r="K78" s="850">
        <v>2963.5501098632812</v>
      </c>
    </row>
    <row r="79" spans="1:11" ht="14.4" customHeight="1" x14ac:dyDescent="0.3">
      <c r="A79" s="831" t="s">
        <v>560</v>
      </c>
      <c r="B79" s="832" t="s">
        <v>561</v>
      </c>
      <c r="C79" s="835" t="s">
        <v>576</v>
      </c>
      <c r="D79" s="863" t="s">
        <v>577</v>
      </c>
      <c r="E79" s="835" t="s">
        <v>4712</v>
      </c>
      <c r="F79" s="863" t="s">
        <v>4713</v>
      </c>
      <c r="G79" s="835" t="s">
        <v>4772</v>
      </c>
      <c r="H79" s="835" t="s">
        <v>4773</v>
      </c>
      <c r="I79" s="849">
        <v>121</v>
      </c>
      <c r="J79" s="849">
        <v>2</v>
      </c>
      <c r="K79" s="850">
        <v>242</v>
      </c>
    </row>
    <row r="80" spans="1:11" ht="14.4" customHeight="1" x14ac:dyDescent="0.3">
      <c r="A80" s="831" t="s">
        <v>560</v>
      </c>
      <c r="B80" s="832" t="s">
        <v>561</v>
      </c>
      <c r="C80" s="835" t="s">
        <v>576</v>
      </c>
      <c r="D80" s="863" t="s">
        <v>577</v>
      </c>
      <c r="E80" s="835" t="s">
        <v>4712</v>
      </c>
      <c r="F80" s="863" t="s">
        <v>4713</v>
      </c>
      <c r="G80" s="835" t="s">
        <v>4774</v>
      </c>
      <c r="H80" s="835" t="s">
        <v>4775</v>
      </c>
      <c r="I80" s="849">
        <v>1.0900000333786011</v>
      </c>
      <c r="J80" s="849">
        <v>5500</v>
      </c>
      <c r="K80" s="850">
        <v>5992.2000122070312</v>
      </c>
    </row>
    <row r="81" spans="1:11" ht="14.4" customHeight="1" x14ac:dyDescent="0.3">
      <c r="A81" s="831" t="s">
        <v>560</v>
      </c>
      <c r="B81" s="832" t="s">
        <v>561</v>
      </c>
      <c r="C81" s="835" t="s">
        <v>576</v>
      </c>
      <c r="D81" s="863" t="s">
        <v>577</v>
      </c>
      <c r="E81" s="835" t="s">
        <v>4712</v>
      </c>
      <c r="F81" s="863" t="s">
        <v>4713</v>
      </c>
      <c r="G81" s="835" t="s">
        <v>4776</v>
      </c>
      <c r="H81" s="835" t="s">
        <v>4777</v>
      </c>
      <c r="I81" s="849">
        <v>0.4699999988079071</v>
      </c>
      <c r="J81" s="849">
        <v>300</v>
      </c>
      <c r="K81" s="850">
        <v>141</v>
      </c>
    </row>
    <row r="82" spans="1:11" ht="14.4" customHeight="1" x14ac:dyDescent="0.3">
      <c r="A82" s="831" t="s">
        <v>560</v>
      </c>
      <c r="B82" s="832" t="s">
        <v>561</v>
      </c>
      <c r="C82" s="835" t="s">
        <v>576</v>
      </c>
      <c r="D82" s="863" t="s">
        <v>577</v>
      </c>
      <c r="E82" s="835" t="s">
        <v>4712</v>
      </c>
      <c r="F82" s="863" t="s">
        <v>4713</v>
      </c>
      <c r="G82" s="835" t="s">
        <v>4778</v>
      </c>
      <c r="H82" s="835" t="s">
        <v>4779</v>
      </c>
      <c r="I82" s="849">
        <v>1.6759999513626098</v>
      </c>
      <c r="J82" s="849">
        <v>3600</v>
      </c>
      <c r="K82" s="850">
        <v>6040.0999755859375</v>
      </c>
    </row>
    <row r="83" spans="1:11" ht="14.4" customHeight="1" x14ac:dyDescent="0.3">
      <c r="A83" s="831" t="s">
        <v>560</v>
      </c>
      <c r="B83" s="832" t="s">
        <v>561</v>
      </c>
      <c r="C83" s="835" t="s">
        <v>576</v>
      </c>
      <c r="D83" s="863" t="s">
        <v>577</v>
      </c>
      <c r="E83" s="835" t="s">
        <v>4712</v>
      </c>
      <c r="F83" s="863" t="s">
        <v>4713</v>
      </c>
      <c r="G83" s="835" t="s">
        <v>4780</v>
      </c>
      <c r="H83" s="835" t="s">
        <v>4781</v>
      </c>
      <c r="I83" s="849">
        <v>0.6600000262260437</v>
      </c>
      <c r="J83" s="849">
        <v>300</v>
      </c>
      <c r="K83" s="850">
        <v>198</v>
      </c>
    </row>
    <row r="84" spans="1:11" ht="14.4" customHeight="1" x14ac:dyDescent="0.3">
      <c r="A84" s="831" t="s">
        <v>560</v>
      </c>
      <c r="B84" s="832" t="s">
        <v>561</v>
      </c>
      <c r="C84" s="835" t="s">
        <v>576</v>
      </c>
      <c r="D84" s="863" t="s">
        <v>577</v>
      </c>
      <c r="E84" s="835" t="s">
        <v>4712</v>
      </c>
      <c r="F84" s="863" t="s">
        <v>4713</v>
      </c>
      <c r="G84" s="835" t="s">
        <v>4782</v>
      </c>
      <c r="H84" s="835" t="s">
        <v>4783</v>
      </c>
      <c r="I84" s="849">
        <v>7.429999828338623</v>
      </c>
      <c r="J84" s="849">
        <v>90</v>
      </c>
      <c r="K84" s="850">
        <v>668.70001220703125</v>
      </c>
    </row>
    <row r="85" spans="1:11" ht="14.4" customHeight="1" x14ac:dyDescent="0.3">
      <c r="A85" s="831" t="s">
        <v>560</v>
      </c>
      <c r="B85" s="832" t="s">
        <v>561</v>
      </c>
      <c r="C85" s="835" t="s">
        <v>576</v>
      </c>
      <c r="D85" s="863" t="s">
        <v>577</v>
      </c>
      <c r="E85" s="835" t="s">
        <v>4712</v>
      </c>
      <c r="F85" s="863" t="s">
        <v>4713</v>
      </c>
      <c r="G85" s="835" t="s">
        <v>4784</v>
      </c>
      <c r="H85" s="835" t="s">
        <v>4785</v>
      </c>
      <c r="I85" s="849">
        <v>8.4700002670288086</v>
      </c>
      <c r="J85" s="849">
        <v>6510</v>
      </c>
      <c r="K85" s="850">
        <v>55139.7001953125</v>
      </c>
    </row>
    <row r="86" spans="1:11" ht="14.4" customHeight="1" x14ac:dyDescent="0.3">
      <c r="A86" s="831" t="s">
        <v>560</v>
      </c>
      <c r="B86" s="832" t="s">
        <v>561</v>
      </c>
      <c r="C86" s="835" t="s">
        <v>576</v>
      </c>
      <c r="D86" s="863" t="s">
        <v>577</v>
      </c>
      <c r="E86" s="835" t="s">
        <v>4712</v>
      </c>
      <c r="F86" s="863" t="s">
        <v>4713</v>
      </c>
      <c r="G86" s="835" t="s">
        <v>4786</v>
      </c>
      <c r="H86" s="835" t="s">
        <v>4787</v>
      </c>
      <c r="I86" s="849">
        <v>1.5499999523162842</v>
      </c>
      <c r="J86" s="849">
        <v>300</v>
      </c>
      <c r="K86" s="850">
        <v>466.29998779296875</v>
      </c>
    </row>
    <row r="87" spans="1:11" ht="14.4" customHeight="1" x14ac:dyDescent="0.3">
      <c r="A87" s="831" t="s">
        <v>560</v>
      </c>
      <c r="B87" s="832" t="s">
        <v>561</v>
      </c>
      <c r="C87" s="835" t="s">
        <v>576</v>
      </c>
      <c r="D87" s="863" t="s">
        <v>577</v>
      </c>
      <c r="E87" s="835" t="s">
        <v>4712</v>
      </c>
      <c r="F87" s="863" t="s">
        <v>4713</v>
      </c>
      <c r="G87" s="835" t="s">
        <v>4788</v>
      </c>
      <c r="H87" s="835" t="s">
        <v>4789</v>
      </c>
      <c r="I87" s="849">
        <v>2.1700000762939453</v>
      </c>
      <c r="J87" s="849">
        <v>600</v>
      </c>
      <c r="K87" s="850">
        <v>1302</v>
      </c>
    </row>
    <row r="88" spans="1:11" ht="14.4" customHeight="1" x14ac:dyDescent="0.3">
      <c r="A88" s="831" t="s">
        <v>560</v>
      </c>
      <c r="B88" s="832" t="s">
        <v>561</v>
      </c>
      <c r="C88" s="835" t="s">
        <v>576</v>
      </c>
      <c r="D88" s="863" t="s">
        <v>577</v>
      </c>
      <c r="E88" s="835" t="s">
        <v>4712</v>
      </c>
      <c r="F88" s="863" t="s">
        <v>4713</v>
      </c>
      <c r="G88" s="835" t="s">
        <v>4790</v>
      </c>
      <c r="H88" s="835" t="s">
        <v>4791</v>
      </c>
      <c r="I88" s="849">
        <v>25.412499904632568</v>
      </c>
      <c r="J88" s="849">
        <v>105</v>
      </c>
      <c r="K88" s="850">
        <v>2668.1999816894531</v>
      </c>
    </row>
    <row r="89" spans="1:11" ht="14.4" customHeight="1" x14ac:dyDescent="0.3">
      <c r="A89" s="831" t="s">
        <v>560</v>
      </c>
      <c r="B89" s="832" t="s">
        <v>561</v>
      </c>
      <c r="C89" s="835" t="s">
        <v>576</v>
      </c>
      <c r="D89" s="863" t="s">
        <v>577</v>
      </c>
      <c r="E89" s="835" t="s">
        <v>4712</v>
      </c>
      <c r="F89" s="863" t="s">
        <v>4713</v>
      </c>
      <c r="G89" s="835" t="s">
        <v>4792</v>
      </c>
      <c r="H89" s="835" t="s">
        <v>4793</v>
      </c>
      <c r="I89" s="849">
        <v>35.090000152587891</v>
      </c>
      <c r="J89" s="849">
        <v>8</v>
      </c>
      <c r="K89" s="850">
        <v>280.72000122070312</v>
      </c>
    </row>
    <row r="90" spans="1:11" ht="14.4" customHeight="1" x14ac:dyDescent="0.3">
      <c r="A90" s="831" t="s">
        <v>560</v>
      </c>
      <c r="B90" s="832" t="s">
        <v>561</v>
      </c>
      <c r="C90" s="835" t="s">
        <v>576</v>
      </c>
      <c r="D90" s="863" t="s">
        <v>577</v>
      </c>
      <c r="E90" s="835" t="s">
        <v>4712</v>
      </c>
      <c r="F90" s="863" t="s">
        <v>4713</v>
      </c>
      <c r="G90" s="835" t="s">
        <v>4794</v>
      </c>
      <c r="H90" s="835" t="s">
        <v>4795</v>
      </c>
      <c r="I90" s="849">
        <v>1.021999979019165</v>
      </c>
      <c r="J90" s="849">
        <v>939</v>
      </c>
      <c r="K90" s="850">
        <v>961.65000152587891</v>
      </c>
    </row>
    <row r="91" spans="1:11" ht="14.4" customHeight="1" x14ac:dyDescent="0.3">
      <c r="A91" s="831" t="s">
        <v>560</v>
      </c>
      <c r="B91" s="832" t="s">
        <v>561</v>
      </c>
      <c r="C91" s="835" t="s">
        <v>576</v>
      </c>
      <c r="D91" s="863" t="s">
        <v>577</v>
      </c>
      <c r="E91" s="835" t="s">
        <v>4712</v>
      </c>
      <c r="F91" s="863" t="s">
        <v>4713</v>
      </c>
      <c r="G91" s="835" t="s">
        <v>4796</v>
      </c>
      <c r="H91" s="835" t="s">
        <v>4797</v>
      </c>
      <c r="I91" s="849">
        <v>7.380000114440918</v>
      </c>
      <c r="J91" s="849">
        <v>200</v>
      </c>
      <c r="K91" s="850">
        <v>1476.199951171875</v>
      </c>
    </row>
    <row r="92" spans="1:11" ht="14.4" customHeight="1" x14ac:dyDescent="0.3">
      <c r="A92" s="831" t="s">
        <v>560</v>
      </c>
      <c r="B92" s="832" t="s">
        <v>561</v>
      </c>
      <c r="C92" s="835" t="s">
        <v>576</v>
      </c>
      <c r="D92" s="863" t="s">
        <v>577</v>
      </c>
      <c r="E92" s="835" t="s">
        <v>4712</v>
      </c>
      <c r="F92" s="863" t="s">
        <v>4713</v>
      </c>
      <c r="G92" s="835" t="s">
        <v>4798</v>
      </c>
      <c r="H92" s="835" t="s">
        <v>4799</v>
      </c>
      <c r="I92" s="849">
        <v>0.47333332896232605</v>
      </c>
      <c r="J92" s="849">
        <v>1200</v>
      </c>
      <c r="K92" s="850">
        <v>570</v>
      </c>
    </row>
    <row r="93" spans="1:11" ht="14.4" customHeight="1" x14ac:dyDescent="0.3">
      <c r="A93" s="831" t="s">
        <v>560</v>
      </c>
      <c r="B93" s="832" t="s">
        <v>561</v>
      </c>
      <c r="C93" s="835" t="s">
        <v>576</v>
      </c>
      <c r="D93" s="863" t="s">
        <v>577</v>
      </c>
      <c r="E93" s="835" t="s">
        <v>4712</v>
      </c>
      <c r="F93" s="863" t="s">
        <v>4713</v>
      </c>
      <c r="G93" s="835" t="s">
        <v>4800</v>
      </c>
      <c r="H93" s="835" t="s">
        <v>4801</v>
      </c>
      <c r="I93" s="849">
        <v>0.56000000238418579</v>
      </c>
      <c r="J93" s="849">
        <v>150</v>
      </c>
      <c r="K93" s="850">
        <v>84</v>
      </c>
    </row>
    <row r="94" spans="1:11" ht="14.4" customHeight="1" x14ac:dyDescent="0.3">
      <c r="A94" s="831" t="s">
        <v>560</v>
      </c>
      <c r="B94" s="832" t="s">
        <v>561</v>
      </c>
      <c r="C94" s="835" t="s">
        <v>576</v>
      </c>
      <c r="D94" s="863" t="s">
        <v>577</v>
      </c>
      <c r="E94" s="835" t="s">
        <v>4712</v>
      </c>
      <c r="F94" s="863" t="s">
        <v>4713</v>
      </c>
      <c r="G94" s="835" t="s">
        <v>4802</v>
      </c>
      <c r="H94" s="835" t="s">
        <v>4803</v>
      </c>
      <c r="I94" s="849">
        <v>2.375</v>
      </c>
      <c r="J94" s="849">
        <v>150</v>
      </c>
      <c r="K94" s="850">
        <v>356</v>
      </c>
    </row>
    <row r="95" spans="1:11" ht="14.4" customHeight="1" x14ac:dyDescent="0.3">
      <c r="A95" s="831" t="s">
        <v>560</v>
      </c>
      <c r="B95" s="832" t="s">
        <v>561</v>
      </c>
      <c r="C95" s="835" t="s">
        <v>576</v>
      </c>
      <c r="D95" s="863" t="s">
        <v>577</v>
      </c>
      <c r="E95" s="835" t="s">
        <v>4712</v>
      </c>
      <c r="F95" s="863" t="s">
        <v>4713</v>
      </c>
      <c r="G95" s="835" t="s">
        <v>4804</v>
      </c>
      <c r="H95" s="835" t="s">
        <v>4805</v>
      </c>
      <c r="I95" s="849">
        <v>1.9825000166893005</v>
      </c>
      <c r="J95" s="849">
        <v>1100</v>
      </c>
      <c r="K95" s="850">
        <v>2181</v>
      </c>
    </row>
    <row r="96" spans="1:11" ht="14.4" customHeight="1" x14ac:dyDescent="0.3">
      <c r="A96" s="831" t="s">
        <v>560</v>
      </c>
      <c r="B96" s="832" t="s">
        <v>561</v>
      </c>
      <c r="C96" s="835" t="s">
        <v>576</v>
      </c>
      <c r="D96" s="863" t="s">
        <v>577</v>
      </c>
      <c r="E96" s="835" t="s">
        <v>4712</v>
      </c>
      <c r="F96" s="863" t="s">
        <v>4713</v>
      </c>
      <c r="G96" s="835" t="s">
        <v>4806</v>
      </c>
      <c r="H96" s="835" t="s">
        <v>4807</v>
      </c>
      <c r="I96" s="849">
        <v>2.0349999666213989</v>
      </c>
      <c r="J96" s="849">
        <v>150</v>
      </c>
      <c r="K96" s="850">
        <v>305.5</v>
      </c>
    </row>
    <row r="97" spans="1:11" ht="14.4" customHeight="1" x14ac:dyDescent="0.3">
      <c r="A97" s="831" t="s">
        <v>560</v>
      </c>
      <c r="B97" s="832" t="s">
        <v>561</v>
      </c>
      <c r="C97" s="835" t="s">
        <v>576</v>
      </c>
      <c r="D97" s="863" t="s">
        <v>577</v>
      </c>
      <c r="E97" s="835" t="s">
        <v>4712</v>
      </c>
      <c r="F97" s="863" t="s">
        <v>4713</v>
      </c>
      <c r="G97" s="835" t="s">
        <v>4808</v>
      </c>
      <c r="H97" s="835" t="s">
        <v>4809</v>
      </c>
      <c r="I97" s="849">
        <v>1.8999999761581421</v>
      </c>
      <c r="J97" s="849">
        <v>50</v>
      </c>
      <c r="K97" s="850">
        <v>95</v>
      </c>
    </row>
    <row r="98" spans="1:11" ht="14.4" customHeight="1" x14ac:dyDescent="0.3">
      <c r="A98" s="831" t="s">
        <v>560</v>
      </c>
      <c r="B98" s="832" t="s">
        <v>561</v>
      </c>
      <c r="C98" s="835" t="s">
        <v>576</v>
      </c>
      <c r="D98" s="863" t="s">
        <v>577</v>
      </c>
      <c r="E98" s="835" t="s">
        <v>4712</v>
      </c>
      <c r="F98" s="863" t="s">
        <v>4713</v>
      </c>
      <c r="G98" s="835" t="s">
        <v>4810</v>
      </c>
      <c r="H98" s="835" t="s">
        <v>4811</v>
      </c>
      <c r="I98" s="849">
        <v>2.6950000524520874</v>
      </c>
      <c r="J98" s="849">
        <v>700</v>
      </c>
      <c r="K98" s="850">
        <v>1887</v>
      </c>
    </row>
    <row r="99" spans="1:11" ht="14.4" customHeight="1" x14ac:dyDescent="0.3">
      <c r="A99" s="831" t="s">
        <v>560</v>
      </c>
      <c r="B99" s="832" t="s">
        <v>561</v>
      </c>
      <c r="C99" s="835" t="s">
        <v>576</v>
      </c>
      <c r="D99" s="863" t="s">
        <v>577</v>
      </c>
      <c r="E99" s="835" t="s">
        <v>4712</v>
      </c>
      <c r="F99" s="863" t="s">
        <v>4713</v>
      </c>
      <c r="G99" s="835" t="s">
        <v>4812</v>
      </c>
      <c r="H99" s="835" t="s">
        <v>4813</v>
      </c>
      <c r="I99" s="849">
        <v>1.9249999523162842</v>
      </c>
      <c r="J99" s="849">
        <v>100</v>
      </c>
      <c r="K99" s="850">
        <v>192.5</v>
      </c>
    </row>
    <row r="100" spans="1:11" ht="14.4" customHeight="1" x14ac:dyDescent="0.3">
      <c r="A100" s="831" t="s">
        <v>560</v>
      </c>
      <c r="B100" s="832" t="s">
        <v>561</v>
      </c>
      <c r="C100" s="835" t="s">
        <v>576</v>
      </c>
      <c r="D100" s="863" t="s">
        <v>577</v>
      </c>
      <c r="E100" s="835" t="s">
        <v>4712</v>
      </c>
      <c r="F100" s="863" t="s">
        <v>4713</v>
      </c>
      <c r="G100" s="835" t="s">
        <v>4814</v>
      </c>
      <c r="H100" s="835" t="s">
        <v>4815</v>
      </c>
      <c r="I100" s="849">
        <v>3.0749999284744263</v>
      </c>
      <c r="J100" s="849">
        <v>500</v>
      </c>
      <c r="K100" s="850">
        <v>1537.5</v>
      </c>
    </row>
    <row r="101" spans="1:11" ht="14.4" customHeight="1" x14ac:dyDescent="0.3">
      <c r="A101" s="831" t="s">
        <v>560</v>
      </c>
      <c r="B101" s="832" t="s">
        <v>561</v>
      </c>
      <c r="C101" s="835" t="s">
        <v>576</v>
      </c>
      <c r="D101" s="863" t="s">
        <v>577</v>
      </c>
      <c r="E101" s="835" t="s">
        <v>4712</v>
      </c>
      <c r="F101" s="863" t="s">
        <v>4713</v>
      </c>
      <c r="G101" s="835" t="s">
        <v>4816</v>
      </c>
      <c r="H101" s="835" t="s">
        <v>4817</v>
      </c>
      <c r="I101" s="849">
        <v>1.9233332872390747</v>
      </c>
      <c r="J101" s="849">
        <v>150</v>
      </c>
      <c r="K101" s="850">
        <v>288.5</v>
      </c>
    </row>
    <row r="102" spans="1:11" ht="14.4" customHeight="1" x14ac:dyDescent="0.3">
      <c r="A102" s="831" t="s">
        <v>560</v>
      </c>
      <c r="B102" s="832" t="s">
        <v>561</v>
      </c>
      <c r="C102" s="835" t="s">
        <v>576</v>
      </c>
      <c r="D102" s="863" t="s">
        <v>577</v>
      </c>
      <c r="E102" s="835" t="s">
        <v>4712</v>
      </c>
      <c r="F102" s="863" t="s">
        <v>4713</v>
      </c>
      <c r="G102" s="835" t="s">
        <v>4818</v>
      </c>
      <c r="H102" s="835" t="s">
        <v>4819</v>
      </c>
      <c r="I102" s="849">
        <v>3.0949999094009399</v>
      </c>
      <c r="J102" s="849">
        <v>350</v>
      </c>
      <c r="K102" s="850">
        <v>1083</v>
      </c>
    </row>
    <row r="103" spans="1:11" ht="14.4" customHeight="1" x14ac:dyDescent="0.3">
      <c r="A103" s="831" t="s">
        <v>560</v>
      </c>
      <c r="B103" s="832" t="s">
        <v>561</v>
      </c>
      <c r="C103" s="835" t="s">
        <v>576</v>
      </c>
      <c r="D103" s="863" t="s">
        <v>577</v>
      </c>
      <c r="E103" s="835" t="s">
        <v>4712</v>
      </c>
      <c r="F103" s="863" t="s">
        <v>4713</v>
      </c>
      <c r="G103" s="835" t="s">
        <v>4820</v>
      </c>
      <c r="H103" s="835" t="s">
        <v>4821</v>
      </c>
      <c r="I103" s="849">
        <v>1.9299999475479126</v>
      </c>
      <c r="J103" s="849">
        <v>100</v>
      </c>
      <c r="K103" s="850">
        <v>193</v>
      </c>
    </row>
    <row r="104" spans="1:11" ht="14.4" customHeight="1" x14ac:dyDescent="0.3">
      <c r="A104" s="831" t="s">
        <v>560</v>
      </c>
      <c r="B104" s="832" t="s">
        <v>561</v>
      </c>
      <c r="C104" s="835" t="s">
        <v>576</v>
      </c>
      <c r="D104" s="863" t="s">
        <v>577</v>
      </c>
      <c r="E104" s="835" t="s">
        <v>4712</v>
      </c>
      <c r="F104" s="863" t="s">
        <v>4713</v>
      </c>
      <c r="G104" s="835" t="s">
        <v>4822</v>
      </c>
      <c r="H104" s="835" t="s">
        <v>4823</v>
      </c>
      <c r="I104" s="849">
        <v>8.4933331807454433</v>
      </c>
      <c r="J104" s="849">
        <v>150</v>
      </c>
      <c r="K104" s="850">
        <v>1274</v>
      </c>
    </row>
    <row r="105" spans="1:11" ht="14.4" customHeight="1" x14ac:dyDescent="0.3">
      <c r="A105" s="831" t="s">
        <v>560</v>
      </c>
      <c r="B105" s="832" t="s">
        <v>561</v>
      </c>
      <c r="C105" s="835" t="s">
        <v>576</v>
      </c>
      <c r="D105" s="863" t="s">
        <v>577</v>
      </c>
      <c r="E105" s="835" t="s">
        <v>4712</v>
      </c>
      <c r="F105" s="863" t="s">
        <v>4713</v>
      </c>
      <c r="G105" s="835" t="s">
        <v>4824</v>
      </c>
      <c r="H105" s="835" t="s">
        <v>4825</v>
      </c>
      <c r="I105" s="849">
        <v>4.429999828338623</v>
      </c>
      <c r="J105" s="849">
        <v>150</v>
      </c>
      <c r="K105" s="850">
        <v>664.5</v>
      </c>
    </row>
    <row r="106" spans="1:11" ht="14.4" customHeight="1" x14ac:dyDescent="0.3">
      <c r="A106" s="831" t="s">
        <v>560</v>
      </c>
      <c r="B106" s="832" t="s">
        <v>561</v>
      </c>
      <c r="C106" s="835" t="s">
        <v>576</v>
      </c>
      <c r="D106" s="863" t="s">
        <v>577</v>
      </c>
      <c r="E106" s="835" t="s">
        <v>4712</v>
      </c>
      <c r="F106" s="863" t="s">
        <v>4713</v>
      </c>
      <c r="G106" s="835" t="s">
        <v>4826</v>
      </c>
      <c r="H106" s="835" t="s">
        <v>4827</v>
      </c>
      <c r="I106" s="849">
        <v>2.1650000810623169</v>
      </c>
      <c r="J106" s="849">
        <v>250</v>
      </c>
      <c r="K106" s="850">
        <v>542</v>
      </c>
    </row>
    <row r="107" spans="1:11" ht="14.4" customHeight="1" x14ac:dyDescent="0.3">
      <c r="A107" s="831" t="s">
        <v>560</v>
      </c>
      <c r="B107" s="832" t="s">
        <v>561</v>
      </c>
      <c r="C107" s="835" t="s">
        <v>576</v>
      </c>
      <c r="D107" s="863" t="s">
        <v>577</v>
      </c>
      <c r="E107" s="835" t="s">
        <v>4712</v>
      </c>
      <c r="F107" s="863" t="s">
        <v>4713</v>
      </c>
      <c r="G107" s="835" t="s">
        <v>4828</v>
      </c>
      <c r="H107" s="835" t="s">
        <v>4829</v>
      </c>
      <c r="I107" s="849">
        <v>21.229999542236328</v>
      </c>
      <c r="J107" s="849">
        <v>200</v>
      </c>
      <c r="K107" s="850">
        <v>4246</v>
      </c>
    </row>
    <row r="108" spans="1:11" ht="14.4" customHeight="1" x14ac:dyDescent="0.3">
      <c r="A108" s="831" t="s">
        <v>560</v>
      </c>
      <c r="B108" s="832" t="s">
        <v>561</v>
      </c>
      <c r="C108" s="835" t="s">
        <v>576</v>
      </c>
      <c r="D108" s="863" t="s">
        <v>577</v>
      </c>
      <c r="E108" s="835" t="s">
        <v>4712</v>
      </c>
      <c r="F108" s="863" t="s">
        <v>4713</v>
      </c>
      <c r="G108" s="835" t="s">
        <v>4830</v>
      </c>
      <c r="H108" s="835" t="s">
        <v>4831</v>
      </c>
      <c r="I108" s="849">
        <v>2.5133333206176758</v>
      </c>
      <c r="J108" s="849">
        <v>350</v>
      </c>
      <c r="K108" s="850">
        <v>880</v>
      </c>
    </row>
    <row r="109" spans="1:11" ht="14.4" customHeight="1" x14ac:dyDescent="0.3">
      <c r="A109" s="831" t="s">
        <v>560</v>
      </c>
      <c r="B109" s="832" t="s">
        <v>561</v>
      </c>
      <c r="C109" s="835" t="s">
        <v>576</v>
      </c>
      <c r="D109" s="863" t="s">
        <v>577</v>
      </c>
      <c r="E109" s="835" t="s">
        <v>4712</v>
      </c>
      <c r="F109" s="863" t="s">
        <v>4713</v>
      </c>
      <c r="G109" s="835" t="s">
        <v>4832</v>
      </c>
      <c r="H109" s="835" t="s">
        <v>4833</v>
      </c>
      <c r="I109" s="849">
        <v>21.234999656677246</v>
      </c>
      <c r="J109" s="849">
        <v>100</v>
      </c>
      <c r="K109" s="850">
        <v>2123.5</v>
      </c>
    </row>
    <row r="110" spans="1:11" ht="14.4" customHeight="1" x14ac:dyDescent="0.3">
      <c r="A110" s="831" t="s">
        <v>560</v>
      </c>
      <c r="B110" s="832" t="s">
        <v>561</v>
      </c>
      <c r="C110" s="835" t="s">
        <v>576</v>
      </c>
      <c r="D110" s="863" t="s">
        <v>577</v>
      </c>
      <c r="E110" s="835" t="s">
        <v>4834</v>
      </c>
      <c r="F110" s="863" t="s">
        <v>4835</v>
      </c>
      <c r="G110" s="835" t="s">
        <v>4836</v>
      </c>
      <c r="H110" s="835" t="s">
        <v>4837</v>
      </c>
      <c r="I110" s="849">
        <v>10.170000076293945</v>
      </c>
      <c r="J110" s="849">
        <v>2400</v>
      </c>
      <c r="K110" s="850">
        <v>24408</v>
      </c>
    </row>
    <row r="111" spans="1:11" ht="14.4" customHeight="1" x14ac:dyDescent="0.3">
      <c r="A111" s="831" t="s">
        <v>560</v>
      </c>
      <c r="B111" s="832" t="s">
        <v>561</v>
      </c>
      <c r="C111" s="835" t="s">
        <v>576</v>
      </c>
      <c r="D111" s="863" t="s">
        <v>577</v>
      </c>
      <c r="E111" s="835" t="s">
        <v>4834</v>
      </c>
      <c r="F111" s="863" t="s">
        <v>4835</v>
      </c>
      <c r="G111" s="835" t="s">
        <v>4838</v>
      </c>
      <c r="H111" s="835" t="s">
        <v>4839</v>
      </c>
      <c r="I111" s="849">
        <v>16.450000762939453</v>
      </c>
      <c r="J111" s="849">
        <v>300</v>
      </c>
      <c r="K111" s="850">
        <v>4935</v>
      </c>
    </row>
    <row r="112" spans="1:11" ht="14.4" customHeight="1" x14ac:dyDescent="0.3">
      <c r="A112" s="831" t="s">
        <v>560</v>
      </c>
      <c r="B112" s="832" t="s">
        <v>561</v>
      </c>
      <c r="C112" s="835" t="s">
        <v>576</v>
      </c>
      <c r="D112" s="863" t="s">
        <v>577</v>
      </c>
      <c r="E112" s="835" t="s">
        <v>4840</v>
      </c>
      <c r="F112" s="863" t="s">
        <v>4841</v>
      </c>
      <c r="G112" s="835" t="s">
        <v>4842</v>
      </c>
      <c r="H112" s="835" t="s">
        <v>4843</v>
      </c>
      <c r="I112" s="849">
        <v>0.47749999165534973</v>
      </c>
      <c r="J112" s="849">
        <v>1700</v>
      </c>
      <c r="K112" s="850">
        <v>811</v>
      </c>
    </row>
    <row r="113" spans="1:11" ht="14.4" customHeight="1" x14ac:dyDescent="0.3">
      <c r="A113" s="831" t="s">
        <v>560</v>
      </c>
      <c r="B113" s="832" t="s">
        <v>561</v>
      </c>
      <c r="C113" s="835" t="s">
        <v>576</v>
      </c>
      <c r="D113" s="863" t="s">
        <v>577</v>
      </c>
      <c r="E113" s="835" t="s">
        <v>4840</v>
      </c>
      <c r="F113" s="863" t="s">
        <v>4841</v>
      </c>
      <c r="G113" s="835" t="s">
        <v>4844</v>
      </c>
      <c r="H113" s="835" t="s">
        <v>4845</v>
      </c>
      <c r="I113" s="849">
        <v>0.31000000238418579</v>
      </c>
      <c r="J113" s="849">
        <v>100</v>
      </c>
      <c r="K113" s="850">
        <v>31</v>
      </c>
    </row>
    <row r="114" spans="1:11" ht="14.4" customHeight="1" x14ac:dyDescent="0.3">
      <c r="A114" s="831" t="s">
        <v>560</v>
      </c>
      <c r="B114" s="832" t="s">
        <v>561</v>
      </c>
      <c r="C114" s="835" t="s">
        <v>576</v>
      </c>
      <c r="D114" s="863" t="s">
        <v>577</v>
      </c>
      <c r="E114" s="835" t="s">
        <v>4840</v>
      </c>
      <c r="F114" s="863" t="s">
        <v>4841</v>
      </c>
      <c r="G114" s="835" t="s">
        <v>4846</v>
      </c>
      <c r="H114" s="835" t="s">
        <v>4847</v>
      </c>
      <c r="I114" s="849">
        <v>0.30000001192092896</v>
      </c>
      <c r="J114" s="849">
        <v>100</v>
      </c>
      <c r="K114" s="850">
        <v>30</v>
      </c>
    </row>
    <row r="115" spans="1:11" ht="14.4" customHeight="1" x14ac:dyDescent="0.3">
      <c r="A115" s="831" t="s">
        <v>560</v>
      </c>
      <c r="B115" s="832" t="s">
        <v>561</v>
      </c>
      <c r="C115" s="835" t="s">
        <v>576</v>
      </c>
      <c r="D115" s="863" t="s">
        <v>577</v>
      </c>
      <c r="E115" s="835" t="s">
        <v>4840</v>
      </c>
      <c r="F115" s="863" t="s">
        <v>4841</v>
      </c>
      <c r="G115" s="835" t="s">
        <v>4848</v>
      </c>
      <c r="H115" s="835" t="s">
        <v>4849</v>
      </c>
      <c r="I115" s="849">
        <v>0.30000001192092896</v>
      </c>
      <c r="J115" s="849">
        <v>600</v>
      </c>
      <c r="K115" s="850">
        <v>180</v>
      </c>
    </row>
    <row r="116" spans="1:11" ht="14.4" customHeight="1" x14ac:dyDescent="0.3">
      <c r="A116" s="831" t="s">
        <v>560</v>
      </c>
      <c r="B116" s="832" t="s">
        <v>561</v>
      </c>
      <c r="C116" s="835" t="s">
        <v>576</v>
      </c>
      <c r="D116" s="863" t="s">
        <v>577</v>
      </c>
      <c r="E116" s="835" t="s">
        <v>4840</v>
      </c>
      <c r="F116" s="863" t="s">
        <v>4841</v>
      </c>
      <c r="G116" s="835" t="s">
        <v>4850</v>
      </c>
      <c r="H116" s="835" t="s">
        <v>4851</v>
      </c>
      <c r="I116" s="849">
        <v>0.54333335161209106</v>
      </c>
      <c r="J116" s="849">
        <v>5200</v>
      </c>
      <c r="K116" s="850">
        <v>2833</v>
      </c>
    </row>
    <row r="117" spans="1:11" ht="14.4" customHeight="1" x14ac:dyDescent="0.3">
      <c r="A117" s="831" t="s">
        <v>560</v>
      </c>
      <c r="B117" s="832" t="s">
        <v>561</v>
      </c>
      <c r="C117" s="835" t="s">
        <v>576</v>
      </c>
      <c r="D117" s="863" t="s">
        <v>577</v>
      </c>
      <c r="E117" s="835" t="s">
        <v>4840</v>
      </c>
      <c r="F117" s="863" t="s">
        <v>4841</v>
      </c>
      <c r="G117" s="835" t="s">
        <v>4852</v>
      </c>
      <c r="H117" s="835" t="s">
        <v>4853</v>
      </c>
      <c r="I117" s="849">
        <v>1.8024999499320984</v>
      </c>
      <c r="J117" s="849">
        <v>1100</v>
      </c>
      <c r="K117" s="850">
        <v>1984</v>
      </c>
    </row>
    <row r="118" spans="1:11" ht="14.4" customHeight="1" x14ac:dyDescent="0.3">
      <c r="A118" s="831" t="s">
        <v>560</v>
      </c>
      <c r="B118" s="832" t="s">
        <v>561</v>
      </c>
      <c r="C118" s="835" t="s">
        <v>576</v>
      </c>
      <c r="D118" s="863" t="s">
        <v>577</v>
      </c>
      <c r="E118" s="835" t="s">
        <v>4840</v>
      </c>
      <c r="F118" s="863" t="s">
        <v>4841</v>
      </c>
      <c r="G118" s="835" t="s">
        <v>4854</v>
      </c>
      <c r="H118" s="835" t="s">
        <v>4855</v>
      </c>
      <c r="I118" s="849">
        <v>1.8049999475479126</v>
      </c>
      <c r="J118" s="849">
        <v>800</v>
      </c>
      <c r="K118" s="850">
        <v>1443</v>
      </c>
    </row>
    <row r="119" spans="1:11" ht="14.4" customHeight="1" x14ac:dyDescent="0.3">
      <c r="A119" s="831" t="s">
        <v>560</v>
      </c>
      <c r="B119" s="832" t="s">
        <v>561</v>
      </c>
      <c r="C119" s="835" t="s">
        <v>576</v>
      </c>
      <c r="D119" s="863" t="s">
        <v>577</v>
      </c>
      <c r="E119" s="835" t="s">
        <v>4856</v>
      </c>
      <c r="F119" s="863" t="s">
        <v>4857</v>
      </c>
      <c r="G119" s="835" t="s">
        <v>4858</v>
      </c>
      <c r="H119" s="835" t="s">
        <v>4859</v>
      </c>
      <c r="I119" s="849">
        <v>0.6339999914169312</v>
      </c>
      <c r="J119" s="849">
        <v>5000</v>
      </c>
      <c r="K119" s="850">
        <v>3179.5</v>
      </c>
    </row>
    <row r="120" spans="1:11" ht="14.4" customHeight="1" x14ac:dyDescent="0.3">
      <c r="A120" s="831" t="s">
        <v>560</v>
      </c>
      <c r="B120" s="832" t="s">
        <v>561</v>
      </c>
      <c r="C120" s="835" t="s">
        <v>576</v>
      </c>
      <c r="D120" s="863" t="s">
        <v>577</v>
      </c>
      <c r="E120" s="835" t="s">
        <v>4856</v>
      </c>
      <c r="F120" s="863" t="s">
        <v>4857</v>
      </c>
      <c r="G120" s="835" t="s">
        <v>4860</v>
      </c>
      <c r="H120" s="835" t="s">
        <v>4861</v>
      </c>
      <c r="I120" s="849">
        <v>0.625</v>
      </c>
      <c r="J120" s="849">
        <v>16000</v>
      </c>
      <c r="K120" s="850">
        <v>9980</v>
      </c>
    </row>
    <row r="121" spans="1:11" ht="14.4" customHeight="1" x14ac:dyDescent="0.3">
      <c r="A121" s="831" t="s">
        <v>560</v>
      </c>
      <c r="B121" s="832" t="s">
        <v>561</v>
      </c>
      <c r="C121" s="835" t="s">
        <v>576</v>
      </c>
      <c r="D121" s="863" t="s">
        <v>577</v>
      </c>
      <c r="E121" s="835" t="s">
        <v>4856</v>
      </c>
      <c r="F121" s="863" t="s">
        <v>4857</v>
      </c>
      <c r="G121" s="835" t="s">
        <v>4862</v>
      </c>
      <c r="H121" s="835" t="s">
        <v>4863</v>
      </c>
      <c r="I121" s="849">
        <v>0.63249999284744263</v>
      </c>
      <c r="J121" s="849">
        <v>8000</v>
      </c>
      <c r="K121" s="850">
        <v>5060</v>
      </c>
    </row>
    <row r="122" spans="1:11" ht="14.4" customHeight="1" x14ac:dyDescent="0.3">
      <c r="A122" s="831" t="s">
        <v>560</v>
      </c>
      <c r="B122" s="832" t="s">
        <v>561</v>
      </c>
      <c r="C122" s="835" t="s">
        <v>576</v>
      </c>
      <c r="D122" s="863" t="s">
        <v>577</v>
      </c>
      <c r="E122" s="835" t="s">
        <v>4856</v>
      </c>
      <c r="F122" s="863" t="s">
        <v>4857</v>
      </c>
      <c r="G122" s="835" t="s">
        <v>4864</v>
      </c>
      <c r="H122" s="835" t="s">
        <v>4865</v>
      </c>
      <c r="I122" s="849">
        <v>7.5</v>
      </c>
      <c r="J122" s="849">
        <v>20</v>
      </c>
      <c r="K122" s="850">
        <v>150</v>
      </c>
    </row>
    <row r="123" spans="1:11" ht="14.4" customHeight="1" x14ac:dyDescent="0.3">
      <c r="A123" s="831" t="s">
        <v>560</v>
      </c>
      <c r="B123" s="832" t="s">
        <v>561</v>
      </c>
      <c r="C123" s="835" t="s">
        <v>576</v>
      </c>
      <c r="D123" s="863" t="s">
        <v>577</v>
      </c>
      <c r="E123" s="835" t="s">
        <v>4866</v>
      </c>
      <c r="F123" s="863" t="s">
        <v>4867</v>
      </c>
      <c r="G123" s="835" t="s">
        <v>4868</v>
      </c>
      <c r="H123" s="835" t="s">
        <v>4869</v>
      </c>
      <c r="I123" s="849">
        <v>19.964999198913574</v>
      </c>
      <c r="J123" s="849">
        <v>60</v>
      </c>
      <c r="K123" s="850">
        <v>1197.8999633789062</v>
      </c>
    </row>
    <row r="124" spans="1:11" ht="14.4" customHeight="1" x14ac:dyDescent="0.3">
      <c r="A124" s="831" t="s">
        <v>560</v>
      </c>
      <c r="B124" s="832" t="s">
        <v>561</v>
      </c>
      <c r="C124" s="835" t="s">
        <v>584</v>
      </c>
      <c r="D124" s="863" t="s">
        <v>585</v>
      </c>
      <c r="E124" s="835" t="s">
        <v>4630</v>
      </c>
      <c r="F124" s="863" t="s">
        <v>4631</v>
      </c>
      <c r="G124" s="835" t="s">
        <v>4636</v>
      </c>
      <c r="H124" s="835" t="s">
        <v>4637</v>
      </c>
      <c r="I124" s="849">
        <v>0.87999999523162842</v>
      </c>
      <c r="J124" s="849">
        <v>202</v>
      </c>
      <c r="K124" s="850">
        <v>177.75999999046326</v>
      </c>
    </row>
    <row r="125" spans="1:11" ht="14.4" customHeight="1" x14ac:dyDescent="0.3">
      <c r="A125" s="831" t="s">
        <v>560</v>
      </c>
      <c r="B125" s="832" t="s">
        <v>561</v>
      </c>
      <c r="C125" s="835" t="s">
        <v>584</v>
      </c>
      <c r="D125" s="863" t="s">
        <v>585</v>
      </c>
      <c r="E125" s="835" t="s">
        <v>4630</v>
      </c>
      <c r="F125" s="863" t="s">
        <v>4631</v>
      </c>
      <c r="G125" s="835" t="s">
        <v>4640</v>
      </c>
      <c r="H125" s="835" t="s">
        <v>4641</v>
      </c>
      <c r="I125" s="849">
        <v>1.1699999570846558</v>
      </c>
      <c r="J125" s="849">
        <v>102</v>
      </c>
      <c r="K125" s="850">
        <v>119.33999991416931</v>
      </c>
    </row>
    <row r="126" spans="1:11" ht="14.4" customHeight="1" x14ac:dyDescent="0.3">
      <c r="A126" s="831" t="s">
        <v>560</v>
      </c>
      <c r="B126" s="832" t="s">
        <v>561</v>
      </c>
      <c r="C126" s="835" t="s">
        <v>584</v>
      </c>
      <c r="D126" s="863" t="s">
        <v>585</v>
      </c>
      <c r="E126" s="835" t="s">
        <v>4630</v>
      </c>
      <c r="F126" s="863" t="s">
        <v>4631</v>
      </c>
      <c r="G126" s="835" t="s">
        <v>4680</v>
      </c>
      <c r="H126" s="835" t="s">
        <v>4681</v>
      </c>
      <c r="I126" s="849">
        <v>1.3799999952316284</v>
      </c>
      <c r="J126" s="849">
        <v>450</v>
      </c>
      <c r="K126" s="850">
        <v>621</v>
      </c>
    </row>
    <row r="127" spans="1:11" ht="14.4" customHeight="1" x14ac:dyDescent="0.3">
      <c r="A127" s="831" t="s">
        <v>560</v>
      </c>
      <c r="B127" s="832" t="s">
        <v>561</v>
      </c>
      <c r="C127" s="835" t="s">
        <v>584</v>
      </c>
      <c r="D127" s="863" t="s">
        <v>585</v>
      </c>
      <c r="E127" s="835" t="s">
        <v>4630</v>
      </c>
      <c r="F127" s="863" t="s">
        <v>4631</v>
      </c>
      <c r="G127" s="835" t="s">
        <v>4682</v>
      </c>
      <c r="H127" s="835" t="s">
        <v>4683</v>
      </c>
      <c r="I127" s="849">
        <v>0.86000001430511475</v>
      </c>
      <c r="J127" s="849">
        <v>50</v>
      </c>
      <c r="K127" s="850">
        <v>43</v>
      </c>
    </row>
    <row r="128" spans="1:11" ht="14.4" customHeight="1" x14ac:dyDescent="0.3">
      <c r="A128" s="831" t="s">
        <v>560</v>
      </c>
      <c r="B128" s="832" t="s">
        <v>561</v>
      </c>
      <c r="C128" s="835" t="s">
        <v>584</v>
      </c>
      <c r="D128" s="863" t="s">
        <v>585</v>
      </c>
      <c r="E128" s="835" t="s">
        <v>4630</v>
      </c>
      <c r="F128" s="863" t="s">
        <v>4631</v>
      </c>
      <c r="G128" s="835" t="s">
        <v>4686</v>
      </c>
      <c r="H128" s="835" t="s">
        <v>4687</v>
      </c>
      <c r="I128" s="849">
        <v>8.3999996185302734</v>
      </c>
      <c r="J128" s="849">
        <v>12</v>
      </c>
      <c r="K128" s="850">
        <v>100.80000305175781</v>
      </c>
    </row>
    <row r="129" spans="1:11" ht="14.4" customHeight="1" x14ac:dyDescent="0.3">
      <c r="A129" s="831" t="s">
        <v>560</v>
      </c>
      <c r="B129" s="832" t="s">
        <v>561</v>
      </c>
      <c r="C129" s="835" t="s">
        <v>584</v>
      </c>
      <c r="D129" s="863" t="s">
        <v>585</v>
      </c>
      <c r="E129" s="835" t="s">
        <v>4630</v>
      </c>
      <c r="F129" s="863" t="s">
        <v>4631</v>
      </c>
      <c r="G129" s="835" t="s">
        <v>4870</v>
      </c>
      <c r="H129" s="835" t="s">
        <v>4871</v>
      </c>
      <c r="I129" s="849">
        <v>8.809999942779541</v>
      </c>
      <c r="J129" s="849">
        <v>48</v>
      </c>
      <c r="K129" s="850">
        <v>423.05999755859375</v>
      </c>
    </row>
    <row r="130" spans="1:11" ht="14.4" customHeight="1" x14ac:dyDescent="0.3">
      <c r="A130" s="831" t="s">
        <v>560</v>
      </c>
      <c r="B130" s="832" t="s">
        <v>561</v>
      </c>
      <c r="C130" s="835" t="s">
        <v>584</v>
      </c>
      <c r="D130" s="863" t="s">
        <v>585</v>
      </c>
      <c r="E130" s="835" t="s">
        <v>4630</v>
      </c>
      <c r="F130" s="863" t="s">
        <v>4631</v>
      </c>
      <c r="G130" s="835" t="s">
        <v>4694</v>
      </c>
      <c r="H130" s="835" t="s">
        <v>4695</v>
      </c>
      <c r="I130" s="849">
        <v>2.5</v>
      </c>
      <c r="J130" s="849">
        <v>20</v>
      </c>
      <c r="K130" s="850">
        <v>50</v>
      </c>
    </row>
    <row r="131" spans="1:11" ht="14.4" customHeight="1" x14ac:dyDescent="0.3">
      <c r="A131" s="831" t="s">
        <v>560</v>
      </c>
      <c r="B131" s="832" t="s">
        <v>561</v>
      </c>
      <c r="C131" s="835" t="s">
        <v>584</v>
      </c>
      <c r="D131" s="863" t="s">
        <v>585</v>
      </c>
      <c r="E131" s="835" t="s">
        <v>4630</v>
      </c>
      <c r="F131" s="863" t="s">
        <v>4631</v>
      </c>
      <c r="G131" s="835" t="s">
        <v>4700</v>
      </c>
      <c r="H131" s="835" t="s">
        <v>4701</v>
      </c>
      <c r="I131" s="849">
        <v>4.4800000190734863</v>
      </c>
      <c r="J131" s="849">
        <v>20</v>
      </c>
      <c r="K131" s="850">
        <v>89.599998474121094</v>
      </c>
    </row>
    <row r="132" spans="1:11" ht="14.4" customHeight="1" x14ac:dyDescent="0.3">
      <c r="A132" s="831" t="s">
        <v>560</v>
      </c>
      <c r="B132" s="832" t="s">
        <v>561</v>
      </c>
      <c r="C132" s="835" t="s">
        <v>584</v>
      </c>
      <c r="D132" s="863" t="s">
        <v>585</v>
      </c>
      <c r="E132" s="835" t="s">
        <v>4630</v>
      </c>
      <c r="F132" s="863" t="s">
        <v>4631</v>
      </c>
      <c r="G132" s="835" t="s">
        <v>4706</v>
      </c>
      <c r="H132" s="835" t="s">
        <v>4707</v>
      </c>
      <c r="I132" s="849">
        <v>0.6600000262260437</v>
      </c>
      <c r="J132" s="849">
        <v>90</v>
      </c>
      <c r="K132" s="850">
        <v>59.399997711181641</v>
      </c>
    </row>
    <row r="133" spans="1:11" ht="14.4" customHeight="1" x14ac:dyDescent="0.3">
      <c r="A133" s="831" t="s">
        <v>560</v>
      </c>
      <c r="B133" s="832" t="s">
        <v>561</v>
      </c>
      <c r="C133" s="835" t="s">
        <v>584</v>
      </c>
      <c r="D133" s="863" t="s">
        <v>585</v>
      </c>
      <c r="E133" s="835" t="s">
        <v>4630</v>
      </c>
      <c r="F133" s="863" t="s">
        <v>4631</v>
      </c>
      <c r="G133" s="835" t="s">
        <v>4708</v>
      </c>
      <c r="H133" s="835" t="s">
        <v>4709</v>
      </c>
      <c r="I133" s="849">
        <v>27.875</v>
      </c>
      <c r="J133" s="849">
        <v>16</v>
      </c>
      <c r="K133" s="850">
        <v>446</v>
      </c>
    </row>
    <row r="134" spans="1:11" ht="14.4" customHeight="1" x14ac:dyDescent="0.3">
      <c r="A134" s="831" t="s">
        <v>560</v>
      </c>
      <c r="B134" s="832" t="s">
        <v>561</v>
      </c>
      <c r="C134" s="835" t="s">
        <v>584</v>
      </c>
      <c r="D134" s="863" t="s">
        <v>585</v>
      </c>
      <c r="E134" s="835" t="s">
        <v>4712</v>
      </c>
      <c r="F134" s="863" t="s">
        <v>4713</v>
      </c>
      <c r="G134" s="835" t="s">
        <v>4716</v>
      </c>
      <c r="H134" s="835" t="s">
        <v>4717</v>
      </c>
      <c r="I134" s="849">
        <v>1.6666666294137638E-2</v>
      </c>
      <c r="J134" s="849">
        <v>3200</v>
      </c>
      <c r="K134" s="850">
        <v>54</v>
      </c>
    </row>
    <row r="135" spans="1:11" ht="14.4" customHeight="1" x14ac:dyDescent="0.3">
      <c r="A135" s="831" t="s">
        <v>560</v>
      </c>
      <c r="B135" s="832" t="s">
        <v>561</v>
      </c>
      <c r="C135" s="835" t="s">
        <v>584</v>
      </c>
      <c r="D135" s="863" t="s">
        <v>585</v>
      </c>
      <c r="E135" s="835" t="s">
        <v>4712</v>
      </c>
      <c r="F135" s="863" t="s">
        <v>4713</v>
      </c>
      <c r="G135" s="835" t="s">
        <v>4724</v>
      </c>
      <c r="H135" s="835" t="s">
        <v>4725</v>
      </c>
      <c r="I135" s="849">
        <v>11.149999618530273</v>
      </c>
      <c r="J135" s="849">
        <v>70</v>
      </c>
      <c r="K135" s="850">
        <v>780.5</v>
      </c>
    </row>
    <row r="136" spans="1:11" ht="14.4" customHeight="1" x14ac:dyDescent="0.3">
      <c r="A136" s="831" t="s">
        <v>560</v>
      </c>
      <c r="B136" s="832" t="s">
        <v>561</v>
      </c>
      <c r="C136" s="835" t="s">
        <v>584</v>
      </c>
      <c r="D136" s="863" t="s">
        <v>585</v>
      </c>
      <c r="E136" s="835" t="s">
        <v>4712</v>
      </c>
      <c r="F136" s="863" t="s">
        <v>4713</v>
      </c>
      <c r="G136" s="835" t="s">
        <v>4728</v>
      </c>
      <c r="H136" s="835" t="s">
        <v>4729</v>
      </c>
      <c r="I136" s="849">
        <v>3.4600000381469727</v>
      </c>
      <c r="J136" s="849">
        <v>160</v>
      </c>
      <c r="K136" s="850">
        <v>553.5999755859375</v>
      </c>
    </row>
    <row r="137" spans="1:11" ht="14.4" customHeight="1" x14ac:dyDescent="0.3">
      <c r="A137" s="831" t="s">
        <v>560</v>
      </c>
      <c r="B137" s="832" t="s">
        <v>561</v>
      </c>
      <c r="C137" s="835" t="s">
        <v>584</v>
      </c>
      <c r="D137" s="863" t="s">
        <v>585</v>
      </c>
      <c r="E137" s="835" t="s">
        <v>4712</v>
      </c>
      <c r="F137" s="863" t="s">
        <v>4713</v>
      </c>
      <c r="G137" s="835" t="s">
        <v>4872</v>
      </c>
      <c r="H137" s="835" t="s">
        <v>4873</v>
      </c>
      <c r="I137" s="849">
        <v>3.4600000381469727</v>
      </c>
      <c r="J137" s="849">
        <v>120</v>
      </c>
      <c r="K137" s="850">
        <v>415.19998168945312</v>
      </c>
    </row>
    <row r="138" spans="1:11" ht="14.4" customHeight="1" x14ac:dyDescent="0.3">
      <c r="A138" s="831" t="s">
        <v>560</v>
      </c>
      <c r="B138" s="832" t="s">
        <v>561</v>
      </c>
      <c r="C138" s="835" t="s">
        <v>584</v>
      </c>
      <c r="D138" s="863" t="s">
        <v>585</v>
      </c>
      <c r="E138" s="835" t="s">
        <v>4712</v>
      </c>
      <c r="F138" s="863" t="s">
        <v>4713</v>
      </c>
      <c r="G138" s="835" t="s">
        <v>4732</v>
      </c>
      <c r="H138" s="835" t="s">
        <v>4733</v>
      </c>
      <c r="I138" s="849">
        <v>3.3900001049041748</v>
      </c>
      <c r="J138" s="849">
        <v>40</v>
      </c>
      <c r="K138" s="850">
        <v>135.60000610351562</v>
      </c>
    </row>
    <row r="139" spans="1:11" ht="14.4" customHeight="1" x14ac:dyDescent="0.3">
      <c r="A139" s="831" t="s">
        <v>560</v>
      </c>
      <c r="B139" s="832" t="s">
        <v>561</v>
      </c>
      <c r="C139" s="835" t="s">
        <v>584</v>
      </c>
      <c r="D139" s="863" t="s">
        <v>585</v>
      </c>
      <c r="E139" s="835" t="s">
        <v>4712</v>
      </c>
      <c r="F139" s="863" t="s">
        <v>4713</v>
      </c>
      <c r="G139" s="835" t="s">
        <v>4736</v>
      </c>
      <c r="H139" s="835" t="s">
        <v>4737</v>
      </c>
      <c r="I139" s="849">
        <v>17.969999313354492</v>
      </c>
      <c r="J139" s="849">
        <v>50</v>
      </c>
      <c r="K139" s="850">
        <v>898.5</v>
      </c>
    </row>
    <row r="140" spans="1:11" ht="14.4" customHeight="1" x14ac:dyDescent="0.3">
      <c r="A140" s="831" t="s">
        <v>560</v>
      </c>
      <c r="B140" s="832" t="s">
        <v>561</v>
      </c>
      <c r="C140" s="835" t="s">
        <v>584</v>
      </c>
      <c r="D140" s="863" t="s">
        <v>585</v>
      </c>
      <c r="E140" s="835" t="s">
        <v>4712</v>
      </c>
      <c r="F140" s="863" t="s">
        <v>4713</v>
      </c>
      <c r="G140" s="835" t="s">
        <v>4738</v>
      </c>
      <c r="H140" s="835" t="s">
        <v>4739</v>
      </c>
      <c r="I140" s="849">
        <v>17.984999656677246</v>
      </c>
      <c r="J140" s="849">
        <v>450</v>
      </c>
      <c r="K140" s="850">
        <v>8093.5</v>
      </c>
    </row>
    <row r="141" spans="1:11" ht="14.4" customHeight="1" x14ac:dyDescent="0.3">
      <c r="A141" s="831" t="s">
        <v>560</v>
      </c>
      <c r="B141" s="832" t="s">
        <v>561</v>
      </c>
      <c r="C141" s="835" t="s">
        <v>584</v>
      </c>
      <c r="D141" s="863" t="s">
        <v>585</v>
      </c>
      <c r="E141" s="835" t="s">
        <v>4712</v>
      </c>
      <c r="F141" s="863" t="s">
        <v>4713</v>
      </c>
      <c r="G141" s="835" t="s">
        <v>4754</v>
      </c>
      <c r="H141" s="835" t="s">
        <v>4755</v>
      </c>
      <c r="I141" s="849">
        <v>2.0549999475479126</v>
      </c>
      <c r="J141" s="849">
        <v>200</v>
      </c>
      <c r="K141" s="850">
        <v>411</v>
      </c>
    </row>
    <row r="142" spans="1:11" ht="14.4" customHeight="1" x14ac:dyDescent="0.3">
      <c r="A142" s="831" t="s">
        <v>560</v>
      </c>
      <c r="B142" s="832" t="s">
        <v>561</v>
      </c>
      <c r="C142" s="835" t="s">
        <v>584</v>
      </c>
      <c r="D142" s="863" t="s">
        <v>585</v>
      </c>
      <c r="E142" s="835" t="s">
        <v>4712</v>
      </c>
      <c r="F142" s="863" t="s">
        <v>4713</v>
      </c>
      <c r="G142" s="835" t="s">
        <v>4874</v>
      </c>
      <c r="H142" s="835" t="s">
        <v>4875</v>
      </c>
      <c r="I142" s="849">
        <v>11.729999542236328</v>
      </c>
      <c r="J142" s="849">
        <v>45</v>
      </c>
      <c r="K142" s="850">
        <v>527.85000610351562</v>
      </c>
    </row>
    <row r="143" spans="1:11" ht="14.4" customHeight="1" x14ac:dyDescent="0.3">
      <c r="A143" s="831" t="s">
        <v>560</v>
      </c>
      <c r="B143" s="832" t="s">
        <v>561</v>
      </c>
      <c r="C143" s="835" t="s">
        <v>584</v>
      </c>
      <c r="D143" s="863" t="s">
        <v>585</v>
      </c>
      <c r="E143" s="835" t="s">
        <v>4712</v>
      </c>
      <c r="F143" s="863" t="s">
        <v>4713</v>
      </c>
      <c r="G143" s="835" t="s">
        <v>4758</v>
      </c>
      <c r="H143" s="835" t="s">
        <v>4759</v>
      </c>
      <c r="I143" s="849">
        <v>13.310000419616699</v>
      </c>
      <c r="J143" s="849">
        <v>18</v>
      </c>
      <c r="K143" s="850">
        <v>239.58000564575195</v>
      </c>
    </row>
    <row r="144" spans="1:11" ht="14.4" customHeight="1" x14ac:dyDescent="0.3">
      <c r="A144" s="831" t="s">
        <v>560</v>
      </c>
      <c r="B144" s="832" t="s">
        <v>561</v>
      </c>
      <c r="C144" s="835" t="s">
        <v>584</v>
      </c>
      <c r="D144" s="863" t="s">
        <v>585</v>
      </c>
      <c r="E144" s="835" t="s">
        <v>4712</v>
      </c>
      <c r="F144" s="863" t="s">
        <v>4713</v>
      </c>
      <c r="G144" s="835" t="s">
        <v>4760</v>
      </c>
      <c r="H144" s="835" t="s">
        <v>4761</v>
      </c>
      <c r="I144" s="849">
        <v>2.2824999690055847</v>
      </c>
      <c r="J144" s="849">
        <v>900</v>
      </c>
      <c r="K144" s="850">
        <v>2055</v>
      </c>
    </row>
    <row r="145" spans="1:11" ht="14.4" customHeight="1" x14ac:dyDescent="0.3">
      <c r="A145" s="831" t="s">
        <v>560</v>
      </c>
      <c r="B145" s="832" t="s">
        <v>561</v>
      </c>
      <c r="C145" s="835" t="s">
        <v>584</v>
      </c>
      <c r="D145" s="863" t="s">
        <v>585</v>
      </c>
      <c r="E145" s="835" t="s">
        <v>4712</v>
      </c>
      <c r="F145" s="863" t="s">
        <v>4713</v>
      </c>
      <c r="G145" s="835" t="s">
        <v>4762</v>
      </c>
      <c r="H145" s="835" t="s">
        <v>4763</v>
      </c>
      <c r="I145" s="849">
        <v>9.1999998092651367</v>
      </c>
      <c r="J145" s="849">
        <v>150</v>
      </c>
      <c r="K145" s="850">
        <v>1380</v>
      </c>
    </row>
    <row r="146" spans="1:11" ht="14.4" customHeight="1" x14ac:dyDescent="0.3">
      <c r="A146" s="831" t="s">
        <v>560</v>
      </c>
      <c r="B146" s="832" t="s">
        <v>561</v>
      </c>
      <c r="C146" s="835" t="s">
        <v>584</v>
      </c>
      <c r="D146" s="863" t="s">
        <v>585</v>
      </c>
      <c r="E146" s="835" t="s">
        <v>4712</v>
      </c>
      <c r="F146" s="863" t="s">
        <v>4713</v>
      </c>
      <c r="G146" s="835" t="s">
        <v>4764</v>
      </c>
      <c r="H146" s="835" t="s">
        <v>4765</v>
      </c>
      <c r="I146" s="849">
        <v>2.0499999523162842</v>
      </c>
      <c r="J146" s="849">
        <v>100</v>
      </c>
      <c r="K146" s="850">
        <v>205</v>
      </c>
    </row>
    <row r="147" spans="1:11" ht="14.4" customHeight="1" x14ac:dyDescent="0.3">
      <c r="A147" s="831" t="s">
        <v>560</v>
      </c>
      <c r="B147" s="832" t="s">
        <v>561</v>
      </c>
      <c r="C147" s="835" t="s">
        <v>584</v>
      </c>
      <c r="D147" s="863" t="s">
        <v>585</v>
      </c>
      <c r="E147" s="835" t="s">
        <v>4712</v>
      </c>
      <c r="F147" s="863" t="s">
        <v>4713</v>
      </c>
      <c r="G147" s="835" t="s">
        <v>4766</v>
      </c>
      <c r="H147" s="835" t="s">
        <v>4767</v>
      </c>
      <c r="I147" s="849">
        <v>172.5</v>
      </c>
      <c r="J147" s="849">
        <v>1</v>
      </c>
      <c r="K147" s="850">
        <v>172.5</v>
      </c>
    </row>
    <row r="148" spans="1:11" ht="14.4" customHeight="1" x14ac:dyDescent="0.3">
      <c r="A148" s="831" t="s">
        <v>560</v>
      </c>
      <c r="B148" s="832" t="s">
        <v>561</v>
      </c>
      <c r="C148" s="835" t="s">
        <v>584</v>
      </c>
      <c r="D148" s="863" t="s">
        <v>585</v>
      </c>
      <c r="E148" s="835" t="s">
        <v>4712</v>
      </c>
      <c r="F148" s="863" t="s">
        <v>4713</v>
      </c>
      <c r="G148" s="835" t="s">
        <v>4774</v>
      </c>
      <c r="H148" s="835" t="s">
        <v>4775</v>
      </c>
      <c r="I148" s="849">
        <v>1.0825000405311584</v>
      </c>
      <c r="J148" s="849">
        <v>400</v>
      </c>
      <c r="K148" s="850">
        <v>433.31999969482422</v>
      </c>
    </row>
    <row r="149" spans="1:11" ht="14.4" customHeight="1" x14ac:dyDescent="0.3">
      <c r="A149" s="831" t="s">
        <v>560</v>
      </c>
      <c r="B149" s="832" t="s">
        <v>561</v>
      </c>
      <c r="C149" s="835" t="s">
        <v>584</v>
      </c>
      <c r="D149" s="863" t="s">
        <v>585</v>
      </c>
      <c r="E149" s="835" t="s">
        <v>4712</v>
      </c>
      <c r="F149" s="863" t="s">
        <v>4713</v>
      </c>
      <c r="G149" s="835" t="s">
        <v>4776</v>
      </c>
      <c r="H149" s="835" t="s">
        <v>4777</v>
      </c>
      <c r="I149" s="849">
        <v>0.4699999988079071</v>
      </c>
      <c r="J149" s="849">
        <v>100</v>
      </c>
      <c r="K149" s="850">
        <v>47</v>
      </c>
    </row>
    <row r="150" spans="1:11" ht="14.4" customHeight="1" x14ac:dyDescent="0.3">
      <c r="A150" s="831" t="s">
        <v>560</v>
      </c>
      <c r="B150" s="832" t="s">
        <v>561</v>
      </c>
      <c r="C150" s="835" t="s">
        <v>584</v>
      </c>
      <c r="D150" s="863" t="s">
        <v>585</v>
      </c>
      <c r="E150" s="835" t="s">
        <v>4712</v>
      </c>
      <c r="F150" s="863" t="s">
        <v>4713</v>
      </c>
      <c r="G150" s="835" t="s">
        <v>4778</v>
      </c>
      <c r="H150" s="835" t="s">
        <v>4779</v>
      </c>
      <c r="I150" s="849">
        <v>1.6699999570846558</v>
      </c>
      <c r="J150" s="849">
        <v>100</v>
      </c>
      <c r="K150" s="850">
        <v>167</v>
      </c>
    </row>
    <row r="151" spans="1:11" ht="14.4" customHeight="1" x14ac:dyDescent="0.3">
      <c r="A151" s="831" t="s">
        <v>560</v>
      </c>
      <c r="B151" s="832" t="s">
        <v>561</v>
      </c>
      <c r="C151" s="835" t="s">
        <v>584</v>
      </c>
      <c r="D151" s="863" t="s">
        <v>585</v>
      </c>
      <c r="E151" s="835" t="s">
        <v>4712</v>
      </c>
      <c r="F151" s="863" t="s">
        <v>4713</v>
      </c>
      <c r="G151" s="835" t="s">
        <v>4780</v>
      </c>
      <c r="H151" s="835" t="s">
        <v>4781</v>
      </c>
      <c r="I151" s="849">
        <v>0.67000001668930054</v>
      </c>
      <c r="J151" s="849">
        <v>300</v>
      </c>
      <c r="K151" s="850">
        <v>201</v>
      </c>
    </row>
    <row r="152" spans="1:11" ht="14.4" customHeight="1" x14ac:dyDescent="0.3">
      <c r="A152" s="831" t="s">
        <v>560</v>
      </c>
      <c r="B152" s="832" t="s">
        <v>561</v>
      </c>
      <c r="C152" s="835" t="s">
        <v>584</v>
      </c>
      <c r="D152" s="863" t="s">
        <v>585</v>
      </c>
      <c r="E152" s="835" t="s">
        <v>4712</v>
      </c>
      <c r="F152" s="863" t="s">
        <v>4713</v>
      </c>
      <c r="G152" s="835" t="s">
        <v>4784</v>
      </c>
      <c r="H152" s="835" t="s">
        <v>4785</v>
      </c>
      <c r="I152" s="849">
        <v>8.4700002670288086</v>
      </c>
      <c r="J152" s="849">
        <v>240</v>
      </c>
      <c r="K152" s="850">
        <v>2032.800048828125</v>
      </c>
    </row>
    <row r="153" spans="1:11" ht="14.4" customHeight="1" x14ac:dyDescent="0.3">
      <c r="A153" s="831" t="s">
        <v>560</v>
      </c>
      <c r="B153" s="832" t="s">
        <v>561</v>
      </c>
      <c r="C153" s="835" t="s">
        <v>584</v>
      </c>
      <c r="D153" s="863" t="s">
        <v>585</v>
      </c>
      <c r="E153" s="835" t="s">
        <v>4712</v>
      </c>
      <c r="F153" s="863" t="s">
        <v>4713</v>
      </c>
      <c r="G153" s="835" t="s">
        <v>4876</v>
      </c>
      <c r="H153" s="835" t="s">
        <v>4877</v>
      </c>
      <c r="I153" s="849">
        <v>6.2300000190734863</v>
      </c>
      <c r="J153" s="849">
        <v>25</v>
      </c>
      <c r="K153" s="850">
        <v>155.75</v>
      </c>
    </row>
    <row r="154" spans="1:11" ht="14.4" customHeight="1" x14ac:dyDescent="0.3">
      <c r="A154" s="831" t="s">
        <v>560</v>
      </c>
      <c r="B154" s="832" t="s">
        <v>561</v>
      </c>
      <c r="C154" s="835" t="s">
        <v>584</v>
      </c>
      <c r="D154" s="863" t="s">
        <v>585</v>
      </c>
      <c r="E154" s="835" t="s">
        <v>4712</v>
      </c>
      <c r="F154" s="863" t="s">
        <v>4713</v>
      </c>
      <c r="G154" s="835" t="s">
        <v>4798</v>
      </c>
      <c r="H154" s="835" t="s">
        <v>4799</v>
      </c>
      <c r="I154" s="849">
        <v>0.47333332896232605</v>
      </c>
      <c r="J154" s="849">
        <v>600</v>
      </c>
      <c r="K154" s="850">
        <v>284</v>
      </c>
    </row>
    <row r="155" spans="1:11" ht="14.4" customHeight="1" x14ac:dyDescent="0.3">
      <c r="A155" s="831" t="s">
        <v>560</v>
      </c>
      <c r="B155" s="832" t="s">
        <v>561</v>
      </c>
      <c r="C155" s="835" t="s">
        <v>584</v>
      </c>
      <c r="D155" s="863" t="s">
        <v>585</v>
      </c>
      <c r="E155" s="835" t="s">
        <v>4712</v>
      </c>
      <c r="F155" s="863" t="s">
        <v>4713</v>
      </c>
      <c r="G155" s="835" t="s">
        <v>4802</v>
      </c>
      <c r="H155" s="835" t="s">
        <v>4803</v>
      </c>
      <c r="I155" s="849">
        <v>2.380000114440918</v>
      </c>
      <c r="J155" s="849">
        <v>100</v>
      </c>
      <c r="K155" s="850">
        <v>238</v>
      </c>
    </row>
    <row r="156" spans="1:11" ht="14.4" customHeight="1" x14ac:dyDescent="0.3">
      <c r="A156" s="831" t="s">
        <v>560</v>
      </c>
      <c r="B156" s="832" t="s">
        <v>561</v>
      </c>
      <c r="C156" s="835" t="s">
        <v>584</v>
      </c>
      <c r="D156" s="863" t="s">
        <v>585</v>
      </c>
      <c r="E156" s="835" t="s">
        <v>4712</v>
      </c>
      <c r="F156" s="863" t="s">
        <v>4713</v>
      </c>
      <c r="G156" s="835" t="s">
        <v>4878</v>
      </c>
      <c r="H156" s="835" t="s">
        <v>4879</v>
      </c>
      <c r="I156" s="849">
        <v>3.75</v>
      </c>
      <c r="J156" s="849">
        <v>20</v>
      </c>
      <c r="K156" s="850">
        <v>75</v>
      </c>
    </row>
    <row r="157" spans="1:11" ht="14.4" customHeight="1" x14ac:dyDescent="0.3">
      <c r="A157" s="831" t="s">
        <v>560</v>
      </c>
      <c r="B157" s="832" t="s">
        <v>561</v>
      </c>
      <c r="C157" s="835" t="s">
        <v>584</v>
      </c>
      <c r="D157" s="863" t="s">
        <v>585</v>
      </c>
      <c r="E157" s="835" t="s">
        <v>4712</v>
      </c>
      <c r="F157" s="863" t="s">
        <v>4713</v>
      </c>
      <c r="G157" s="835" t="s">
        <v>4804</v>
      </c>
      <c r="H157" s="835" t="s">
        <v>4805</v>
      </c>
      <c r="I157" s="849">
        <v>1.987500011920929</v>
      </c>
      <c r="J157" s="849">
        <v>2800</v>
      </c>
      <c r="K157" s="850">
        <v>5565</v>
      </c>
    </row>
    <row r="158" spans="1:11" ht="14.4" customHeight="1" x14ac:dyDescent="0.3">
      <c r="A158" s="831" t="s">
        <v>560</v>
      </c>
      <c r="B158" s="832" t="s">
        <v>561</v>
      </c>
      <c r="C158" s="835" t="s">
        <v>584</v>
      </c>
      <c r="D158" s="863" t="s">
        <v>585</v>
      </c>
      <c r="E158" s="835" t="s">
        <v>4712</v>
      </c>
      <c r="F158" s="863" t="s">
        <v>4713</v>
      </c>
      <c r="G158" s="835" t="s">
        <v>4880</v>
      </c>
      <c r="H158" s="835" t="s">
        <v>4881</v>
      </c>
      <c r="I158" s="849">
        <v>2.0399999618530273</v>
      </c>
      <c r="J158" s="849">
        <v>50</v>
      </c>
      <c r="K158" s="850">
        <v>102</v>
      </c>
    </row>
    <row r="159" spans="1:11" ht="14.4" customHeight="1" x14ac:dyDescent="0.3">
      <c r="A159" s="831" t="s">
        <v>560</v>
      </c>
      <c r="B159" s="832" t="s">
        <v>561</v>
      </c>
      <c r="C159" s="835" t="s">
        <v>584</v>
      </c>
      <c r="D159" s="863" t="s">
        <v>585</v>
      </c>
      <c r="E159" s="835" t="s">
        <v>4712</v>
      </c>
      <c r="F159" s="863" t="s">
        <v>4713</v>
      </c>
      <c r="G159" s="835" t="s">
        <v>4806</v>
      </c>
      <c r="H159" s="835" t="s">
        <v>4807</v>
      </c>
      <c r="I159" s="849">
        <v>2.0299999713897705</v>
      </c>
      <c r="J159" s="849">
        <v>100</v>
      </c>
      <c r="K159" s="850">
        <v>203</v>
      </c>
    </row>
    <row r="160" spans="1:11" ht="14.4" customHeight="1" x14ac:dyDescent="0.3">
      <c r="A160" s="831" t="s">
        <v>560</v>
      </c>
      <c r="B160" s="832" t="s">
        <v>561</v>
      </c>
      <c r="C160" s="835" t="s">
        <v>584</v>
      </c>
      <c r="D160" s="863" t="s">
        <v>585</v>
      </c>
      <c r="E160" s="835" t="s">
        <v>4712</v>
      </c>
      <c r="F160" s="863" t="s">
        <v>4713</v>
      </c>
      <c r="G160" s="835" t="s">
        <v>4808</v>
      </c>
      <c r="H160" s="835" t="s">
        <v>4809</v>
      </c>
      <c r="I160" s="849">
        <v>1.8999999761581421</v>
      </c>
      <c r="J160" s="849">
        <v>20</v>
      </c>
      <c r="K160" s="850">
        <v>38</v>
      </c>
    </row>
    <row r="161" spans="1:11" ht="14.4" customHeight="1" x14ac:dyDescent="0.3">
      <c r="A161" s="831" t="s">
        <v>560</v>
      </c>
      <c r="B161" s="832" t="s">
        <v>561</v>
      </c>
      <c r="C161" s="835" t="s">
        <v>584</v>
      </c>
      <c r="D161" s="863" t="s">
        <v>585</v>
      </c>
      <c r="E161" s="835" t="s">
        <v>4712</v>
      </c>
      <c r="F161" s="863" t="s">
        <v>4713</v>
      </c>
      <c r="G161" s="835" t="s">
        <v>4810</v>
      </c>
      <c r="H161" s="835" t="s">
        <v>4811</v>
      </c>
      <c r="I161" s="849">
        <v>2.6966667175292969</v>
      </c>
      <c r="J161" s="849">
        <v>400</v>
      </c>
      <c r="K161" s="850">
        <v>1079</v>
      </c>
    </row>
    <row r="162" spans="1:11" ht="14.4" customHeight="1" x14ac:dyDescent="0.3">
      <c r="A162" s="831" t="s">
        <v>560</v>
      </c>
      <c r="B162" s="832" t="s">
        <v>561</v>
      </c>
      <c r="C162" s="835" t="s">
        <v>584</v>
      </c>
      <c r="D162" s="863" t="s">
        <v>585</v>
      </c>
      <c r="E162" s="835" t="s">
        <v>4712</v>
      </c>
      <c r="F162" s="863" t="s">
        <v>4713</v>
      </c>
      <c r="G162" s="835" t="s">
        <v>4812</v>
      </c>
      <c r="H162" s="835" t="s">
        <v>4813</v>
      </c>
      <c r="I162" s="849">
        <v>1.9199999570846558</v>
      </c>
      <c r="J162" s="849">
        <v>100</v>
      </c>
      <c r="K162" s="850">
        <v>192</v>
      </c>
    </row>
    <row r="163" spans="1:11" ht="14.4" customHeight="1" x14ac:dyDescent="0.3">
      <c r="A163" s="831" t="s">
        <v>560</v>
      </c>
      <c r="B163" s="832" t="s">
        <v>561</v>
      </c>
      <c r="C163" s="835" t="s">
        <v>584</v>
      </c>
      <c r="D163" s="863" t="s">
        <v>585</v>
      </c>
      <c r="E163" s="835" t="s">
        <v>4712</v>
      </c>
      <c r="F163" s="863" t="s">
        <v>4713</v>
      </c>
      <c r="G163" s="835" t="s">
        <v>4814</v>
      </c>
      <c r="H163" s="835" t="s">
        <v>4815</v>
      </c>
      <c r="I163" s="849">
        <v>3.0724999308586121</v>
      </c>
      <c r="J163" s="849">
        <v>1500</v>
      </c>
      <c r="K163" s="850">
        <v>4608</v>
      </c>
    </row>
    <row r="164" spans="1:11" ht="14.4" customHeight="1" x14ac:dyDescent="0.3">
      <c r="A164" s="831" t="s">
        <v>560</v>
      </c>
      <c r="B164" s="832" t="s">
        <v>561</v>
      </c>
      <c r="C164" s="835" t="s">
        <v>584</v>
      </c>
      <c r="D164" s="863" t="s">
        <v>585</v>
      </c>
      <c r="E164" s="835" t="s">
        <v>4712</v>
      </c>
      <c r="F164" s="863" t="s">
        <v>4713</v>
      </c>
      <c r="G164" s="835" t="s">
        <v>4816</v>
      </c>
      <c r="H164" s="835" t="s">
        <v>4817</v>
      </c>
      <c r="I164" s="849">
        <v>1.9249999523162842</v>
      </c>
      <c r="J164" s="849">
        <v>200</v>
      </c>
      <c r="K164" s="850">
        <v>385</v>
      </c>
    </row>
    <row r="165" spans="1:11" ht="14.4" customHeight="1" x14ac:dyDescent="0.3">
      <c r="A165" s="831" t="s">
        <v>560</v>
      </c>
      <c r="B165" s="832" t="s">
        <v>561</v>
      </c>
      <c r="C165" s="835" t="s">
        <v>584</v>
      </c>
      <c r="D165" s="863" t="s">
        <v>585</v>
      </c>
      <c r="E165" s="835" t="s">
        <v>4712</v>
      </c>
      <c r="F165" s="863" t="s">
        <v>4713</v>
      </c>
      <c r="G165" s="835" t="s">
        <v>4818</v>
      </c>
      <c r="H165" s="835" t="s">
        <v>4819</v>
      </c>
      <c r="I165" s="849">
        <v>3.0924999117851257</v>
      </c>
      <c r="J165" s="849">
        <v>1300</v>
      </c>
      <c r="K165" s="850">
        <v>4021</v>
      </c>
    </row>
    <row r="166" spans="1:11" ht="14.4" customHeight="1" x14ac:dyDescent="0.3">
      <c r="A166" s="831" t="s">
        <v>560</v>
      </c>
      <c r="B166" s="832" t="s">
        <v>561</v>
      </c>
      <c r="C166" s="835" t="s">
        <v>584</v>
      </c>
      <c r="D166" s="863" t="s">
        <v>585</v>
      </c>
      <c r="E166" s="835" t="s">
        <v>4712</v>
      </c>
      <c r="F166" s="863" t="s">
        <v>4713</v>
      </c>
      <c r="G166" s="835" t="s">
        <v>4820</v>
      </c>
      <c r="H166" s="835" t="s">
        <v>4821</v>
      </c>
      <c r="I166" s="849">
        <v>1.92249995470047</v>
      </c>
      <c r="J166" s="849">
        <v>500</v>
      </c>
      <c r="K166" s="850">
        <v>961</v>
      </c>
    </row>
    <row r="167" spans="1:11" ht="14.4" customHeight="1" x14ac:dyDescent="0.3">
      <c r="A167" s="831" t="s">
        <v>560</v>
      </c>
      <c r="B167" s="832" t="s">
        <v>561</v>
      </c>
      <c r="C167" s="835" t="s">
        <v>584</v>
      </c>
      <c r="D167" s="863" t="s">
        <v>585</v>
      </c>
      <c r="E167" s="835" t="s">
        <v>4712</v>
      </c>
      <c r="F167" s="863" t="s">
        <v>4713</v>
      </c>
      <c r="G167" s="835" t="s">
        <v>4822</v>
      </c>
      <c r="H167" s="835" t="s">
        <v>4823</v>
      </c>
      <c r="I167" s="849">
        <v>8.494999885559082</v>
      </c>
      <c r="J167" s="849">
        <v>20</v>
      </c>
      <c r="K167" s="850">
        <v>169.90000152587891</v>
      </c>
    </row>
    <row r="168" spans="1:11" ht="14.4" customHeight="1" x14ac:dyDescent="0.3">
      <c r="A168" s="831" t="s">
        <v>560</v>
      </c>
      <c r="B168" s="832" t="s">
        <v>561</v>
      </c>
      <c r="C168" s="835" t="s">
        <v>584</v>
      </c>
      <c r="D168" s="863" t="s">
        <v>585</v>
      </c>
      <c r="E168" s="835" t="s">
        <v>4712</v>
      </c>
      <c r="F168" s="863" t="s">
        <v>4713</v>
      </c>
      <c r="G168" s="835" t="s">
        <v>4824</v>
      </c>
      <c r="H168" s="835" t="s">
        <v>4825</v>
      </c>
      <c r="I168" s="849">
        <v>4.429999828338623</v>
      </c>
      <c r="J168" s="849">
        <v>100</v>
      </c>
      <c r="K168" s="850">
        <v>443</v>
      </c>
    </row>
    <row r="169" spans="1:11" ht="14.4" customHeight="1" x14ac:dyDescent="0.3">
      <c r="A169" s="831" t="s">
        <v>560</v>
      </c>
      <c r="B169" s="832" t="s">
        <v>561</v>
      </c>
      <c r="C169" s="835" t="s">
        <v>584</v>
      </c>
      <c r="D169" s="863" t="s">
        <v>585</v>
      </c>
      <c r="E169" s="835" t="s">
        <v>4712</v>
      </c>
      <c r="F169" s="863" t="s">
        <v>4713</v>
      </c>
      <c r="G169" s="835" t="s">
        <v>4826</v>
      </c>
      <c r="H169" s="835" t="s">
        <v>4827</v>
      </c>
      <c r="I169" s="849">
        <v>2.1650000810623169</v>
      </c>
      <c r="J169" s="849">
        <v>1800</v>
      </c>
      <c r="K169" s="850">
        <v>3897</v>
      </c>
    </row>
    <row r="170" spans="1:11" ht="14.4" customHeight="1" x14ac:dyDescent="0.3">
      <c r="A170" s="831" t="s">
        <v>560</v>
      </c>
      <c r="B170" s="832" t="s">
        <v>561</v>
      </c>
      <c r="C170" s="835" t="s">
        <v>584</v>
      </c>
      <c r="D170" s="863" t="s">
        <v>585</v>
      </c>
      <c r="E170" s="835" t="s">
        <v>4712</v>
      </c>
      <c r="F170" s="863" t="s">
        <v>4713</v>
      </c>
      <c r="G170" s="835" t="s">
        <v>4828</v>
      </c>
      <c r="H170" s="835" t="s">
        <v>4829</v>
      </c>
      <c r="I170" s="849">
        <v>21.239999771118164</v>
      </c>
      <c r="J170" s="849">
        <v>10</v>
      </c>
      <c r="K170" s="850">
        <v>212.39999389648437</v>
      </c>
    </row>
    <row r="171" spans="1:11" ht="14.4" customHeight="1" x14ac:dyDescent="0.3">
      <c r="A171" s="831" t="s">
        <v>560</v>
      </c>
      <c r="B171" s="832" t="s">
        <v>561</v>
      </c>
      <c r="C171" s="835" t="s">
        <v>584</v>
      </c>
      <c r="D171" s="863" t="s">
        <v>585</v>
      </c>
      <c r="E171" s="835" t="s">
        <v>4712</v>
      </c>
      <c r="F171" s="863" t="s">
        <v>4713</v>
      </c>
      <c r="G171" s="835" t="s">
        <v>4830</v>
      </c>
      <c r="H171" s="835" t="s">
        <v>4831</v>
      </c>
      <c r="I171" s="849">
        <v>2.5149999856948853</v>
      </c>
      <c r="J171" s="849">
        <v>800</v>
      </c>
      <c r="K171" s="850">
        <v>2012</v>
      </c>
    </row>
    <row r="172" spans="1:11" ht="14.4" customHeight="1" x14ac:dyDescent="0.3">
      <c r="A172" s="831" t="s">
        <v>560</v>
      </c>
      <c r="B172" s="832" t="s">
        <v>561</v>
      </c>
      <c r="C172" s="835" t="s">
        <v>584</v>
      </c>
      <c r="D172" s="863" t="s">
        <v>585</v>
      </c>
      <c r="E172" s="835" t="s">
        <v>4712</v>
      </c>
      <c r="F172" s="863" t="s">
        <v>4713</v>
      </c>
      <c r="G172" s="835" t="s">
        <v>4882</v>
      </c>
      <c r="H172" s="835" t="s">
        <v>4883</v>
      </c>
      <c r="I172" s="849">
        <v>4.630000114440918</v>
      </c>
      <c r="J172" s="849">
        <v>20</v>
      </c>
      <c r="K172" s="850">
        <v>92.599998474121094</v>
      </c>
    </row>
    <row r="173" spans="1:11" ht="14.4" customHeight="1" x14ac:dyDescent="0.3">
      <c r="A173" s="831" t="s">
        <v>560</v>
      </c>
      <c r="B173" s="832" t="s">
        <v>561</v>
      </c>
      <c r="C173" s="835" t="s">
        <v>584</v>
      </c>
      <c r="D173" s="863" t="s">
        <v>585</v>
      </c>
      <c r="E173" s="835" t="s">
        <v>4712</v>
      </c>
      <c r="F173" s="863" t="s">
        <v>4713</v>
      </c>
      <c r="G173" s="835" t="s">
        <v>4832</v>
      </c>
      <c r="H173" s="835" t="s">
        <v>4833</v>
      </c>
      <c r="I173" s="849">
        <v>21.237499713897705</v>
      </c>
      <c r="J173" s="849">
        <v>120</v>
      </c>
      <c r="K173" s="850">
        <v>2548.5000610351562</v>
      </c>
    </row>
    <row r="174" spans="1:11" ht="14.4" customHeight="1" x14ac:dyDescent="0.3">
      <c r="A174" s="831" t="s">
        <v>560</v>
      </c>
      <c r="B174" s="832" t="s">
        <v>561</v>
      </c>
      <c r="C174" s="835" t="s">
        <v>584</v>
      </c>
      <c r="D174" s="863" t="s">
        <v>585</v>
      </c>
      <c r="E174" s="835" t="s">
        <v>4712</v>
      </c>
      <c r="F174" s="863" t="s">
        <v>4713</v>
      </c>
      <c r="G174" s="835" t="s">
        <v>4884</v>
      </c>
      <c r="H174" s="835" t="s">
        <v>4885</v>
      </c>
      <c r="I174" s="849">
        <v>3.1400001049041748</v>
      </c>
      <c r="J174" s="849">
        <v>100</v>
      </c>
      <c r="K174" s="850">
        <v>314</v>
      </c>
    </row>
    <row r="175" spans="1:11" ht="14.4" customHeight="1" x14ac:dyDescent="0.3">
      <c r="A175" s="831" t="s">
        <v>560</v>
      </c>
      <c r="B175" s="832" t="s">
        <v>561</v>
      </c>
      <c r="C175" s="835" t="s">
        <v>584</v>
      </c>
      <c r="D175" s="863" t="s">
        <v>585</v>
      </c>
      <c r="E175" s="835" t="s">
        <v>4712</v>
      </c>
      <c r="F175" s="863" t="s">
        <v>4713</v>
      </c>
      <c r="G175" s="835" t="s">
        <v>4886</v>
      </c>
      <c r="H175" s="835" t="s">
        <v>4887</v>
      </c>
      <c r="I175" s="849">
        <v>2.6850000619888306</v>
      </c>
      <c r="J175" s="849">
        <v>50</v>
      </c>
      <c r="K175" s="850">
        <v>134.12000274658203</v>
      </c>
    </row>
    <row r="176" spans="1:11" ht="14.4" customHeight="1" x14ac:dyDescent="0.3">
      <c r="A176" s="831" t="s">
        <v>560</v>
      </c>
      <c r="B176" s="832" t="s">
        <v>561</v>
      </c>
      <c r="C176" s="835" t="s">
        <v>584</v>
      </c>
      <c r="D176" s="863" t="s">
        <v>585</v>
      </c>
      <c r="E176" s="835" t="s">
        <v>4834</v>
      </c>
      <c r="F176" s="863" t="s">
        <v>4835</v>
      </c>
      <c r="G176" s="835" t="s">
        <v>4836</v>
      </c>
      <c r="H176" s="835" t="s">
        <v>4837</v>
      </c>
      <c r="I176" s="849">
        <v>10.164999961853027</v>
      </c>
      <c r="J176" s="849">
        <v>400</v>
      </c>
      <c r="K176" s="850">
        <v>4066</v>
      </c>
    </row>
    <row r="177" spans="1:11" ht="14.4" customHeight="1" x14ac:dyDescent="0.3">
      <c r="A177" s="831" t="s">
        <v>560</v>
      </c>
      <c r="B177" s="832" t="s">
        <v>561</v>
      </c>
      <c r="C177" s="835" t="s">
        <v>584</v>
      </c>
      <c r="D177" s="863" t="s">
        <v>585</v>
      </c>
      <c r="E177" s="835" t="s">
        <v>4834</v>
      </c>
      <c r="F177" s="863" t="s">
        <v>4835</v>
      </c>
      <c r="G177" s="835" t="s">
        <v>4888</v>
      </c>
      <c r="H177" s="835" t="s">
        <v>4889</v>
      </c>
      <c r="I177" s="849">
        <v>15.609999656677246</v>
      </c>
      <c r="J177" s="849">
        <v>20</v>
      </c>
      <c r="K177" s="850">
        <v>312.17999267578125</v>
      </c>
    </row>
    <row r="178" spans="1:11" ht="14.4" customHeight="1" x14ac:dyDescent="0.3">
      <c r="A178" s="831" t="s">
        <v>560</v>
      </c>
      <c r="B178" s="832" t="s">
        <v>561</v>
      </c>
      <c r="C178" s="835" t="s">
        <v>584</v>
      </c>
      <c r="D178" s="863" t="s">
        <v>585</v>
      </c>
      <c r="E178" s="835" t="s">
        <v>4840</v>
      </c>
      <c r="F178" s="863" t="s">
        <v>4841</v>
      </c>
      <c r="G178" s="835" t="s">
        <v>4842</v>
      </c>
      <c r="H178" s="835" t="s">
        <v>4843</v>
      </c>
      <c r="I178" s="849">
        <v>0.47999998927116394</v>
      </c>
      <c r="J178" s="849">
        <v>100</v>
      </c>
      <c r="K178" s="850">
        <v>48</v>
      </c>
    </row>
    <row r="179" spans="1:11" ht="14.4" customHeight="1" x14ac:dyDescent="0.3">
      <c r="A179" s="831" t="s">
        <v>560</v>
      </c>
      <c r="B179" s="832" t="s">
        <v>561</v>
      </c>
      <c r="C179" s="835" t="s">
        <v>584</v>
      </c>
      <c r="D179" s="863" t="s">
        <v>585</v>
      </c>
      <c r="E179" s="835" t="s">
        <v>4840</v>
      </c>
      <c r="F179" s="863" t="s">
        <v>4841</v>
      </c>
      <c r="G179" s="835" t="s">
        <v>4844</v>
      </c>
      <c r="H179" s="835" t="s">
        <v>4845</v>
      </c>
      <c r="I179" s="849">
        <v>0.30000001192092896</v>
      </c>
      <c r="J179" s="849">
        <v>100</v>
      </c>
      <c r="K179" s="850">
        <v>30</v>
      </c>
    </row>
    <row r="180" spans="1:11" ht="14.4" customHeight="1" x14ac:dyDescent="0.3">
      <c r="A180" s="831" t="s">
        <v>560</v>
      </c>
      <c r="B180" s="832" t="s">
        <v>561</v>
      </c>
      <c r="C180" s="835" t="s">
        <v>584</v>
      </c>
      <c r="D180" s="863" t="s">
        <v>585</v>
      </c>
      <c r="E180" s="835" t="s">
        <v>4840</v>
      </c>
      <c r="F180" s="863" t="s">
        <v>4841</v>
      </c>
      <c r="G180" s="835" t="s">
        <v>4850</v>
      </c>
      <c r="H180" s="835" t="s">
        <v>4851</v>
      </c>
      <c r="I180" s="849">
        <v>0.54333335161209106</v>
      </c>
      <c r="J180" s="849">
        <v>600</v>
      </c>
      <c r="K180" s="850">
        <v>326</v>
      </c>
    </row>
    <row r="181" spans="1:11" ht="14.4" customHeight="1" x14ac:dyDescent="0.3">
      <c r="A181" s="831" t="s">
        <v>560</v>
      </c>
      <c r="B181" s="832" t="s">
        <v>561</v>
      </c>
      <c r="C181" s="835" t="s">
        <v>584</v>
      </c>
      <c r="D181" s="863" t="s">
        <v>585</v>
      </c>
      <c r="E181" s="835" t="s">
        <v>4840</v>
      </c>
      <c r="F181" s="863" t="s">
        <v>4841</v>
      </c>
      <c r="G181" s="835" t="s">
        <v>4852</v>
      </c>
      <c r="H181" s="835" t="s">
        <v>4853</v>
      </c>
      <c r="I181" s="849">
        <v>1.8049999475479126</v>
      </c>
      <c r="J181" s="849">
        <v>2400</v>
      </c>
      <c r="K181" s="850">
        <v>4334</v>
      </c>
    </row>
    <row r="182" spans="1:11" ht="14.4" customHeight="1" x14ac:dyDescent="0.3">
      <c r="A182" s="831" t="s">
        <v>560</v>
      </c>
      <c r="B182" s="832" t="s">
        <v>561</v>
      </c>
      <c r="C182" s="835" t="s">
        <v>584</v>
      </c>
      <c r="D182" s="863" t="s">
        <v>585</v>
      </c>
      <c r="E182" s="835" t="s">
        <v>4840</v>
      </c>
      <c r="F182" s="863" t="s">
        <v>4841</v>
      </c>
      <c r="G182" s="835" t="s">
        <v>4854</v>
      </c>
      <c r="H182" s="835" t="s">
        <v>4855</v>
      </c>
      <c r="I182" s="849">
        <v>1.809999942779541</v>
      </c>
      <c r="J182" s="849">
        <v>500</v>
      </c>
      <c r="K182" s="850">
        <v>905</v>
      </c>
    </row>
    <row r="183" spans="1:11" ht="14.4" customHeight="1" x14ac:dyDescent="0.3">
      <c r="A183" s="831" t="s">
        <v>560</v>
      </c>
      <c r="B183" s="832" t="s">
        <v>561</v>
      </c>
      <c r="C183" s="835" t="s">
        <v>584</v>
      </c>
      <c r="D183" s="863" t="s">
        <v>585</v>
      </c>
      <c r="E183" s="835" t="s">
        <v>4840</v>
      </c>
      <c r="F183" s="863" t="s">
        <v>4841</v>
      </c>
      <c r="G183" s="835" t="s">
        <v>4890</v>
      </c>
      <c r="H183" s="835" t="s">
        <v>4891</v>
      </c>
      <c r="I183" s="849">
        <v>1.7999999523162842</v>
      </c>
      <c r="J183" s="849">
        <v>200</v>
      </c>
      <c r="K183" s="850">
        <v>360</v>
      </c>
    </row>
    <row r="184" spans="1:11" ht="14.4" customHeight="1" x14ac:dyDescent="0.3">
      <c r="A184" s="831" t="s">
        <v>560</v>
      </c>
      <c r="B184" s="832" t="s">
        <v>561</v>
      </c>
      <c r="C184" s="835" t="s">
        <v>584</v>
      </c>
      <c r="D184" s="863" t="s">
        <v>585</v>
      </c>
      <c r="E184" s="835" t="s">
        <v>4856</v>
      </c>
      <c r="F184" s="863" t="s">
        <v>4857</v>
      </c>
      <c r="G184" s="835" t="s">
        <v>4858</v>
      </c>
      <c r="H184" s="835" t="s">
        <v>4859</v>
      </c>
      <c r="I184" s="849">
        <v>0.63666665554046631</v>
      </c>
      <c r="J184" s="849">
        <v>600</v>
      </c>
      <c r="K184" s="850">
        <v>382</v>
      </c>
    </row>
    <row r="185" spans="1:11" ht="14.4" customHeight="1" x14ac:dyDescent="0.3">
      <c r="A185" s="831" t="s">
        <v>560</v>
      </c>
      <c r="B185" s="832" t="s">
        <v>561</v>
      </c>
      <c r="C185" s="835" t="s">
        <v>584</v>
      </c>
      <c r="D185" s="863" t="s">
        <v>585</v>
      </c>
      <c r="E185" s="835" t="s">
        <v>4856</v>
      </c>
      <c r="F185" s="863" t="s">
        <v>4857</v>
      </c>
      <c r="G185" s="835" t="s">
        <v>4860</v>
      </c>
      <c r="H185" s="835" t="s">
        <v>4861</v>
      </c>
      <c r="I185" s="849">
        <v>0.62749999761581421</v>
      </c>
      <c r="J185" s="849">
        <v>5600</v>
      </c>
      <c r="K185" s="850">
        <v>3516</v>
      </c>
    </row>
    <row r="186" spans="1:11" ht="14.4" customHeight="1" x14ac:dyDescent="0.3">
      <c r="A186" s="831" t="s">
        <v>560</v>
      </c>
      <c r="B186" s="832" t="s">
        <v>561</v>
      </c>
      <c r="C186" s="835" t="s">
        <v>584</v>
      </c>
      <c r="D186" s="863" t="s">
        <v>585</v>
      </c>
      <c r="E186" s="835" t="s">
        <v>4856</v>
      </c>
      <c r="F186" s="863" t="s">
        <v>4857</v>
      </c>
      <c r="G186" s="835" t="s">
        <v>4862</v>
      </c>
      <c r="H186" s="835" t="s">
        <v>4863</v>
      </c>
      <c r="I186" s="849">
        <v>0.63249999284744263</v>
      </c>
      <c r="J186" s="849">
        <v>3600</v>
      </c>
      <c r="K186" s="850">
        <v>2274</v>
      </c>
    </row>
    <row r="187" spans="1:11" ht="14.4" customHeight="1" x14ac:dyDescent="0.3">
      <c r="A187" s="831" t="s">
        <v>560</v>
      </c>
      <c r="B187" s="832" t="s">
        <v>561</v>
      </c>
      <c r="C187" s="835" t="s">
        <v>587</v>
      </c>
      <c r="D187" s="863" t="s">
        <v>588</v>
      </c>
      <c r="E187" s="835" t="s">
        <v>4614</v>
      </c>
      <c r="F187" s="863" t="s">
        <v>4615</v>
      </c>
      <c r="G187" s="835" t="s">
        <v>4616</v>
      </c>
      <c r="H187" s="835" t="s">
        <v>4617</v>
      </c>
      <c r="I187" s="849">
        <v>147.18166097005209</v>
      </c>
      <c r="J187" s="849">
        <v>55</v>
      </c>
      <c r="K187" s="850">
        <v>8095.0001831054687</v>
      </c>
    </row>
    <row r="188" spans="1:11" ht="14.4" customHeight="1" x14ac:dyDescent="0.3">
      <c r="A188" s="831" t="s">
        <v>560</v>
      </c>
      <c r="B188" s="832" t="s">
        <v>561</v>
      </c>
      <c r="C188" s="835" t="s">
        <v>587</v>
      </c>
      <c r="D188" s="863" t="s">
        <v>588</v>
      </c>
      <c r="E188" s="835" t="s">
        <v>4614</v>
      </c>
      <c r="F188" s="863" t="s">
        <v>4615</v>
      </c>
      <c r="G188" s="835" t="s">
        <v>4618</v>
      </c>
      <c r="H188" s="835" t="s">
        <v>4619</v>
      </c>
      <c r="I188" s="849">
        <v>147.17832692464194</v>
      </c>
      <c r="J188" s="849">
        <v>55</v>
      </c>
      <c r="K188" s="850">
        <v>8094.9299926757812</v>
      </c>
    </row>
    <row r="189" spans="1:11" ht="14.4" customHeight="1" x14ac:dyDescent="0.3">
      <c r="A189" s="831" t="s">
        <v>560</v>
      </c>
      <c r="B189" s="832" t="s">
        <v>561</v>
      </c>
      <c r="C189" s="835" t="s">
        <v>587</v>
      </c>
      <c r="D189" s="863" t="s">
        <v>588</v>
      </c>
      <c r="E189" s="835" t="s">
        <v>4614</v>
      </c>
      <c r="F189" s="863" t="s">
        <v>4615</v>
      </c>
      <c r="G189" s="835" t="s">
        <v>4620</v>
      </c>
      <c r="H189" s="835" t="s">
        <v>4621</v>
      </c>
      <c r="I189" s="849">
        <v>151.64000193277994</v>
      </c>
      <c r="J189" s="849">
        <v>12</v>
      </c>
      <c r="K189" s="850">
        <v>1819.7200164794922</v>
      </c>
    </row>
    <row r="190" spans="1:11" ht="14.4" customHeight="1" x14ac:dyDescent="0.3">
      <c r="A190" s="831" t="s">
        <v>560</v>
      </c>
      <c r="B190" s="832" t="s">
        <v>561</v>
      </c>
      <c r="C190" s="835" t="s">
        <v>587</v>
      </c>
      <c r="D190" s="863" t="s">
        <v>588</v>
      </c>
      <c r="E190" s="835" t="s">
        <v>4622</v>
      </c>
      <c r="F190" s="863" t="s">
        <v>4623</v>
      </c>
      <c r="G190" s="835" t="s">
        <v>4624</v>
      </c>
      <c r="H190" s="835" t="s">
        <v>4892</v>
      </c>
      <c r="I190" s="849">
        <v>63.259998321533203</v>
      </c>
      <c r="J190" s="849">
        <v>20</v>
      </c>
      <c r="K190" s="850">
        <v>1265.1800537109375</v>
      </c>
    </row>
    <row r="191" spans="1:11" ht="14.4" customHeight="1" x14ac:dyDescent="0.3">
      <c r="A191" s="831" t="s">
        <v>560</v>
      </c>
      <c r="B191" s="832" t="s">
        <v>561</v>
      </c>
      <c r="C191" s="835" t="s">
        <v>587</v>
      </c>
      <c r="D191" s="863" t="s">
        <v>588</v>
      </c>
      <c r="E191" s="835" t="s">
        <v>4630</v>
      </c>
      <c r="F191" s="863" t="s">
        <v>4631</v>
      </c>
      <c r="G191" s="835" t="s">
        <v>4893</v>
      </c>
      <c r="H191" s="835" t="s">
        <v>4894</v>
      </c>
      <c r="I191" s="849">
        <v>93.150001525878906</v>
      </c>
      <c r="J191" s="849">
        <v>200</v>
      </c>
      <c r="K191" s="850">
        <v>18630</v>
      </c>
    </row>
    <row r="192" spans="1:11" ht="14.4" customHeight="1" x14ac:dyDescent="0.3">
      <c r="A192" s="831" t="s">
        <v>560</v>
      </c>
      <c r="B192" s="832" t="s">
        <v>561</v>
      </c>
      <c r="C192" s="835" t="s">
        <v>587</v>
      </c>
      <c r="D192" s="863" t="s">
        <v>588</v>
      </c>
      <c r="E192" s="835" t="s">
        <v>4630</v>
      </c>
      <c r="F192" s="863" t="s">
        <v>4631</v>
      </c>
      <c r="G192" s="835" t="s">
        <v>4636</v>
      </c>
      <c r="H192" s="835" t="s">
        <v>4637</v>
      </c>
      <c r="I192" s="849">
        <v>0.87999999523162842</v>
      </c>
      <c r="J192" s="849">
        <v>2000</v>
      </c>
      <c r="K192" s="850">
        <v>1760</v>
      </c>
    </row>
    <row r="193" spans="1:11" ht="14.4" customHeight="1" x14ac:dyDescent="0.3">
      <c r="A193" s="831" t="s">
        <v>560</v>
      </c>
      <c r="B193" s="832" t="s">
        <v>561</v>
      </c>
      <c r="C193" s="835" t="s">
        <v>587</v>
      </c>
      <c r="D193" s="863" t="s">
        <v>588</v>
      </c>
      <c r="E193" s="835" t="s">
        <v>4630</v>
      </c>
      <c r="F193" s="863" t="s">
        <v>4631</v>
      </c>
      <c r="G193" s="835" t="s">
        <v>4895</v>
      </c>
      <c r="H193" s="835" t="s">
        <v>4896</v>
      </c>
      <c r="I193" s="849">
        <v>1.2899999618530273</v>
      </c>
      <c r="J193" s="849">
        <v>5000</v>
      </c>
      <c r="K193" s="850">
        <v>6453.8798828125</v>
      </c>
    </row>
    <row r="194" spans="1:11" ht="14.4" customHeight="1" x14ac:dyDescent="0.3">
      <c r="A194" s="831" t="s">
        <v>560</v>
      </c>
      <c r="B194" s="832" t="s">
        <v>561</v>
      </c>
      <c r="C194" s="835" t="s">
        <v>587</v>
      </c>
      <c r="D194" s="863" t="s">
        <v>588</v>
      </c>
      <c r="E194" s="835" t="s">
        <v>4630</v>
      </c>
      <c r="F194" s="863" t="s">
        <v>4631</v>
      </c>
      <c r="G194" s="835" t="s">
        <v>4897</v>
      </c>
      <c r="H194" s="835" t="s">
        <v>4898</v>
      </c>
      <c r="I194" s="849">
        <v>2.0499999523162842</v>
      </c>
      <c r="J194" s="849">
        <v>50</v>
      </c>
      <c r="K194" s="850">
        <v>102.59999847412109</v>
      </c>
    </row>
    <row r="195" spans="1:11" ht="14.4" customHeight="1" x14ac:dyDescent="0.3">
      <c r="A195" s="831" t="s">
        <v>560</v>
      </c>
      <c r="B195" s="832" t="s">
        <v>561</v>
      </c>
      <c r="C195" s="835" t="s">
        <v>587</v>
      </c>
      <c r="D195" s="863" t="s">
        <v>588</v>
      </c>
      <c r="E195" s="835" t="s">
        <v>4630</v>
      </c>
      <c r="F195" s="863" t="s">
        <v>4631</v>
      </c>
      <c r="G195" s="835" t="s">
        <v>4899</v>
      </c>
      <c r="H195" s="835" t="s">
        <v>4900</v>
      </c>
      <c r="I195" s="849">
        <v>2.7400000095367432</v>
      </c>
      <c r="J195" s="849">
        <v>25</v>
      </c>
      <c r="K195" s="850">
        <v>68.400001525878906</v>
      </c>
    </row>
    <row r="196" spans="1:11" ht="14.4" customHeight="1" x14ac:dyDescent="0.3">
      <c r="A196" s="831" t="s">
        <v>560</v>
      </c>
      <c r="B196" s="832" t="s">
        <v>561</v>
      </c>
      <c r="C196" s="835" t="s">
        <v>587</v>
      </c>
      <c r="D196" s="863" t="s">
        <v>588</v>
      </c>
      <c r="E196" s="835" t="s">
        <v>4630</v>
      </c>
      <c r="F196" s="863" t="s">
        <v>4631</v>
      </c>
      <c r="G196" s="835" t="s">
        <v>4901</v>
      </c>
      <c r="H196" s="835" t="s">
        <v>4902</v>
      </c>
      <c r="I196" s="849">
        <v>106.52999877929687</v>
      </c>
      <c r="J196" s="849">
        <v>10</v>
      </c>
      <c r="K196" s="850">
        <v>1065.260009765625</v>
      </c>
    </row>
    <row r="197" spans="1:11" ht="14.4" customHeight="1" x14ac:dyDescent="0.3">
      <c r="A197" s="831" t="s">
        <v>560</v>
      </c>
      <c r="B197" s="832" t="s">
        <v>561</v>
      </c>
      <c r="C197" s="835" t="s">
        <v>587</v>
      </c>
      <c r="D197" s="863" t="s">
        <v>588</v>
      </c>
      <c r="E197" s="835" t="s">
        <v>4630</v>
      </c>
      <c r="F197" s="863" t="s">
        <v>4631</v>
      </c>
      <c r="G197" s="835" t="s">
        <v>4903</v>
      </c>
      <c r="H197" s="835" t="s">
        <v>4904</v>
      </c>
      <c r="I197" s="849">
        <v>13.800000190734863</v>
      </c>
      <c r="J197" s="849">
        <v>10</v>
      </c>
      <c r="K197" s="850">
        <v>138</v>
      </c>
    </row>
    <row r="198" spans="1:11" ht="14.4" customHeight="1" x14ac:dyDescent="0.3">
      <c r="A198" s="831" t="s">
        <v>560</v>
      </c>
      <c r="B198" s="832" t="s">
        <v>561</v>
      </c>
      <c r="C198" s="835" t="s">
        <v>587</v>
      </c>
      <c r="D198" s="863" t="s">
        <v>588</v>
      </c>
      <c r="E198" s="835" t="s">
        <v>4630</v>
      </c>
      <c r="F198" s="863" t="s">
        <v>4631</v>
      </c>
      <c r="G198" s="835" t="s">
        <v>4905</v>
      </c>
      <c r="H198" s="835" t="s">
        <v>4906</v>
      </c>
      <c r="I198" s="849">
        <v>790.87333170572913</v>
      </c>
      <c r="J198" s="849">
        <v>3</v>
      </c>
      <c r="K198" s="850">
        <v>2372.6199951171875</v>
      </c>
    </row>
    <row r="199" spans="1:11" ht="14.4" customHeight="1" x14ac:dyDescent="0.3">
      <c r="A199" s="831" t="s">
        <v>560</v>
      </c>
      <c r="B199" s="832" t="s">
        <v>561</v>
      </c>
      <c r="C199" s="835" t="s">
        <v>587</v>
      </c>
      <c r="D199" s="863" t="s">
        <v>588</v>
      </c>
      <c r="E199" s="835" t="s">
        <v>4630</v>
      </c>
      <c r="F199" s="863" t="s">
        <v>4631</v>
      </c>
      <c r="G199" s="835" t="s">
        <v>4907</v>
      </c>
      <c r="H199" s="835" t="s">
        <v>4908</v>
      </c>
      <c r="I199" s="849">
        <v>642.08502197265625</v>
      </c>
      <c r="J199" s="849">
        <v>2</v>
      </c>
      <c r="K199" s="850">
        <v>1284.1700439453125</v>
      </c>
    </row>
    <row r="200" spans="1:11" ht="14.4" customHeight="1" x14ac:dyDescent="0.3">
      <c r="A200" s="831" t="s">
        <v>560</v>
      </c>
      <c r="B200" s="832" t="s">
        <v>561</v>
      </c>
      <c r="C200" s="835" t="s">
        <v>587</v>
      </c>
      <c r="D200" s="863" t="s">
        <v>588</v>
      </c>
      <c r="E200" s="835" t="s">
        <v>4630</v>
      </c>
      <c r="F200" s="863" t="s">
        <v>4631</v>
      </c>
      <c r="G200" s="835" t="s">
        <v>4648</v>
      </c>
      <c r="H200" s="835" t="s">
        <v>4649</v>
      </c>
      <c r="I200" s="849">
        <v>355.35000610351562</v>
      </c>
      <c r="J200" s="849">
        <v>21</v>
      </c>
      <c r="K200" s="850">
        <v>7462.35009765625</v>
      </c>
    </row>
    <row r="201" spans="1:11" ht="14.4" customHeight="1" x14ac:dyDescent="0.3">
      <c r="A201" s="831" t="s">
        <v>560</v>
      </c>
      <c r="B201" s="832" t="s">
        <v>561</v>
      </c>
      <c r="C201" s="835" t="s">
        <v>587</v>
      </c>
      <c r="D201" s="863" t="s">
        <v>588</v>
      </c>
      <c r="E201" s="835" t="s">
        <v>4630</v>
      </c>
      <c r="F201" s="863" t="s">
        <v>4631</v>
      </c>
      <c r="G201" s="835" t="s">
        <v>4909</v>
      </c>
      <c r="H201" s="835" t="s">
        <v>4910</v>
      </c>
      <c r="I201" s="849">
        <v>63</v>
      </c>
      <c r="J201" s="849">
        <v>10</v>
      </c>
      <c r="K201" s="850">
        <v>630</v>
      </c>
    </row>
    <row r="202" spans="1:11" ht="14.4" customHeight="1" x14ac:dyDescent="0.3">
      <c r="A202" s="831" t="s">
        <v>560</v>
      </c>
      <c r="B202" s="832" t="s">
        <v>561</v>
      </c>
      <c r="C202" s="835" t="s">
        <v>587</v>
      </c>
      <c r="D202" s="863" t="s">
        <v>588</v>
      </c>
      <c r="E202" s="835" t="s">
        <v>4630</v>
      </c>
      <c r="F202" s="863" t="s">
        <v>4631</v>
      </c>
      <c r="G202" s="835" t="s">
        <v>4911</v>
      </c>
      <c r="H202" s="835" t="s">
        <v>4912</v>
      </c>
      <c r="I202" s="849">
        <v>98.410003662109375</v>
      </c>
      <c r="J202" s="849">
        <v>5</v>
      </c>
      <c r="K202" s="850">
        <v>492.07000732421875</v>
      </c>
    </row>
    <row r="203" spans="1:11" ht="14.4" customHeight="1" x14ac:dyDescent="0.3">
      <c r="A203" s="831" t="s">
        <v>560</v>
      </c>
      <c r="B203" s="832" t="s">
        <v>561</v>
      </c>
      <c r="C203" s="835" t="s">
        <v>587</v>
      </c>
      <c r="D203" s="863" t="s">
        <v>588</v>
      </c>
      <c r="E203" s="835" t="s">
        <v>4630</v>
      </c>
      <c r="F203" s="863" t="s">
        <v>4631</v>
      </c>
      <c r="G203" s="835" t="s">
        <v>4652</v>
      </c>
      <c r="H203" s="835" t="s">
        <v>4653</v>
      </c>
      <c r="I203" s="849">
        <v>30.180000305175781</v>
      </c>
      <c r="J203" s="849">
        <v>25</v>
      </c>
      <c r="K203" s="850">
        <v>754.5</v>
      </c>
    </row>
    <row r="204" spans="1:11" ht="14.4" customHeight="1" x14ac:dyDescent="0.3">
      <c r="A204" s="831" t="s">
        <v>560</v>
      </c>
      <c r="B204" s="832" t="s">
        <v>561</v>
      </c>
      <c r="C204" s="835" t="s">
        <v>587</v>
      </c>
      <c r="D204" s="863" t="s">
        <v>588</v>
      </c>
      <c r="E204" s="835" t="s">
        <v>4630</v>
      </c>
      <c r="F204" s="863" t="s">
        <v>4631</v>
      </c>
      <c r="G204" s="835" t="s">
        <v>4658</v>
      </c>
      <c r="H204" s="835" t="s">
        <v>4659</v>
      </c>
      <c r="I204" s="849">
        <v>5.179999828338623</v>
      </c>
      <c r="J204" s="849">
        <v>50</v>
      </c>
      <c r="K204" s="850">
        <v>258.75</v>
      </c>
    </row>
    <row r="205" spans="1:11" ht="14.4" customHeight="1" x14ac:dyDescent="0.3">
      <c r="A205" s="831" t="s">
        <v>560</v>
      </c>
      <c r="B205" s="832" t="s">
        <v>561</v>
      </c>
      <c r="C205" s="835" t="s">
        <v>587</v>
      </c>
      <c r="D205" s="863" t="s">
        <v>588</v>
      </c>
      <c r="E205" s="835" t="s">
        <v>4630</v>
      </c>
      <c r="F205" s="863" t="s">
        <v>4631</v>
      </c>
      <c r="G205" s="835" t="s">
        <v>4658</v>
      </c>
      <c r="H205" s="835" t="s">
        <v>4913</v>
      </c>
      <c r="I205" s="849">
        <v>5.179999828338623</v>
      </c>
      <c r="J205" s="849">
        <v>300</v>
      </c>
      <c r="K205" s="850">
        <v>1552.5</v>
      </c>
    </row>
    <row r="206" spans="1:11" ht="14.4" customHeight="1" x14ac:dyDescent="0.3">
      <c r="A206" s="831" t="s">
        <v>560</v>
      </c>
      <c r="B206" s="832" t="s">
        <v>561</v>
      </c>
      <c r="C206" s="835" t="s">
        <v>587</v>
      </c>
      <c r="D206" s="863" t="s">
        <v>588</v>
      </c>
      <c r="E206" s="835" t="s">
        <v>4630</v>
      </c>
      <c r="F206" s="863" t="s">
        <v>4631</v>
      </c>
      <c r="G206" s="835" t="s">
        <v>4660</v>
      </c>
      <c r="H206" s="835" t="s">
        <v>4661</v>
      </c>
      <c r="I206" s="849">
        <v>112.81666564941406</v>
      </c>
      <c r="J206" s="849">
        <v>20</v>
      </c>
      <c r="K206" s="850">
        <v>2256.300048828125</v>
      </c>
    </row>
    <row r="207" spans="1:11" ht="14.4" customHeight="1" x14ac:dyDescent="0.3">
      <c r="A207" s="831" t="s">
        <v>560</v>
      </c>
      <c r="B207" s="832" t="s">
        <v>561</v>
      </c>
      <c r="C207" s="835" t="s">
        <v>587</v>
      </c>
      <c r="D207" s="863" t="s">
        <v>588</v>
      </c>
      <c r="E207" s="835" t="s">
        <v>4630</v>
      </c>
      <c r="F207" s="863" t="s">
        <v>4631</v>
      </c>
      <c r="G207" s="835" t="s">
        <v>4914</v>
      </c>
      <c r="H207" s="835" t="s">
        <v>4915</v>
      </c>
      <c r="I207" s="849">
        <v>128</v>
      </c>
      <c r="J207" s="849">
        <v>5</v>
      </c>
      <c r="K207" s="850">
        <v>639.97998046875</v>
      </c>
    </row>
    <row r="208" spans="1:11" ht="14.4" customHeight="1" x14ac:dyDescent="0.3">
      <c r="A208" s="831" t="s">
        <v>560</v>
      </c>
      <c r="B208" s="832" t="s">
        <v>561</v>
      </c>
      <c r="C208" s="835" t="s">
        <v>587</v>
      </c>
      <c r="D208" s="863" t="s">
        <v>588</v>
      </c>
      <c r="E208" s="835" t="s">
        <v>4630</v>
      </c>
      <c r="F208" s="863" t="s">
        <v>4631</v>
      </c>
      <c r="G208" s="835" t="s">
        <v>4916</v>
      </c>
      <c r="H208" s="835" t="s">
        <v>4917</v>
      </c>
      <c r="I208" s="849">
        <v>322</v>
      </c>
      <c r="J208" s="849">
        <v>15</v>
      </c>
      <c r="K208" s="850">
        <v>4830</v>
      </c>
    </row>
    <row r="209" spans="1:11" ht="14.4" customHeight="1" x14ac:dyDescent="0.3">
      <c r="A209" s="831" t="s">
        <v>560</v>
      </c>
      <c r="B209" s="832" t="s">
        <v>561</v>
      </c>
      <c r="C209" s="835" t="s">
        <v>587</v>
      </c>
      <c r="D209" s="863" t="s">
        <v>588</v>
      </c>
      <c r="E209" s="835" t="s">
        <v>4630</v>
      </c>
      <c r="F209" s="863" t="s">
        <v>4631</v>
      </c>
      <c r="G209" s="835" t="s">
        <v>4918</v>
      </c>
      <c r="H209" s="835" t="s">
        <v>4919</v>
      </c>
      <c r="I209" s="849">
        <v>92</v>
      </c>
      <c r="J209" s="849">
        <v>15</v>
      </c>
      <c r="K209" s="850">
        <v>1380</v>
      </c>
    </row>
    <row r="210" spans="1:11" ht="14.4" customHeight="1" x14ac:dyDescent="0.3">
      <c r="A210" s="831" t="s">
        <v>560</v>
      </c>
      <c r="B210" s="832" t="s">
        <v>561</v>
      </c>
      <c r="C210" s="835" t="s">
        <v>587</v>
      </c>
      <c r="D210" s="863" t="s">
        <v>588</v>
      </c>
      <c r="E210" s="835" t="s">
        <v>4630</v>
      </c>
      <c r="F210" s="863" t="s">
        <v>4631</v>
      </c>
      <c r="G210" s="835" t="s">
        <v>4662</v>
      </c>
      <c r="H210" s="835" t="s">
        <v>4663</v>
      </c>
      <c r="I210" s="849">
        <v>283.01998901367187</v>
      </c>
      <c r="J210" s="849">
        <v>55</v>
      </c>
      <c r="K210" s="850">
        <v>15565.869750976563</v>
      </c>
    </row>
    <row r="211" spans="1:11" ht="14.4" customHeight="1" x14ac:dyDescent="0.3">
      <c r="A211" s="831" t="s">
        <v>560</v>
      </c>
      <c r="B211" s="832" t="s">
        <v>561</v>
      </c>
      <c r="C211" s="835" t="s">
        <v>587</v>
      </c>
      <c r="D211" s="863" t="s">
        <v>588</v>
      </c>
      <c r="E211" s="835" t="s">
        <v>4630</v>
      </c>
      <c r="F211" s="863" t="s">
        <v>4631</v>
      </c>
      <c r="G211" s="835" t="s">
        <v>4920</v>
      </c>
      <c r="H211" s="835" t="s">
        <v>4921</v>
      </c>
      <c r="I211" s="849">
        <v>380.8800048828125</v>
      </c>
      <c r="J211" s="849">
        <v>35</v>
      </c>
      <c r="K211" s="850">
        <v>13330.80029296875</v>
      </c>
    </row>
    <row r="212" spans="1:11" ht="14.4" customHeight="1" x14ac:dyDescent="0.3">
      <c r="A212" s="831" t="s">
        <v>560</v>
      </c>
      <c r="B212" s="832" t="s">
        <v>561</v>
      </c>
      <c r="C212" s="835" t="s">
        <v>587</v>
      </c>
      <c r="D212" s="863" t="s">
        <v>588</v>
      </c>
      <c r="E212" s="835" t="s">
        <v>4630</v>
      </c>
      <c r="F212" s="863" t="s">
        <v>4631</v>
      </c>
      <c r="G212" s="835" t="s">
        <v>4664</v>
      </c>
      <c r="H212" s="835" t="s">
        <v>4665</v>
      </c>
      <c r="I212" s="849">
        <v>233.79800109863282</v>
      </c>
      <c r="J212" s="849">
        <v>50</v>
      </c>
      <c r="K212" s="850">
        <v>11689.749755859375</v>
      </c>
    </row>
    <row r="213" spans="1:11" ht="14.4" customHeight="1" x14ac:dyDescent="0.3">
      <c r="A213" s="831" t="s">
        <v>560</v>
      </c>
      <c r="B213" s="832" t="s">
        <v>561</v>
      </c>
      <c r="C213" s="835" t="s">
        <v>587</v>
      </c>
      <c r="D213" s="863" t="s">
        <v>588</v>
      </c>
      <c r="E213" s="835" t="s">
        <v>4630</v>
      </c>
      <c r="F213" s="863" t="s">
        <v>4631</v>
      </c>
      <c r="G213" s="835" t="s">
        <v>4922</v>
      </c>
      <c r="H213" s="835" t="s">
        <v>4923</v>
      </c>
      <c r="I213" s="849">
        <v>123.05000305175781</v>
      </c>
      <c r="J213" s="849">
        <v>20</v>
      </c>
      <c r="K213" s="850">
        <v>2461</v>
      </c>
    </row>
    <row r="214" spans="1:11" ht="14.4" customHeight="1" x14ac:dyDescent="0.3">
      <c r="A214" s="831" t="s">
        <v>560</v>
      </c>
      <c r="B214" s="832" t="s">
        <v>561</v>
      </c>
      <c r="C214" s="835" t="s">
        <v>587</v>
      </c>
      <c r="D214" s="863" t="s">
        <v>588</v>
      </c>
      <c r="E214" s="835" t="s">
        <v>4630</v>
      </c>
      <c r="F214" s="863" t="s">
        <v>4631</v>
      </c>
      <c r="G214" s="835" t="s">
        <v>4924</v>
      </c>
      <c r="H214" s="835" t="s">
        <v>4925</v>
      </c>
      <c r="I214" s="849">
        <v>124.41000366210937</v>
      </c>
      <c r="J214" s="849">
        <v>5</v>
      </c>
      <c r="K214" s="850">
        <v>622.03997802734375</v>
      </c>
    </row>
    <row r="215" spans="1:11" ht="14.4" customHeight="1" x14ac:dyDescent="0.3">
      <c r="A215" s="831" t="s">
        <v>560</v>
      </c>
      <c r="B215" s="832" t="s">
        <v>561</v>
      </c>
      <c r="C215" s="835" t="s">
        <v>587</v>
      </c>
      <c r="D215" s="863" t="s">
        <v>588</v>
      </c>
      <c r="E215" s="835" t="s">
        <v>4630</v>
      </c>
      <c r="F215" s="863" t="s">
        <v>4631</v>
      </c>
      <c r="G215" s="835" t="s">
        <v>4670</v>
      </c>
      <c r="H215" s="835" t="s">
        <v>4671</v>
      </c>
      <c r="I215" s="849">
        <v>139.17332967122397</v>
      </c>
      <c r="J215" s="849">
        <v>6</v>
      </c>
      <c r="K215" s="850">
        <v>835.03997802734375</v>
      </c>
    </row>
    <row r="216" spans="1:11" ht="14.4" customHeight="1" x14ac:dyDescent="0.3">
      <c r="A216" s="831" t="s">
        <v>560</v>
      </c>
      <c r="B216" s="832" t="s">
        <v>561</v>
      </c>
      <c r="C216" s="835" t="s">
        <v>587</v>
      </c>
      <c r="D216" s="863" t="s">
        <v>588</v>
      </c>
      <c r="E216" s="835" t="s">
        <v>4630</v>
      </c>
      <c r="F216" s="863" t="s">
        <v>4631</v>
      </c>
      <c r="G216" s="835" t="s">
        <v>4672</v>
      </c>
      <c r="H216" s="835" t="s">
        <v>4673</v>
      </c>
      <c r="I216" s="849">
        <v>789.57000732421875</v>
      </c>
      <c r="J216" s="849">
        <v>10</v>
      </c>
      <c r="K216" s="850">
        <v>7895.68994140625</v>
      </c>
    </row>
    <row r="217" spans="1:11" ht="14.4" customHeight="1" x14ac:dyDescent="0.3">
      <c r="A217" s="831" t="s">
        <v>560</v>
      </c>
      <c r="B217" s="832" t="s">
        <v>561</v>
      </c>
      <c r="C217" s="835" t="s">
        <v>587</v>
      </c>
      <c r="D217" s="863" t="s">
        <v>588</v>
      </c>
      <c r="E217" s="835" t="s">
        <v>4630</v>
      </c>
      <c r="F217" s="863" t="s">
        <v>4631</v>
      </c>
      <c r="G217" s="835" t="s">
        <v>4676</v>
      </c>
      <c r="H217" s="835" t="s">
        <v>4677</v>
      </c>
      <c r="I217" s="849">
        <v>573.8499755859375</v>
      </c>
      <c r="J217" s="849">
        <v>9</v>
      </c>
      <c r="K217" s="850">
        <v>5164.64990234375</v>
      </c>
    </row>
    <row r="218" spans="1:11" ht="14.4" customHeight="1" x14ac:dyDescent="0.3">
      <c r="A218" s="831" t="s">
        <v>560</v>
      </c>
      <c r="B218" s="832" t="s">
        <v>561</v>
      </c>
      <c r="C218" s="835" t="s">
        <v>587</v>
      </c>
      <c r="D218" s="863" t="s">
        <v>588</v>
      </c>
      <c r="E218" s="835" t="s">
        <v>4630</v>
      </c>
      <c r="F218" s="863" t="s">
        <v>4631</v>
      </c>
      <c r="G218" s="835" t="s">
        <v>4926</v>
      </c>
      <c r="H218" s="835" t="s">
        <v>4927</v>
      </c>
      <c r="I218" s="849">
        <v>309.35000610351562</v>
      </c>
      <c r="J218" s="849">
        <v>6</v>
      </c>
      <c r="K218" s="850">
        <v>1856.0999755859375</v>
      </c>
    </row>
    <row r="219" spans="1:11" ht="14.4" customHeight="1" x14ac:dyDescent="0.3">
      <c r="A219" s="831" t="s">
        <v>560</v>
      </c>
      <c r="B219" s="832" t="s">
        <v>561</v>
      </c>
      <c r="C219" s="835" t="s">
        <v>587</v>
      </c>
      <c r="D219" s="863" t="s">
        <v>588</v>
      </c>
      <c r="E219" s="835" t="s">
        <v>4630</v>
      </c>
      <c r="F219" s="863" t="s">
        <v>4631</v>
      </c>
      <c r="G219" s="835" t="s">
        <v>4928</v>
      </c>
      <c r="H219" s="835" t="s">
        <v>4929</v>
      </c>
      <c r="I219" s="849">
        <v>149.5</v>
      </c>
      <c r="J219" s="849">
        <v>20</v>
      </c>
      <c r="K219" s="850">
        <v>2990</v>
      </c>
    </row>
    <row r="220" spans="1:11" ht="14.4" customHeight="1" x14ac:dyDescent="0.3">
      <c r="A220" s="831" t="s">
        <v>560</v>
      </c>
      <c r="B220" s="832" t="s">
        <v>561</v>
      </c>
      <c r="C220" s="835" t="s">
        <v>587</v>
      </c>
      <c r="D220" s="863" t="s">
        <v>588</v>
      </c>
      <c r="E220" s="835" t="s">
        <v>4630</v>
      </c>
      <c r="F220" s="863" t="s">
        <v>4631</v>
      </c>
      <c r="G220" s="835" t="s">
        <v>4678</v>
      </c>
      <c r="H220" s="835" t="s">
        <v>4679</v>
      </c>
      <c r="I220" s="849">
        <v>36.330001831054687</v>
      </c>
      <c r="J220" s="849">
        <v>100</v>
      </c>
      <c r="K220" s="850">
        <v>3633.1201171875</v>
      </c>
    </row>
    <row r="221" spans="1:11" ht="14.4" customHeight="1" x14ac:dyDescent="0.3">
      <c r="A221" s="831" t="s">
        <v>560</v>
      </c>
      <c r="B221" s="832" t="s">
        <v>561</v>
      </c>
      <c r="C221" s="835" t="s">
        <v>587</v>
      </c>
      <c r="D221" s="863" t="s">
        <v>588</v>
      </c>
      <c r="E221" s="835" t="s">
        <v>4630</v>
      </c>
      <c r="F221" s="863" t="s">
        <v>4631</v>
      </c>
      <c r="G221" s="835" t="s">
        <v>4930</v>
      </c>
      <c r="H221" s="835" t="s">
        <v>4931</v>
      </c>
      <c r="I221" s="849">
        <v>227.3699951171875</v>
      </c>
      <c r="J221" s="849">
        <v>25</v>
      </c>
      <c r="K221" s="850">
        <v>5684.25</v>
      </c>
    </row>
    <row r="222" spans="1:11" ht="14.4" customHeight="1" x14ac:dyDescent="0.3">
      <c r="A222" s="831" t="s">
        <v>560</v>
      </c>
      <c r="B222" s="832" t="s">
        <v>561</v>
      </c>
      <c r="C222" s="835" t="s">
        <v>587</v>
      </c>
      <c r="D222" s="863" t="s">
        <v>588</v>
      </c>
      <c r="E222" s="835" t="s">
        <v>4630</v>
      </c>
      <c r="F222" s="863" t="s">
        <v>4631</v>
      </c>
      <c r="G222" s="835" t="s">
        <v>4932</v>
      </c>
      <c r="H222" s="835" t="s">
        <v>4933</v>
      </c>
      <c r="I222" s="849">
        <v>259.89999389648438</v>
      </c>
      <c r="J222" s="849">
        <v>2</v>
      </c>
      <c r="K222" s="850">
        <v>519.79998779296875</v>
      </c>
    </row>
    <row r="223" spans="1:11" ht="14.4" customHeight="1" x14ac:dyDescent="0.3">
      <c r="A223" s="831" t="s">
        <v>560</v>
      </c>
      <c r="B223" s="832" t="s">
        <v>561</v>
      </c>
      <c r="C223" s="835" t="s">
        <v>587</v>
      </c>
      <c r="D223" s="863" t="s">
        <v>588</v>
      </c>
      <c r="E223" s="835" t="s">
        <v>4630</v>
      </c>
      <c r="F223" s="863" t="s">
        <v>4631</v>
      </c>
      <c r="G223" s="835" t="s">
        <v>4934</v>
      </c>
      <c r="H223" s="835" t="s">
        <v>4935</v>
      </c>
      <c r="I223" s="849">
        <v>138</v>
      </c>
      <c r="J223" s="849">
        <v>40</v>
      </c>
      <c r="K223" s="850">
        <v>5520</v>
      </c>
    </row>
    <row r="224" spans="1:11" ht="14.4" customHeight="1" x14ac:dyDescent="0.3">
      <c r="A224" s="831" t="s">
        <v>560</v>
      </c>
      <c r="B224" s="832" t="s">
        <v>561</v>
      </c>
      <c r="C224" s="835" t="s">
        <v>587</v>
      </c>
      <c r="D224" s="863" t="s">
        <v>588</v>
      </c>
      <c r="E224" s="835" t="s">
        <v>4630</v>
      </c>
      <c r="F224" s="863" t="s">
        <v>4631</v>
      </c>
      <c r="G224" s="835" t="s">
        <v>4680</v>
      </c>
      <c r="H224" s="835" t="s">
        <v>4681</v>
      </c>
      <c r="I224" s="849">
        <v>1.3799999952316284</v>
      </c>
      <c r="J224" s="849">
        <v>600</v>
      </c>
      <c r="K224" s="850">
        <v>828</v>
      </c>
    </row>
    <row r="225" spans="1:11" ht="14.4" customHeight="1" x14ac:dyDescent="0.3">
      <c r="A225" s="831" t="s">
        <v>560</v>
      </c>
      <c r="B225" s="832" t="s">
        <v>561</v>
      </c>
      <c r="C225" s="835" t="s">
        <v>587</v>
      </c>
      <c r="D225" s="863" t="s">
        <v>588</v>
      </c>
      <c r="E225" s="835" t="s">
        <v>4630</v>
      </c>
      <c r="F225" s="863" t="s">
        <v>4631</v>
      </c>
      <c r="G225" s="835" t="s">
        <v>4936</v>
      </c>
      <c r="H225" s="835" t="s">
        <v>4937</v>
      </c>
      <c r="I225" s="849">
        <v>13.020000457763672</v>
      </c>
      <c r="J225" s="849">
        <v>2</v>
      </c>
      <c r="K225" s="850">
        <v>26.040000915527344</v>
      </c>
    </row>
    <row r="226" spans="1:11" ht="14.4" customHeight="1" x14ac:dyDescent="0.3">
      <c r="A226" s="831" t="s">
        <v>560</v>
      </c>
      <c r="B226" s="832" t="s">
        <v>561</v>
      </c>
      <c r="C226" s="835" t="s">
        <v>587</v>
      </c>
      <c r="D226" s="863" t="s">
        <v>588</v>
      </c>
      <c r="E226" s="835" t="s">
        <v>4630</v>
      </c>
      <c r="F226" s="863" t="s">
        <v>4631</v>
      </c>
      <c r="G226" s="835" t="s">
        <v>4938</v>
      </c>
      <c r="H226" s="835" t="s">
        <v>4939</v>
      </c>
      <c r="I226" s="849">
        <v>25.100000381469727</v>
      </c>
      <c r="J226" s="849">
        <v>24</v>
      </c>
      <c r="K226" s="850">
        <v>602.47998046875</v>
      </c>
    </row>
    <row r="227" spans="1:11" ht="14.4" customHeight="1" x14ac:dyDescent="0.3">
      <c r="A227" s="831" t="s">
        <v>560</v>
      </c>
      <c r="B227" s="832" t="s">
        <v>561</v>
      </c>
      <c r="C227" s="835" t="s">
        <v>587</v>
      </c>
      <c r="D227" s="863" t="s">
        <v>588</v>
      </c>
      <c r="E227" s="835" t="s">
        <v>4630</v>
      </c>
      <c r="F227" s="863" t="s">
        <v>4631</v>
      </c>
      <c r="G227" s="835" t="s">
        <v>4940</v>
      </c>
      <c r="H227" s="835" t="s">
        <v>4941</v>
      </c>
      <c r="I227" s="849">
        <v>8.119999885559082</v>
      </c>
      <c r="J227" s="849">
        <v>36</v>
      </c>
      <c r="K227" s="850">
        <v>292.32000732421875</v>
      </c>
    </row>
    <row r="228" spans="1:11" ht="14.4" customHeight="1" x14ac:dyDescent="0.3">
      <c r="A228" s="831" t="s">
        <v>560</v>
      </c>
      <c r="B228" s="832" t="s">
        <v>561</v>
      </c>
      <c r="C228" s="835" t="s">
        <v>587</v>
      </c>
      <c r="D228" s="863" t="s">
        <v>588</v>
      </c>
      <c r="E228" s="835" t="s">
        <v>4630</v>
      </c>
      <c r="F228" s="863" t="s">
        <v>4631</v>
      </c>
      <c r="G228" s="835" t="s">
        <v>4942</v>
      </c>
      <c r="H228" s="835" t="s">
        <v>4943</v>
      </c>
      <c r="I228" s="849">
        <v>67.760002136230469</v>
      </c>
      <c r="J228" s="849">
        <v>5</v>
      </c>
      <c r="K228" s="850">
        <v>338.79998779296875</v>
      </c>
    </row>
    <row r="229" spans="1:11" ht="14.4" customHeight="1" x14ac:dyDescent="0.3">
      <c r="A229" s="831" t="s">
        <v>560</v>
      </c>
      <c r="B229" s="832" t="s">
        <v>561</v>
      </c>
      <c r="C229" s="835" t="s">
        <v>587</v>
      </c>
      <c r="D229" s="863" t="s">
        <v>588</v>
      </c>
      <c r="E229" s="835" t="s">
        <v>4630</v>
      </c>
      <c r="F229" s="863" t="s">
        <v>4631</v>
      </c>
      <c r="G229" s="835" t="s">
        <v>4944</v>
      </c>
      <c r="H229" s="835" t="s">
        <v>4945</v>
      </c>
      <c r="I229" s="849">
        <v>61.209999084472656</v>
      </c>
      <c r="J229" s="849">
        <v>1</v>
      </c>
      <c r="K229" s="850">
        <v>61.209999084472656</v>
      </c>
    </row>
    <row r="230" spans="1:11" ht="14.4" customHeight="1" x14ac:dyDescent="0.3">
      <c r="A230" s="831" t="s">
        <v>560</v>
      </c>
      <c r="B230" s="832" t="s">
        <v>561</v>
      </c>
      <c r="C230" s="835" t="s">
        <v>587</v>
      </c>
      <c r="D230" s="863" t="s">
        <v>588</v>
      </c>
      <c r="E230" s="835" t="s">
        <v>4630</v>
      </c>
      <c r="F230" s="863" t="s">
        <v>4631</v>
      </c>
      <c r="G230" s="835" t="s">
        <v>4946</v>
      </c>
      <c r="H230" s="835" t="s">
        <v>4947</v>
      </c>
      <c r="I230" s="849">
        <v>26.170000076293945</v>
      </c>
      <c r="J230" s="849">
        <v>1</v>
      </c>
      <c r="K230" s="850">
        <v>26.170000076293945</v>
      </c>
    </row>
    <row r="231" spans="1:11" ht="14.4" customHeight="1" x14ac:dyDescent="0.3">
      <c r="A231" s="831" t="s">
        <v>560</v>
      </c>
      <c r="B231" s="832" t="s">
        <v>561</v>
      </c>
      <c r="C231" s="835" t="s">
        <v>587</v>
      </c>
      <c r="D231" s="863" t="s">
        <v>588</v>
      </c>
      <c r="E231" s="835" t="s">
        <v>4630</v>
      </c>
      <c r="F231" s="863" t="s">
        <v>4631</v>
      </c>
      <c r="G231" s="835" t="s">
        <v>4948</v>
      </c>
      <c r="H231" s="835" t="s">
        <v>4949</v>
      </c>
      <c r="I231" s="849">
        <v>23.920000076293945</v>
      </c>
      <c r="J231" s="849">
        <v>5</v>
      </c>
      <c r="K231" s="850">
        <v>119.59999847412109</v>
      </c>
    </row>
    <row r="232" spans="1:11" ht="14.4" customHeight="1" x14ac:dyDescent="0.3">
      <c r="A232" s="831" t="s">
        <v>560</v>
      </c>
      <c r="B232" s="832" t="s">
        <v>561</v>
      </c>
      <c r="C232" s="835" t="s">
        <v>587</v>
      </c>
      <c r="D232" s="863" t="s">
        <v>588</v>
      </c>
      <c r="E232" s="835" t="s">
        <v>4630</v>
      </c>
      <c r="F232" s="863" t="s">
        <v>4631</v>
      </c>
      <c r="G232" s="835" t="s">
        <v>4950</v>
      </c>
      <c r="H232" s="835" t="s">
        <v>4951</v>
      </c>
      <c r="I232" s="849">
        <v>46.319999694824219</v>
      </c>
      <c r="J232" s="849">
        <v>5</v>
      </c>
      <c r="K232" s="850">
        <v>231.60000610351562</v>
      </c>
    </row>
    <row r="233" spans="1:11" ht="14.4" customHeight="1" x14ac:dyDescent="0.3">
      <c r="A233" s="831" t="s">
        <v>560</v>
      </c>
      <c r="B233" s="832" t="s">
        <v>561</v>
      </c>
      <c r="C233" s="835" t="s">
        <v>587</v>
      </c>
      <c r="D233" s="863" t="s">
        <v>588</v>
      </c>
      <c r="E233" s="835" t="s">
        <v>4630</v>
      </c>
      <c r="F233" s="863" t="s">
        <v>4631</v>
      </c>
      <c r="G233" s="835" t="s">
        <v>4688</v>
      </c>
      <c r="H233" s="835" t="s">
        <v>4689</v>
      </c>
      <c r="I233" s="849">
        <v>12.960000038146973</v>
      </c>
      <c r="J233" s="849">
        <v>96</v>
      </c>
      <c r="K233" s="850">
        <v>1244.1600341796875</v>
      </c>
    </row>
    <row r="234" spans="1:11" ht="14.4" customHeight="1" x14ac:dyDescent="0.3">
      <c r="A234" s="831" t="s">
        <v>560</v>
      </c>
      <c r="B234" s="832" t="s">
        <v>561</v>
      </c>
      <c r="C234" s="835" t="s">
        <v>587</v>
      </c>
      <c r="D234" s="863" t="s">
        <v>588</v>
      </c>
      <c r="E234" s="835" t="s">
        <v>4630</v>
      </c>
      <c r="F234" s="863" t="s">
        <v>4631</v>
      </c>
      <c r="G234" s="835" t="s">
        <v>4952</v>
      </c>
      <c r="H234" s="835" t="s">
        <v>4953</v>
      </c>
      <c r="I234" s="849">
        <v>18.889999389648438</v>
      </c>
      <c r="J234" s="849">
        <v>12</v>
      </c>
      <c r="K234" s="850">
        <v>226.67999267578125</v>
      </c>
    </row>
    <row r="235" spans="1:11" ht="14.4" customHeight="1" x14ac:dyDescent="0.3">
      <c r="A235" s="831" t="s">
        <v>560</v>
      </c>
      <c r="B235" s="832" t="s">
        <v>561</v>
      </c>
      <c r="C235" s="835" t="s">
        <v>587</v>
      </c>
      <c r="D235" s="863" t="s">
        <v>588</v>
      </c>
      <c r="E235" s="835" t="s">
        <v>4630</v>
      </c>
      <c r="F235" s="863" t="s">
        <v>4631</v>
      </c>
      <c r="G235" s="835" t="s">
        <v>4954</v>
      </c>
      <c r="H235" s="835" t="s">
        <v>4955</v>
      </c>
      <c r="I235" s="849">
        <v>12.159999847412109</v>
      </c>
      <c r="J235" s="849">
        <v>100</v>
      </c>
      <c r="K235" s="850">
        <v>1216.47998046875</v>
      </c>
    </row>
    <row r="236" spans="1:11" ht="14.4" customHeight="1" x14ac:dyDescent="0.3">
      <c r="A236" s="831" t="s">
        <v>560</v>
      </c>
      <c r="B236" s="832" t="s">
        <v>561</v>
      </c>
      <c r="C236" s="835" t="s">
        <v>587</v>
      </c>
      <c r="D236" s="863" t="s">
        <v>588</v>
      </c>
      <c r="E236" s="835" t="s">
        <v>4630</v>
      </c>
      <c r="F236" s="863" t="s">
        <v>4631</v>
      </c>
      <c r="G236" s="835" t="s">
        <v>4956</v>
      </c>
      <c r="H236" s="835" t="s">
        <v>4957</v>
      </c>
      <c r="I236" s="849">
        <v>14.710000038146973</v>
      </c>
      <c r="J236" s="849">
        <v>300</v>
      </c>
      <c r="K236" s="850">
        <v>4413.030029296875</v>
      </c>
    </row>
    <row r="237" spans="1:11" ht="14.4" customHeight="1" x14ac:dyDescent="0.3">
      <c r="A237" s="831" t="s">
        <v>560</v>
      </c>
      <c r="B237" s="832" t="s">
        <v>561</v>
      </c>
      <c r="C237" s="835" t="s">
        <v>587</v>
      </c>
      <c r="D237" s="863" t="s">
        <v>588</v>
      </c>
      <c r="E237" s="835" t="s">
        <v>4630</v>
      </c>
      <c r="F237" s="863" t="s">
        <v>4631</v>
      </c>
      <c r="G237" s="835" t="s">
        <v>4692</v>
      </c>
      <c r="H237" s="835" t="s">
        <v>4693</v>
      </c>
      <c r="I237" s="849">
        <v>13.220000267028809</v>
      </c>
      <c r="J237" s="849">
        <v>120</v>
      </c>
      <c r="K237" s="850">
        <v>1586.4000244140625</v>
      </c>
    </row>
    <row r="238" spans="1:11" ht="14.4" customHeight="1" x14ac:dyDescent="0.3">
      <c r="A238" s="831" t="s">
        <v>560</v>
      </c>
      <c r="B238" s="832" t="s">
        <v>561</v>
      </c>
      <c r="C238" s="835" t="s">
        <v>587</v>
      </c>
      <c r="D238" s="863" t="s">
        <v>588</v>
      </c>
      <c r="E238" s="835" t="s">
        <v>4630</v>
      </c>
      <c r="F238" s="863" t="s">
        <v>4631</v>
      </c>
      <c r="G238" s="835" t="s">
        <v>4694</v>
      </c>
      <c r="H238" s="835" t="s">
        <v>4695</v>
      </c>
      <c r="I238" s="849">
        <v>2.5074999928474426</v>
      </c>
      <c r="J238" s="849">
        <v>160</v>
      </c>
      <c r="K238" s="850">
        <v>401.20000457763672</v>
      </c>
    </row>
    <row r="239" spans="1:11" ht="14.4" customHeight="1" x14ac:dyDescent="0.3">
      <c r="A239" s="831" t="s">
        <v>560</v>
      </c>
      <c r="B239" s="832" t="s">
        <v>561</v>
      </c>
      <c r="C239" s="835" t="s">
        <v>587</v>
      </c>
      <c r="D239" s="863" t="s">
        <v>588</v>
      </c>
      <c r="E239" s="835" t="s">
        <v>4630</v>
      </c>
      <c r="F239" s="863" t="s">
        <v>4631</v>
      </c>
      <c r="G239" s="835" t="s">
        <v>4696</v>
      </c>
      <c r="H239" s="835" t="s">
        <v>4697</v>
      </c>
      <c r="I239" s="849">
        <v>3.262499988079071</v>
      </c>
      <c r="J239" s="849">
        <v>160</v>
      </c>
      <c r="K239" s="850">
        <v>521.99998474121094</v>
      </c>
    </row>
    <row r="240" spans="1:11" ht="14.4" customHeight="1" x14ac:dyDescent="0.3">
      <c r="A240" s="831" t="s">
        <v>560</v>
      </c>
      <c r="B240" s="832" t="s">
        <v>561</v>
      </c>
      <c r="C240" s="835" t="s">
        <v>587</v>
      </c>
      <c r="D240" s="863" t="s">
        <v>588</v>
      </c>
      <c r="E240" s="835" t="s">
        <v>4630</v>
      </c>
      <c r="F240" s="863" t="s">
        <v>4631</v>
      </c>
      <c r="G240" s="835" t="s">
        <v>4698</v>
      </c>
      <c r="H240" s="835" t="s">
        <v>4699</v>
      </c>
      <c r="I240" s="849">
        <v>3.9650000333786011</v>
      </c>
      <c r="J240" s="849">
        <v>80</v>
      </c>
      <c r="K240" s="850">
        <v>317.19999694824219</v>
      </c>
    </row>
    <row r="241" spans="1:11" ht="14.4" customHeight="1" x14ac:dyDescent="0.3">
      <c r="A241" s="831" t="s">
        <v>560</v>
      </c>
      <c r="B241" s="832" t="s">
        <v>561</v>
      </c>
      <c r="C241" s="835" t="s">
        <v>587</v>
      </c>
      <c r="D241" s="863" t="s">
        <v>588</v>
      </c>
      <c r="E241" s="835" t="s">
        <v>4630</v>
      </c>
      <c r="F241" s="863" t="s">
        <v>4631</v>
      </c>
      <c r="G241" s="835" t="s">
        <v>4700</v>
      </c>
      <c r="H241" s="835" t="s">
        <v>4701</v>
      </c>
      <c r="I241" s="849">
        <v>4.4800000190734863</v>
      </c>
      <c r="J241" s="849">
        <v>80</v>
      </c>
      <c r="K241" s="850">
        <v>358.39999389648437</v>
      </c>
    </row>
    <row r="242" spans="1:11" ht="14.4" customHeight="1" x14ac:dyDescent="0.3">
      <c r="A242" s="831" t="s">
        <v>560</v>
      </c>
      <c r="B242" s="832" t="s">
        <v>561</v>
      </c>
      <c r="C242" s="835" t="s">
        <v>587</v>
      </c>
      <c r="D242" s="863" t="s">
        <v>588</v>
      </c>
      <c r="E242" s="835" t="s">
        <v>4630</v>
      </c>
      <c r="F242" s="863" t="s">
        <v>4631</v>
      </c>
      <c r="G242" s="835" t="s">
        <v>4958</v>
      </c>
      <c r="H242" s="835" t="s">
        <v>4959</v>
      </c>
      <c r="I242" s="849">
        <v>12.020000457763672</v>
      </c>
      <c r="J242" s="849">
        <v>192</v>
      </c>
      <c r="K242" s="850">
        <v>2308.56005859375</v>
      </c>
    </row>
    <row r="243" spans="1:11" ht="14.4" customHeight="1" x14ac:dyDescent="0.3">
      <c r="A243" s="831" t="s">
        <v>560</v>
      </c>
      <c r="B243" s="832" t="s">
        <v>561</v>
      </c>
      <c r="C243" s="835" t="s">
        <v>587</v>
      </c>
      <c r="D243" s="863" t="s">
        <v>588</v>
      </c>
      <c r="E243" s="835" t="s">
        <v>4630</v>
      </c>
      <c r="F243" s="863" t="s">
        <v>4631</v>
      </c>
      <c r="G243" s="835" t="s">
        <v>4960</v>
      </c>
      <c r="H243" s="835" t="s">
        <v>4961</v>
      </c>
      <c r="I243" s="849">
        <v>161.00999450683594</v>
      </c>
      <c r="J243" s="849">
        <v>120</v>
      </c>
      <c r="K243" s="850">
        <v>19321.669677734375</v>
      </c>
    </row>
    <row r="244" spans="1:11" ht="14.4" customHeight="1" x14ac:dyDescent="0.3">
      <c r="A244" s="831" t="s">
        <v>560</v>
      </c>
      <c r="B244" s="832" t="s">
        <v>561</v>
      </c>
      <c r="C244" s="835" t="s">
        <v>587</v>
      </c>
      <c r="D244" s="863" t="s">
        <v>588</v>
      </c>
      <c r="E244" s="835" t="s">
        <v>4630</v>
      </c>
      <c r="F244" s="863" t="s">
        <v>4631</v>
      </c>
      <c r="G244" s="835" t="s">
        <v>4962</v>
      </c>
      <c r="H244" s="835" t="s">
        <v>4963</v>
      </c>
      <c r="I244" s="849">
        <v>0.49500000476837158</v>
      </c>
      <c r="J244" s="849">
        <v>1600</v>
      </c>
      <c r="K244" s="850">
        <v>792</v>
      </c>
    </row>
    <row r="245" spans="1:11" ht="14.4" customHeight="1" x14ac:dyDescent="0.3">
      <c r="A245" s="831" t="s">
        <v>560</v>
      </c>
      <c r="B245" s="832" t="s">
        <v>561</v>
      </c>
      <c r="C245" s="835" t="s">
        <v>587</v>
      </c>
      <c r="D245" s="863" t="s">
        <v>588</v>
      </c>
      <c r="E245" s="835" t="s">
        <v>4630</v>
      </c>
      <c r="F245" s="863" t="s">
        <v>4631</v>
      </c>
      <c r="G245" s="835" t="s">
        <v>4964</v>
      </c>
      <c r="H245" s="835" t="s">
        <v>4965</v>
      </c>
      <c r="I245" s="849">
        <v>3.940000057220459</v>
      </c>
      <c r="J245" s="849">
        <v>250</v>
      </c>
      <c r="K245" s="850">
        <v>985</v>
      </c>
    </row>
    <row r="246" spans="1:11" ht="14.4" customHeight="1" x14ac:dyDescent="0.3">
      <c r="A246" s="831" t="s">
        <v>560</v>
      </c>
      <c r="B246" s="832" t="s">
        <v>561</v>
      </c>
      <c r="C246" s="835" t="s">
        <v>587</v>
      </c>
      <c r="D246" s="863" t="s">
        <v>588</v>
      </c>
      <c r="E246" s="835" t="s">
        <v>4630</v>
      </c>
      <c r="F246" s="863" t="s">
        <v>4631</v>
      </c>
      <c r="G246" s="835" t="s">
        <v>4966</v>
      </c>
      <c r="H246" s="835" t="s">
        <v>4967</v>
      </c>
      <c r="I246" s="849">
        <v>1.25</v>
      </c>
      <c r="J246" s="849">
        <v>1125</v>
      </c>
      <c r="K246" s="850">
        <v>1410.719970703125</v>
      </c>
    </row>
    <row r="247" spans="1:11" ht="14.4" customHeight="1" x14ac:dyDescent="0.3">
      <c r="A247" s="831" t="s">
        <v>560</v>
      </c>
      <c r="B247" s="832" t="s">
        <v>561</v>
      </c>
      <c r="C247" s="835" t="s">
        <v>587</v>
      </c>
      <c r="D247" s="863" t="s">
        <v>588</v>
      </c>
      <c r="E247" s="835" t="s">
        <v>4630</v>
      </c>
      <c r="F247" s="863" t="s">
        <v>4631</v>
      </c>
      <c r="G247" s="835" t="s">
        <v>4708</v>
      </c>
      <c r="H247" s="835" t="s">
        <v>4709</v>
      </c>
      <c r="I247" s="849">
        <v>27.879999160766602</v>
      </c>
      <c r="J247" s="849">
        <v>36</v>
      </c>
      <c r="K247" s="850">
        <v>1003.6799926757812</v>
      </c>
    </row>
    <row r="248" spans="1:11" ht="14.4" customHeight="1" x14ac:dyDescent="0.3">
      <c r="A248" s="831" t="s">
        <v>560</v>
      </c>
      <c r="B248" s="832" t="s">
        <v>561</v>
      </c>
      <c r="C248" s="835" t="s">
        <v>587</v>
      </c>
      <c r="D248" s="863" t="s">
        <v>588</v>
      </c>
      <c r="E248" s="835" t="s">
        <v>4630</v>
      </c>
      <c r="F248" s="863" t="s">
        <v>4631</v>
      </c>
      <c r="G248" s="835" t="s">
        <v>4710</v>
      </c>
      <c r="H248" s="835" t="s">
        <v>4711</v>
      </c>
      <c r="I248" s="849">
        <v>28.732499599456787</v>
      </c>
      <c r="J248" s="849">
        <v>192</v>
      </c>
      <c r="K248" s="850">
        <v>5516.64013671875</v>
      </c>
    </row>
    <row r="249" spans="1:11" ht="14.4" customHeight="1" x14ac:dyDescent="0.3">
      <c r="A249" s="831" t="s">
        <v>560</v>
      </c>
      <c r="B249" s="832" t="s">
        <v>561</v>
      </c>
      <c r="C249" s="835" t="s">
        <v>587</v>
      </c>
      <c r="D249" s="863" t="s">
        <v>588</v>
      </c>
      <c r="E249" s="835" t="s">
        <v>4712</v>
      </c>
      <c r="F249" s="863" t="s">
        <v>4713</v>
      </c>
      <c r="G249" s="835" t="s">
        <v>4968</v>
      </c>
      <c r="H249" s="835" t="s">
        <v>4969</v>
      </c>
      <c r="I249" s="849">
        <v>650.33001708984375</v>
      </c>
      <c r="J249" s="849">
        <v>1</v>
      </c>
      <c r="K249" s="850">
        <v>650.33001708984375</v>
      </c>
    </row>
    <row r="250" spans="1:11" ht="14.4" customHeight="1" x14ac:dyDescent="0.3">
      <c r="A250" s="831" t="s">
        <v>560</v>
      </c>
      <c r="B250" s="832" t="s">
        <v>561</v>
      </c>
      <c r="C250" s="835" t="s">
        <v>587</v>
      </c>
      <c r="D250" s="863" t="s">
        <v>588</v>
      </c>
      <c r="E250" s="835" t="s">
        <v>4712</v>
      </c>
      <c r="F250" s="863" t="s">
        <v>4713</v>
      </c>
      <c r="G250" s="835" t="s">
        <v>4970</v>
      </c>
      <c r="H250" s="835" t="s">
        <v>4971</v>
      </c>
      <c r="I250" s="849">
        <v>6.2950000762939453</v>
      </c>
      <c r="J250" s="849">
        <v>150</v>
      </c>
      <c r="K250" s="850">
        <v>944.5</v>
      </c>
    </row>
    <row r="251" spans="1:11" ht="14.4" customHeight="1" x14ac:dyDescent="0.3">
      <c r="A251" s="831" t="s">
        <v>560</v>
      </c>
      <c r="B251" s="832" t="s">
        <v>561</v>
      </c>
      <c r="C251" s="835" t="s">
        <v>587</v>
      </c>
      <c r="D251" s="863" t="s">
        <v>588</v>
      </c>
      <c r="E251" s="835" t="s">
        <v>4712</v>
      </c>
      <c r="F251" s="863" t="s">
        <v>4713</v>
      </c>
      <c r="G251" s="835" t="s">
        <v>4972</v>
      </c>
      <c r="H251" s="835" t="s">
        <v>4973</v>
      </c>
      <c r="I251" s="849">
        <v>2.9033334255218506</v>
      </c>
      <c r="J251" s="849">
        <v>300</v>
      </c>
      <c r="K251" s="850">
        <v>871</v>
      </c>
    </row>
    <row r="252" spans="1:11" ht="14.4" customHeight="1" x14ac:dyDescent="0.3">
      <c r="A252" s="831" t="s">
        <v>560</v>
      </c>
      <c r="B252" s="832" t="s">
        <v>561</v>
      </c>
      <c r="C252" s="835" t="s">
        <v>587</v>
      </c>
      <c r="D252" s="863" t="s">
        <v>588</v>
      </c>
      <c r="E252" s="835" t="s">
        <v>4712</v>
      </c>
      <c r="F252" s="863" t="s">
        <v>4713</v>
      </c>
      <c r="G252" s="835" t="s">
        <v>4974</v>
      </c>
      <c r="H252" s="835" t="s">
        <v>4975</v>
      </c>
      <c r="I252" s="849">
        <v>2.9000000953674316</v>
      </c>
      <c r="J252" s="849">
        <v>150</v>
      </c>
      <c r="K252" s="850">
        <v>435</v>
      </c>
    </row>
    <row r="253" spans="1:11" ht="14.4" customHeight="1" x14ac:dyDescent="0.3">
      <c r="A253" s="831" t="s">
        <v>560</v>
      </c>
      <c r="B253" s="832" t="s">
        <v>561</v>
      </c>
      <c r="C253" s="835" t="s">
        <v>587</v>
      </c>
      <c r="D253" s="863" t="s">
        <v>588</v>
      </c>
      <c r="E253" s="835" t="s">
        <v>4712</v>
      </c>
      <c r="F253" s="863" t="s">
        <v>4713</v>
      </c>
      <c r="G253" s="835" t="s">
        <v>4976</v>
      </c>
      <c r="H253" s="835" t="s">
        <v>4977</v>
      </c>
      <c r="I253" s="849">
        <v>2.9100000858306885</v>
      </c>
      <c r="J253" s="849">
        <v>50</v>
      </c>
      <c r="K253" s="850">
        <v>145.5</v>
      </c>
    </row>
    <row r="254" spans="1:11" ht="14.4" customHeight="1" x14ac:dyDescent="0.3">
      <c r="A254" s="831" t="s">
        <v>560</v>
      </c>
      <c r="B254" s="832" t="s">
        <v>561</v>
      </c>
      <c r="C254" s="835" t="s">
        <v>587</v>
      </c>
      <c r="D254" s="863" t="s">
        <v>588</v>
      </c>
      <c r="E254" s="835" t="s">
        <v>4712</v>
      </c>
      <c r="F254" s="863" t="s">
        <v>4713</v>
      </c>
      <c r="G254" s="835" t="s">
        <v>4978</v>
      </c>
      <c r="H254" s="835" t="s">
        <v>4979</v>
      </c>
      <c r="I254" s="849">
        <v>2.9150000810623169</v>
      </c>
      <c r="J254" s="849">
        <v>101</v>
      </c>
      <c r="K254" s="850">
        <v>294.46000671386719</v>
      </c>
    </row>
    <row r="255" spans="1:11" ht="14.4" customHeight="1" x14ac:dyDescent="0.3">
      <c r="A255" s="831" t="s">
        <v>560</v>
      </c>
      <c r="B255" s="832" t="s">
        <v>561</v>
      </c>
      <c r="C255" s="835" t="s">
        <v>587</v>
      </c>
      <c r="D255" s="863" t="s">
        <v>588</v>
      </c>
      <c r="E255" s="835" t="s">
        <v>4712</v>
      </c>
      <c r="F255" s="863" t="s">
        <v>4713</v>
      </c>
      <c r="G255" s="835" t="s">
        <v>4716</v>
      </c>
      <c r="H255" s="835" t="s">
        <v>4717</v>
      </c>
      <c r="I255" s="849">
        <v>1.333333303531011E-2</v>
      </c>
      <c r="J255" s="849">
        <v>1410</v>
      </c>
      <c r="K255" s="850">
        <v>16.050000190734863</v>
      </c>
    </row>
    <row r="256" spans="1:11" ht="14.4" customHeight="1" x14ac:dyDescent="0.3">
      <c r="A256" s="831" t="s">
        <v>560</v>
      </c>
      <c r="B256" s="832" t="s">
        <v>561</v>
      </c>
      <c r="C256" s="835" t="s">
        <v>587</v>
      </c>
      <c r="D256" s="863" t="s">
        <v>588</v>
      </c>
      <c r="E256" s="835" t="s">
        <v>4712</v>
      </c>
      <c r="F256" s="863" t="s">
        <v>4713</v>
      </c>
      <c r="G256" s="835" t="s">
        <v>4718</v>
      </c>
      <c r="H256" s="835" t="s">
        <v>4719</v>
      </c>
      <c r="I256" s="849">
        <v>6.0500001907348633</v>
      </c>
      <c r="J256" s="849">
        <v>40</v>
      </c>
      <c r="K256" s="850">
        <v>242</v>
      </c>
    </row>
    <row r="257" spans="1:11" ht="14.4" customHeight="1" x14ac:dyDescent="0.3">
      <c r="A257" s="831" t="s">
        <v>560</v>
      </c>
      <c r="B257" s="832" t="s">
        <v>561</v>
      </c>
      <c r="C257" s="835" t="s">
        <v>587</v>
      </c>
      <c r="D257" s="863" t="s">
        <v>588</v>
      </c>
      <c r="E257" s="835" t="s">
        <v>4712</v>
      </c>
      <c r="F257" s="863" t="s">
        <v>4713</v>
      </c>
      <c r="G257" s="835" t="s">
        <v>4720</v>
      </c>
      <c r="H257" s="835" t="s">
        <v>4721</v>
      </c>
      <c r="I257" s="849">
        <v>699.3800048828125</v>
      </c>
      <c r="J257" s="849">
        <v>1</v>
      </c>
      <c r="K257" s="850">
        <v>699.3800048828125</v>
      </c>
    </row>
    <row r="258" spans="1:11" ht="14.4" customHeight="1" x14ac:dyDescent="0.3">
      <c r="A258" s="831" t="s">
        <v>560</v>
      </c>
      <c r="B258" s="832" t="s">
        <v>561</v>
      </c>
      <c r="C258" s="835" t="s">
        <v>587</v>
      </c>
      <c r="D258" s="863" t="s">
        <v>588</v>
      </c>
      <c r="E258" s="835" t="s">
        <v>4712</v>
      </c>
      <c r="F258" s="863" t="s">
        <v>4713</v>
      </c>
      <c r="G258" s="835" t="s">
        <v>4980</v>
      </c>
      <c r="H258" s="835" t="s">
        <v>4981</v>
      </c>
      <c r="I258" s="849">
        <v>1.9350000023841858</v>
      </c>
      <c r="J258" s="849">
        <v>2000</v>
      </c>
      <c r="K258" s="850">
        <v>3870</v>
      </c>
    </row>
    <row r="259" spans="1:11" ht="14.4" customHeight="1" x14ac:dyDescent="0.3">
      <c r="A259" s="831" t="s">
        <v>560</v>
      </c>
      <c r="B259" s="832" t="s">
        <v>561</v>
      </c>
      <c r="C259" s="835" t="s">
        <v>587</v>
      </c>
      <c r="D259" s="863" t="s">
        <v>588</v>
      </c>
      <c r="E259" s="835" t="s">
        <v>4712</v>
      </c>
      <c r="F259" s="863" t="s">
        <v>4713</v>
      </c>
      <c r="G259" s="835" t="s">
        <v>4722</v>
      </c>
      <c r="H259" s="835" t="s">
        <v>4723</v>
      </c>
      <c r="I259" s="849">
        <v>33.869998931884766</v>
      </c>
      <c r="J259" s="849">
        <v>10</v>
      </c>
      <c r="K259" s="850">
        <v>338.70001220703125</v>
      </c>
    </row>
    <row r="260" spans="1:11" ht="14.4" customHeight="1" x14ac:dyDescent="0.3">
      <c r="A260" s="831" t="s">
        <v>560</v>
      </c>
      <c r="B260" s="832" t="s">
        <v>561</v>
      </c>
      <c r="C260" s="835" t="s">
        <v>587</v>
      </c>
      <c r="D260" s="863" t="s">
        <v>588</v>
      </c>
      <c r="E260" s="835" t="s">
        <v>4712</v>
      </c>
      <c r="F260" s="863" t="s">
        <v>4713</v>
      </c>
      <c r="G260" s="835" t="s">
        <v>4982</v>
      </c>
      <c r="H260" s="835" t="s">
        <v>4983</v>
      </c>
      <c r="I260" s="849">
        <v>11.489999771118164</v>
      </c>
      <c r="J260" s="849">
        <v>40</v>
      </c>
      <c r="K260" s="850">
        <v>459.69000244140625</v>
      </c>
    </row>
    <row r="261" spans="1:11" ht="14.4" customHeight="1" x14ac:dyDescent="0.3">
      <c r="A261" s="831" t="s">
        <v>560</v>
      </c>
      <c r="B261" s="832" t="s">
        <v>561</v>
      </c>
      <c r="C261" s="835" t="s">
        <v>587</v>
      </c>
      <c r="D261" s="863" t="s">
        <v>588</v>
      </c>
      <c r="E261" s="835" t="s">
        <v>4712</v>
      </c>
      <c r="F261" s="863" t="s">
        <v>4713</v>
      </c>
      <c r="G261" s="835" t="s">
        <v>4984</v>
      </c>
      <c r="H261" s="835" t="s">
        <v>4985</v>
      </c>
      <c r="I261" s="849">
        <v>48</v>
      </c>
      <c r="J261" s="849">
        <v>10</v>
      </c>
      <c r="K261" s="850">
        <v>480.010009765625</v>
      </c>
    </row>
    <row r="262" spans="1:11" ht="14.4" customHeight="1" x14ac:dyDescent="0.3">
      <c r="A262" s="831" t="s">
        <v>560</v>
      </c>
      <c r="B262" s="832" t="s">
        <v>561</v>
      </c>
      <c r="C262" s="835" t="s">
        <v>587</v>
      </c>
      <c r="D262" s="863" t="s">
        <v>588</v>
      </c>
      <c r="E262" s="835" t="s">
        <v>4712</v>
      </c>
      <c r="F262" s="863" t="s">
        <v>4713</v>
      </c>
      <c r="G262" s="835" t="s">
        <v>4724</v>
      </c>
      <c r="H262" s="835" t="s">
        <v>4725</v>
      </c>
      <c r="I262" s="849">
        <v>11.144999980926514</v>
      </c>
      <c r="J262" s="849">
        <v>350</v>
      </c>
      <c r="K262" s="850">
        <v>3900.5</v>
      </c>
    </row>
    <row r="263" spans="1:11" ht="14.4" customHeight="1" x14ac:dyDescent="0.3">
      <c r="A263" s="831" t="s">
        <v>560</v>
      </c>
      <c r="B263" s="832" t="s">
        <v>561</v>
      </c>
      <c r="C263" s="835" t="s">
        <v>587</v>
      </c>
      <c r="D263" s="863" t="s">
        <v>588</v>
      </c>
      <c r="E263" s="835" t="s">
        <v>4712</v>
      </c>
      <c r="F263" s="863" t="s">
        <v>4713</v>
      </c>
      <c r="G263" s="835" t="s">
        <v>4986</v>
      </c>
      <c r="H263" s="835" t="s">
        <v>4987</v>
      </c>
      <c r="I263" s="849">
        <v>26</v>
      </c>
      <c r="J263" s="849">
        <v>10</v>
      </c>
      <c r="K263" s="850">
        <v>259.95999145507812</v>
      </c>
    </row>
    <row r="264" spans="1:11" ht="14.4" customHeight="1" x14ac:dyDescent="0.3">
      <c r="A264" s="831" t="s">
        <v>560</v>
      </c>
      <c r="B264" s="832" t="s">
        <v>561</v>
      </c>
      <c r="C264" s="835" t="s">
        <v>587</v>
      </c>
      <c r="D264" s="863" t="s">
        <v>588</v>
      </c>
      <c r="E264" s="835" t="s">
        <v>4712</v>
      </c>
      <c r="F264" s="863" t="s">
        <v>4713</v>
      </c>
      <c r="G264" s="835" t="s">
        <v>4872</v>
      </c>
      <c r="H264" s="835" t="s">
        <v>4873</v>
      </c>
      <c r="I264" s="849">
        <v>3.4600000381469727</v>
      </c>
      <c r="J264" s="849">
        <v>480</v>
      </c>
      <c r="K264" s="850">
        <v>1660.7999877929687</v>
      </c>
    </row>
    <row r="265" spans="1:11" ht="14.4" customHeight="1" x14ac:dyDescent="0.3">
      <c r="A265" s="831" t="s">
        <v>560</v>
      </c>
      <c r="B265" s="832" t="s">
        <v>561</v>
      </c>
      <c r="C265" s="835" t="s">
        <v>587</v>
      </c>
      <c r="D265" s="863" t="s">
        <v>588</v>
      </c>
      <c r="E265" s="835" t="s">
        <v>4712</v>
      </c>
      <c r="F265" s="863" t="s">
        <v>4713</v>
      </c>
      <c r="G265" s="835" t="s">
        <v>4988</v>
      </c>
      <c r="H265" s="835" t="s">
        <v>4989</v>
      </c>
      <c r="I265" s="849">
        <v>14.865000247955322</v>
      </c>
      <c r="J265" s="849">
        <v>200</v>
      </c>
      <c r="K265" s="850">
        <v>2972.56005859375</v>
      </c>
    </row>
    <row r="266" spans="1:11" ht="14.4" customHeight="1" x14ac:dyDescent="0.3">
      <c r="A266" s="831" t="s">
        <v>560</v>
      </c>
      <c r="B266" s="832" t="s">
        <v>561</v>
      </c>
      <c r="C266" s="835" t="s">
        <v>587</v>
      </c>
      <c r="D266" s="863" t="s">
        <v>588</v>
      </c>
      <c r="E266" s="835" t="s">
        <v>4712</v>
      </c>
      <c r="F266" s="863" t="s">
        <v>4713</v>
      </c>
      <c r="G266" s="835" t="s">
        <v>4990</v>
      </c>
      <c r="H266" s="835" t="s">
        <v>4991</v>
      </c>
      <c r="I266" s="849">
        <v>17.909999847412109</v>
      </c>
      <c r="J266" s="849">
        <v>10</v>
      </c>
      <c r="K266" s="850">
        <v>179.10000610351562</v>
      </c>
    </row>
    <row r="267" spans="1:11" ht="14.4" customHeight="1" x14ac:dyDescent="0.3">
      <c r="A267" s="831" t="s">
        <v>560</v>
      </c>
      <c r="B267" s="832" t="s">
        <v>561</v>
      </c>
      <c r="C267" s="835" t="s">
        <v>587</v>
      </c>
      <c r="D267" s="863" t="s">
        <v>588</v>
      </c>
      <c r="E267" s="835" t="s">
        <v>4712</v>
      </c>
      <c r="F267" s="863" t="s">
        <v>4713</v>
      </c>
      <c r="G267" s="835" t="s">
        <v>4992</v>
      </c>
      <c r="H267" s="835" t="s">
        <v>4993</v>
      </c>
      <c r="I267" s="849">
        <v>646.75</v>
      </c>
      <c r="J267" s="849">
        <v>2</v>
      </c>
      <c r="K267" s="850">
        <v>1293.5</v>
      </c>
    </row>
    <row r="268" spans="1:11" ht="14.4" customHeight="1" x14ac:dyDescent="0.3">
      <c r="A268" s="831" t="s">
        <v>560</v>
      </c>
      <c r="B268" s="832" t="s">
        <v>561</v>
      </c>
      <c r="C268" s="835" t="s">
        <v>587</v>
      </c>
      <c r="D268" s="863" t="s">
        <v>588</v>
      </c>
      <c r="E268" s="835" t="s">
        <v>4712</v>
      </c>
      <c r="F268" s="863" t="s">
        <v>4713</v>
      </c>
      <c r="G268" s="835" t="s">
        <v>4994</v>
      </c>
      <c r="H268" s="835" t="s">
        <v>4995</v>
      </c>
      <c r="I268" s="849">
        <v>484.04000854492187</v>
      </c>
      <c r="J268" s="849">
        <v>10</v>
      </c>
      <c r="K268" s="850">
        <v>4840.3998718261719</v>
      </c>
    </row>
    <row r="269" spans="1:11" ht="14.4" customHeight="1" x14ac:dyDescent="0.3">
      <c r="A269" s="831" t="s">
        <v>560</v>
      </c>
      <c r="B269" s="832" t="s">
        <v>561</v>
      </c>
      <c r="C269" s="835" t="s">
        <v>587</v>
      </c>
      <c r="D269" s="863" t="s">
        <v>588</v>
      </c>
      <c r="E269" s="835" t="s">
        <v>4712</v>
      </c>
      <c r="F269" s="863" t="s">
        <v>4713</v>
      </c>
      <c r="G269" s="835" t="s">
        <v>4996</v>
      </c>
      <c r="H269" s="835" t="s">
        <v>4997</v>
      </c>
      <c r="I269" s="849">
        <v>646.760009765625</v>
      </c>
      <c r="J269" s="849">
        <v>2</v>
      </c>
      <c r="K269" s="850">
        <v>1293.52001953125</v>
      </c>
    </row>
    <row r="270" spans="1:11" ht="14.4" customHeight="1" x14ac:dyDescent="0.3">
      <c r="A270" s="831" t="s">
        <v>560</v>
      </c>
      <c r="B270" s="832" t="s">
        <v>561</v>
      </c>
      <c r="C270" s="835" t="s">
        <v>587</v>
      </c>
      <c r="D270" s="863" t="s">
        <v>588</v>
      </c>
      <c r="E270" s="835" t="s">
        <v>4712</v>
      </c>
      <c r="F270" s="863" t="s">
        <v>4713</v>
      </c>
      <c r="G270" s="835" t="s">
        <v>4998</v>
      </c>
      <c r="H270" s="835" t="s">
        <v>4999</v>
      </c>
      <c r="I270" s="849">
        <v>646.760009765625</v>
      </c>
      <c r="J270" s="849">
        <v>2</v>
      </c>
      <c r="K270" s="850">
        <v>1293.52001953125</v>
      </c>
    </row>
    <row r="271" spans="1:11" ht="14.4" customHeight="1" x14ac:dyDescent="0.3">
      <c r="A271" s="831" t="s">
        <v>560</v>
      </c>
      <c r="B271" s="832" t="s">
        <v>561</v>
      </c>
      <c r="C271" s="835" t="s">
        <v>587</v>
      </c>
      <c r="D271" s="863" t="s">
        <v>588</v>
      </c>
      <c r="E271" s="835" t="s">
        <v>4712</v>
      </c>
      <c r="F271" s="863" t="s">
        <v>4713</v>
      </c>
      <c r="G271" s="835" t="s">
        <v>4736</v>
      </c>
      <c r="H271" s="835" t="s">
        <v>4737</v>
      </c>
      <c r="I271" s="849">
        <v>17.97499942779541</v>
      </c>
      <c r="J271" s="849">
        <v>300</v>
      </c>
      <c r="K271" s="850">
        <v>5392.5</v>
      </c>
    </row>
    <row r="272" spans="1:11" ht="14.4" customHeight="1" x14ac:dyDescent="0.3">
      <c r="A272" s="831" t="s">
        <v>560</v>
      </c>
      <c r="B272" s="832" t="s">
        <v>561</v>
      </c>
      <c r="C272" s="835" t="s">
        <v>587</v>
      </c>
      <c r="D272" s="863" t="s">
        <v>588</v>
      </c>
      <c r="E272" s="835" t="s">
        <v>4712</v>
      </c>
      <c r="F272" s="863" t="s">
        <v>4713</v>
      </c>
      <c r="G272" s="835" t="s">
        <v>5000</v>
      </c>
      <c r="H272" s="835" t="s">
        <v>5001</v>
      </c>
      <c r="I272" s="849">
        <v>12.100000381469727</v>
      </c>
      <c r="J272" s="849">
        <v>350</v>
      </c>
      <c r="K272" s="850">
        <v>4235</v>
      </c>
    </row>
    <row r="273" spans="1:11" ht="14.4" customHeight="1" x14ac:dyDescent="0.3">
      <c r="A273" s="831" t="s">
        <v>560</v>
      </c>
      <c r="B273" s="832" t="s">
        <v>561</v>
      </c>
      <c r="C273" s="835" t="s">
        <v>587</v>
      </c>
      <c r="D273" s="863" t="s">
        <v>588</v>
      </c>
      <c r="E273" s="835" t="s">
        <v>4712</v>
      </c>
      <c r="F273" s="863" t="s">
        <v>4713</v>
      </c>
      <c r="G273" s="835" t="s">
        <v>4744</v>
      </c>
      <c r="H273" s="835" t="s">
        <v>4745</v>
      </c>
      <c r="I273" s="849">
        <v>13.199999809265137</v>
      </c>
      <c r="J273" s="849">
        <v>20</v>
      </c>
      <c r="K273" s="850">
        <v>264</v>
      </c>
    </row>
    <row r="274" spans="1:11" ht="14.4" customHeight="1" x14ac:dyDescent="0.3">
      <c r="A274" s="831" t="s">
        <v>560</v>
      </c>
      <c r="B274" s="832" t="s">
        <v>561</v>
      </c>
      <c r="C274" s="835" t="s">
        <v>587</v>
      </c>
      <c r="D274" s="863" t="s">
        <v>588</v>
      </c>
      <c r="E274" s="835" t="s">
        <v>4712</v>
      </c>
      <c r="F274" s="863" t="s">
        <v>4713</v>
      </c>
      <c r="G274" s="835" t="s">
        <v>4746</v>
      </c>
      <c r="H274" s="835" t="s">
        <v>4747</v>
      </c>
      <c r="I274" s="849">
        <v>13.202499866485596</v>
      </c>
      <c r="J274" s="849">
        <v>50</v>
      </c>
      <c r="K274" s="850">
        <v>660.20001220703125</v>
      </c>
    </row>
    <row r="275" spans="1:11" ht="14.4" customHeight="1" x14ac:dyDescent="0.3">
      <c r="A275" s="831" t="s">
        <v>560</v>
      </c>
      <c r="B275" s="832" t="s">
        <v>561</v>
      </c>
      <c r="C275" s="835" t="s">
        <v>587</v>
      </c>
      <c r="D275" s="863" t="s">
        <v>588</v>
      </c>
      <c r="E275" s="835" t="s">
        <v>4712</v>
      </c>
      <c r="F275" s="863" t="s">
        <v>4713</v>
      </c>
      <c r="G275" s="835" t="s">
        <v>5002</v>
      </c>
      <c r="H275" s="835" t="s">
        <v>5003</v>
      </c>
      <c r="I275" s="849">
        <v>24.324999809265137</v>
      </c>
      <c r="J275" s="849">
        <v>24</v>
      </c>
      <c r="K275" s="850">
        <v>583.73001098632812</v>
      </c>
    </row>
    <row r="276" spans="1:11" ht="14.4" customHeight="1" x14ac:dyDescent="0.3">
      <c r="A276" s="831" t="s">
        <v>560</v>
      </c>
      <c r="B276" s="832" t="s">
        <v>561</v>
      </c>
      <c r="C276" s="835" t="s">
        <v>587</v>
      </c>
      <c r="D276" s="863" t="s">
        <v>588</v>
      </c>
      <c r="E276" s="835" t="s">
        <v>4712</v>
      </c>
      <c r="F276" s="863" t="s">
        <v>4713</v>
      </c>
      <c r="G276" s="835" t="s">
        <v>5004</v>
      </c>
      <c r="H276" s="835" t="s">
        <v>5005</v>
      </c>
      <c r="I276" s="849">
        <v>24.409999847412109</v>
      </c>
      <c r="J276" s="849">
        <v>12</v>
      </c>
      <c r="K276" s="850">
        <v>292.92001342773437</v>
      </c>
    </row>
    <row r="277" spans="1:11" ht="14.4" customHeight="1" x14ac:dyDescent="0.3">
      <c r="A277" s="831" t="s">
        <v>560</v>
      </c>
      <c r="B277" s="832" t="s">
        <v>561</v>
      </c>
      <c r="C277" s="835" t="s">
        <v>587</v>
      </c>
      <c r="D277" s="863" t="s">
        <v>588</v>
      </c>
      <c r="E277" s="835" t="s">
        <v>4712</v>
      </c>
      <c r="F277" s="863" t="s">
        <v>4713</v>
      </c>
      <c r="G277" s="835" t="s">
        <v>4750</v>
      </c>
      <c r="H277" s="835" t="s">
        <v>4751</v>
      </c>
      <c r="I277" s="849">
        <v>4.0300002098083496</v>
      </c>
      <c r="J277" s="849">
        <v>800</v>
      </c>
      <c r="K277" s="850">
        <v>3224</v>
      </c>
    </row>
    <row r="278" spans="1:11" ht="14.4" customHeight="1" x14ac:dyDescent="0.3">
      <c r="A278" s="831" t="s">
        <v>560</v>
      </c>
      <c r="B278" s="832" t="s">
        <v>561</v>
      </c>
      <c r="C278" s="835" t="s">
        <v>587</v>
      </c>
      <c r="D278" s="863" t="s">
        <v>588</v>
      </c>
      <c r="E278" s="835" t="s">
        <v>4712</v>
      </c>
      <c r="F278" s="863" t="s">
        <v>4713</v>
      </c>
      <c r="G278" s="835" t="s">
        <v>4752</v>
      </c>
      <c r="H278" s="835" t="s">
        <v>4753</v>
      </c>
      <c r="I278" s="849">
        <v>9.5966669718424473</v>
      </c>
      <c r="J278" s="849">
        <v>1500</v>
      </c>
      <c r="K278" s="850">
        <v>14395</v>
      </c>
    </row>
    <row r="279" spans="1:11" ht="14.4" customHeight="1" x14ac:dyDescent="0.3">
      <c r="A279" s="831" t="s">
        <v>560</v>
      </c>
      <c r="B279" s="832" t="s">
        <v>561</v>
      </c>
      <c r="C279" s="835" t="s">
        <v>587</v>
      </c>
      <c r="D279" s="863" t="s">
        <v>588</v>
      </c>
      <c r="E279" s="835" t="s">
        <v>4712</v>
      </c>
      <c r="F279" s="863" t="s">
        <v>4713</v>
      </c>
      <c r="G279" s="835" t="s">
        <v>5006</v>
      </c>
      <c r="H279" s="835" t="s">
        <v>5007</v>
      </c>
      <c r="I279" s="849">
        <v>3.1450001001358032</v>
      </c>
      <c r="J279" s="849">
        <v>80</v>
      </c>
      <c r="K279" s="850">
        <v>251.5</v>
      </c>
    </row>
    <row r="280" spans="1:11" ht="14.4" customHeight="1" x14ac:dyDescent="0.3">
      <c r="A280" s="831" t="s">
        <v>560</v>
      </c>
      <c r="B280" s="832" t="s">
        <v>561</v>
      </c>
      <c r="C280" s="835" t="s">
        <v>587</v>
      </c>
      <c r="D280" s="863" t="s">
        <v>588</v>
      </c>
      <c r="E280" s="835" t="s">
        <v>4712</v>
      </c>
      <c r="F280" s="863" t="s">
        <v>4713</v>
      </c>
      <c r="G280" s="835" t="s">
        <v>4754</v>
      </c>
      <c r="H280" s="835" t="s">
        <v>4755</v>
      </c>
      <c r="I280" s="849">
        <v>2.059999942779541</v>
      </c>
      <c r="J280" s="849">
        <v>30</v>
      </c>
      <c r="K280" s="850">
        <v>61.799999237060547</v>
      </c>
    </row>
    <row r="281" spans="1:11" ht="14.4" customHeight="1" x14ac:dyDescent="0.3">
      <c r="A281" s="831" t="s">
        <v>560</v>
      </c>
      <c r="B281" s="832" t="s">
        <v>561</v>
      </c>
      <c r="C281" s="835" t="s">
        <v>587</v>
      </c>
      <c r="D281" s="863" t="s">
        <v>588</v>
      </c>
      <c r="E281" s="835" t="s">
        <v>4712</v>
      </c>
      <c r="F281" s="863" t="s">
        <v>4713</v>
      </c>
      <c r="G281" s="835" t="s">
        <v>5008</v>
      </c>
      <c r="H281" s="835" t="s">
        <v>5009</v>
      </c>
      <c r="I281" s="849">
        <v>80.575000762939453</v>
      </c>
      <c r="J281" s="849">
        <v>60</v>
      </c>
      <c r="K281" s="850">
        <v>4834.4000244140625</v>
      </c>
    </row>
    <row r="282" spans="1:11" ht="14.4" customHeight="1" x14ac:dyDescent="0.3">
      <c r="A282" s="831" t="s">
        <v>560</v>
      </c>
      <c r="B282" s="832" t="s">
        <v>561</v>
      </c>
      <c r="C282" s="835" t="s">
        <v>587</v>
      </c>
      <c r="D282" s="863" t="s">
        <v>588</v>
      </c>
      <c r="E282" s="835" t="s">
        <v>4712</v>
      </c>
      <c r="F282" s="863" t="s">
        <v>4713</v>
      </c>
      <c r="G282" s="835" t="s">
        <v>5010</v>
      </c>
      <c r="H282" s="835" t="s">
        <v>5011</v>
      </c>
      <c r="I282" s="849">
        <v>39.930000305175781</v>
      </c>
      <c r="J282" s="849">
        <v>40</v>
      </c>
      <c r="K282" s="850">
        <v>1597.199951171875</v>
      </c>
    </row>
    <row r="283" spans="1:11" ht="14.4" customHeight="1" x14ac:dyDescent="0.3">
      <c r="A283" s="831" t="s">
        <v>560</v>
      </c>
      <c r="B283" s="832" t="s">
        <v>561</v>
      </c>
      <c r="C283" s="835" t="s">
        <v>587</v>
      </c>
      <c r="D283" s="863" t="s">
        <v>588</v>
      </c>
      <c r="E283" s="835" t="s">
        <v>4712</v>
      </c>
      <c r="F283" s="863" t="s">
        <v>4713</v>
      </c>
      <c r="G283" s="835" t="s">
        <v>5012</v>
      </c>
      <c r="H283" s="835" t="s">
        <v>5013</v>
      </c>
      <c r="I283" s="849">
        <v>66.550003051757812</v>
      </c>
      <c r="J283" s="849">
        <v>15</v>
      </c>
      <c r="K283" s="850">
        <v>998.25</v>
      </c>
    </row>
    <row r="284" spans="1:11" ht="14.4" customHeight="1" x14ac:dyDescent="0.3">
      <c r="A284" s="831" t="s">
        <v>560</v>
      </c>
      <c r="B284" s="832" t="s">
        <v>561</v>
      </c>
      <c r="C284" s="835" t="s">
        <v>587</v>
      </c>
      <c r="D284" s="863" t="s">
        <v>588</v>
      </c>
      <c r="E284" s="835" t="s">
        <v>4712</v>
      </c>
      <c r="F284" s="863" t="s">
        <v>4713</v>
      </c>
      <c r="G284" s="835" t="s">
        <v>5014</v>
      </c>
      <c r="H284" s="835" t="s">
        <v>5015</v>
      </c>
      <c r="I284" s="849">
        <v>379.489990234375</v>
      </c>
      <c r="J284" s="849">
        <v>1</v>
      </c>
      <c r="K284" s="850">
        <v>379.489990234375</v>
      </c>
    </row>
    <row r="285" spans="1:11" ht="14.4" customHeight="1" x14ac:dyDescent="0.3">
      <c r="A285" s="831" t="s">
        <v>560</v>
      </c>
      <c r="B285" s="832" t="s">
        <v>561</v>
      </c>
      <c r="C285" s="835" t="s">
        <v>587</v>
      </c>
      <c r="D285" s="863" t="s">
        <v>588</v>
      </c>
      <c r="E285" s="835" t="s">
        <v>4712</v>
      </c>
      <c r="F285" s="863" t="s">
        <v>4713</v>
      </c>
      <c r="G285" s="835" t="s">
        <v>5016</v>
      </c>
      <c r="H285" s="835" t="s">
        <v>5017</v>
      </c>
      <c r="I285" s="849">
        <v>2400.639892578125</v>
      </c>
      <c r="J285" s="849">
        <v>1</v>
      </c>
      <c r="K285" s="850">
        <v>2400.639892578125</v>
      </c>
    </row>
    <row r="286" spans="1:11" ht="14.4" customHeight="1" x14ac:dyDescent="0.3">
      <c r="A286" s="831" t="s">
        <v>560</v>
      </c>
      <c r="B286" s="832" t="s">
        <v>561</v>
      </c>
      <c r="C286" s="835" t="s">
        <v>587</v>
      </c>
      <c r="D286" s="863" t="s">
        <v>588</v>
      </c>
      <c r="E286" s="835" t="s">
        <v>4712</v>
      </c>
      <c r="F286" s="863" t="s">
        <v>4713</v>
      </c>
      <c r="G286" s="835" t="s">
        <v>5018</v>
      </c>
      <c r="H286" s="835" t="s">
        <v>5019</v>
      </c>
      <c r="I286" s="849">
        <v>38.643332163492836</v>
      </c>
      <c r="J286" s="849">
        <v>120</v>
      </c>
      <c r="K286" s="850">
        <v>4637.2000732421875</v>
      </c>
    </row>
    <row r="287" spans="1:11" ht="14.4" customHeight="1" x14ac:dyDescent="0.3">
      <c r="A287" s="831" t="s">
        <v>560</v>
      </c>
      <c r="B287" s="832" t="s">
        <v>561</v>
      </c>
      <c r="C287" s="835" t="s">
        <v>587</v>
      </c>
      <c r="D287" s="863" t="s">
        <v>588</v>
      </c>
      <c r="E287" s="835" t="s">
        <v>4712</v>
      </c>
      <c r="F287" s="863" t="s">
        <v>4713</v>
      </c>
      <c r="G287" s="835" t="s">
        <v>4756</v>
      </c>
      <c r="H287" s="835" t="s">
        <v>4757</v>
      </c>
      <c r="I287" s="849">
        <v>1.8400000333786011</v>
      </c>
      <c r="J287" s="849">
        <v>60</v>
      </c>
      <c r="K287" s="850">
        <v>110.40000152587891</v>
      </c>
    </row>
    <row r="288" spans="1:11" ht="14.4" customHeight="1" x14ac:dyDescent="0.3">
      <c r="A288" s="831" t="s">
        <v>560</v>
      </c>
      <c r="B288" s="832" t="s">
        <v>561</v>
      </c>
      <c r="C288" s="835" t="s">
        <v>587</v>
      </c>
      <c r="D288" s="863" t="s">
        <v>588</v>
      </c>
      <c r="E288" s="835" t="s">
        <v>4712</v>
      </c>
      <c r="F288" s="863" t="s">
        <v>4713</v>
      </c>
      <c r="G288" s="835" t="s">
        <v>4874</v>
      </c>
      <c r="H288" s="835" t="s">
        <v>4875</v>
      </c>
      <c r="I288" s="849">
        <v>11.729999542236328</v>
      </c>
      <c r="J288" s="849">
        <v>40</v>
      </c>
      <c r="K288" s="850">
        <v>469.20001220703125</v>
      </c>
    </row>
    <row r="289" spans="1:11" ht="14.4" customHeight="1" x14ac:dyDescent="0.3">
      <c r="A289" s="831" t="s">
        <v>560</v>
      </c>
      <c r="B289" s="832" t="s">
        <v>561</v>
      </c>
      <c r="C289" s="835" t="s">
        <v>587</v>
      </c>
      <c r="D289" s="863" t="s">
        <v>588</v>
      </c>
      <c r="E289" s="835" t="s">
        <v>4712</v>
      </c>
      <c r="F289" s="863" t="s">
        <v>4713</v>
      </c>
      <c r="G289" s="835" t="s">
        <v>4758</v>
      </c>
      <c r="H289" s="835" t="s">
        <v>4759</v>
      </c>
      <c r="I289" s="849">
        <v>13.310000419616699</v>
      </c>
      <c r="J289" s="849">
        <v>50</v>
      </c>
      <c r="K289" s="850">
        <v>665.50003051757812</v>
      </c>
    </row>
    <row r="290" spans="1:11" ht="14.4" customHeight="1" x14ac:dyDescent="0.3">
      <c r="A290" s="831" t="s">
        <v>560</v>
      </c>
      <c r="B290" s="832" t="s">
        <v>561</v>
      </c>
      <c r="C290" s="835" t="s">
        <v>587</v>
      </c>
      <c r="D290" s="863" t="s">
        <v>588</v>
      </c>
      <c r="E290" s="835" t="s">
        <v>4712</v>
      </c>
      <c r="F290" s="863" t="s">
        <v>4713</v>
      </c>
      <c r="G290" s="835" t="s">
        <v>5020</v>
      </c>
      <c r="H290" s="835" t="s">
        <v>5021</v>
      </c>
      <c r="I290" s="849">
        <v>25.530000686645508</v>
      </c>
      <c r="J290" s="849">
        <v>70</v>
      </c>
      <c r="K290" s="850">
        <v>1787.1000213623047</v>
      </c>
    </row>
    <row r="291" spans="1:11" ht="14.4" customHeight="1" x14ac:dyDescent="0.3">
      <c r="A291" s="831" t="s">
        <v>560</v>
      </c>
      <c r="B291" s="832" t="s">
        <v>561</v>
      </c>
      <c r="C291" s="835" t="s">
        <v>587</v>
      </c>
      <c r="D291" s="863" t="s">
        <v>588</v>
      </c>
      <c r="E291" s="835" t="s">
        <v>4712</v>
      </c>
      <c r="F291" s="863" t="s">
        <v>4713</v>
      </c>
      <c r="G291" s="835" t="s">
        <v>4760</v>
      </c>
      <c r="H291" s="835" t="s">
        <v>4761</v>
      </c>
      <c r="I291" s="849">
        <v>2.2866666316986084</v>
      </c>
      <c r="J291" s="849">
        <v>250</v>
      </c>
      <c r="K291" s="850">
        <v>571.5</v>
      </c>
    </row>
    <row r="292" spans="1:11" ht="14.4" customHeight="1" x14ac:dyDescent="0.3">
      <c r="A292" s="831" t="s">
        <v>560</v>
      </c>
      <c r="B292" s="832" t="s">
        <v>561</v>
      </c>
      <c r="C292" s="835" t="s">
        <v>587</v>
      </c>
      <c r="D292" s="863" t="s">
        <v>588</v>
      </c>
      <c r="E292" s="835" t="s">
        <v>4712</v>
      </c>
      <c r="F292" s="863" t="s">
        <v>4713</v>
      </c>
      <c r="G292" s="835" t="s">
        <v>5022</v>
      </c>
      <c r="H292" s="835" t="s">
        <v>5023</v>
      </c>
      <c r="I292" s="849">
        <v>36</v>
      </c>
      <c r="J292" s="849">
        <v>200</v>
      </c>
      <c r="K292" s="850">
        <v>7199</v>
      </c>
    </row>
    <row r="293" spans="1:11" ht="14.4" customHeight="1" x14ac:dyDescent="0.3">
      <c r="A293" s="831" t="s">
        <v>560</v>
      </c>
      <c r="B293" s="832" t="s">
        <v>561</v>
      </c>
      <c r="C293" s="835" t="s">
        <v>587</v>
      </c>
      <c r="D293" s="863" t="s">
        <v>588</v>
      </c>
      <c r="E293" s="835" t="s">
        <v>4712</v>
      </c>
      <c r="F293" s="863" t="s">
        <v>4713</v>
      </c>
      <c r="G293" s="835" t="s">
        <v>5024</v>
      </c>
      <c r="H293" s="835" t="s">
        <v>5025</v>
      </c>
      <c r="I293" s="849">
        <v>3533.320068359375</v>
      </c>
      <c r="J293" s="849">
        <v>1</v>
      </c>
      <c r="K293" s="850">
        <v>3533.320068359375</v>
      </c>
    </row>
    <row r="294" spans="1:11" ht="14.4" customHeight="1" x14ac:dyDescent="0.3">
      <c r="A294" s="831" t="s">
        <v>560</v>
      </c>
      <c r="B294" s="832" t="s">
        <v>561</v>
      </c>
      <c r="C294" s="835" t="s">
        <v>587</v>
      </c>
      <c r="D294" s="863" t="s">
        <v>588</v>
      </c>
      <c r="E294" s="835" t="s">
        <v>4712</v>
      </c>
      <c r="F294" s="863" t="s">
        <v>4713</v>
      </c>
      <c r="G294" s="835" t="s">
        <v>5026</v>
      </c>
      <c r="H294" s="835" t="s">
        <v>5027</v>
      </c>
      <c r="I294" s="849">
        <v>16.090000152587891</v>
      </c>
      <c r="J294" s="849">
        <v>2</v>
      </c>
      <c r="K294" s="850">
        <v>32.180000305175781</v>
      </c>
    </row>
    <row r="295" spans="1:11" ht="14.4" customHeight="1" x14ac:dyDescent="0.3">
      <c r="A295" s="831" t="s">
        <v>560</v>
      </c>
      <c r="B295" s="832" t="s">
        <v>561</v>
      </c>
      <c r="C295" s="835" t="s">
        <v>587</v>
      </c>
      <c r="D295" s="863" t="s">
        <v>588</v>
      </c>
      <c r="E295" s="835" t="s">
        <v>4712</v>
      </c>
      <c r="F295" s="863" t="s">
        <v>4713</v>
      </c>
      <c r="G295" s="835" t="s">
        <v>5028</v>
      </c>
      <c r="H295" s="835" t="s">
        <v>5029</v>
      </c>
      <c r="I295" s="849">
        <v>24.440000534057617</v>
      </c>
      <c r="J295" s="849">
        <v>1</v>
      </c>
      <c r="K295" s="850">
        <v>24.440000534057617</v>
      </c>
    </row>
    <row r="296" spans="1:11" ht="14.4" customHeight="1" x14ac:dyDescent="0.3">
      <c r="A296" s="831" t="s">
        <v>560</v>
      </c>
      <c r="B296" s="832" t="s">
        <v>561</v>
      </c>
      <c r="C296" s="835" t="s">
        <v>587</v>
      </c>
      <c r="D296" s="863" t="s">
        <v>588</v>
      </c>
      <c r="E296" s="835" t="s">
        <v>4712</v>
      </c>
      <c r="F296" s="863" t="s">
        <v>4713</v>
      </c>
      <c r="G296" s="835" t="s">
        <v>4762</v>
      </c>
      <c r="H296" s="835" t="s">
        <v>4763</v>
      </c>
      <c r="I296" s="849">
        <v>9.1999998092651367</v>
      </c>
      <c r="J296" s="849">
        <v>1500</v>
      </c>
      <c r="K296" s="850">
        <v>13800</v>
      </c>
    </row>
    <row r="297" spans="1:11" ht="14.4" customHeight="1" x14ac:dyDescent="0.3">
      <c r="A297" s="831" t="s">
        <v>560</v>
      </c>
      <c r="B297" s="832" t="s">
        <v>561</v>
      </c>
      <c r="C297" s="835" t="s">
        <v>587</v>
      </c>
      <c r="D297" s="863" t="s">
        <v>588</v>
      </c>
      <c r="E297" s="835" t="s">
        <v>4712</v>
      </c>
      <c r="F297" s="863" t="s">
        <v>4713</v>
      </c>
      <c r="G297" s="835" t="s">
        <v>4764</v>
      </c>
      <c r="H297" s="835" t="s">
        <v>4765</v>
      </c>
      <c r="I297" s="849">
        <v>2.0424999594688416</v>
      </c>
      <c r="J297" s="849">
        <v>700</v>
      </c>
      <c r="K297" s="850">
        <v>1430</v>
      </c>
    </row>
    <row r="298" spans="1:11" ht="14.4" customHeight="1" x14ac:dyDescent="0.3">
      <c r="A298" s="831" t="s">
        <v>560</v>
      </c>
      <c r="B298" s="832" t="s">
        <v>561</v>
      </c>
      <c r="C298" s="835" t="s">
        <v>587</v>
      </c>
      <c r="D298" s="863" t="s">
        <v>588</v>
      </c>
      <c r="E298" s="835" t="s">
        <v>4712</v>
      </c>
      <c r="F298" s="863" t="s">
        <v>4713</v>
      </c>
      <c r="G298" s="835" t="s">
        <v>5030</v>
      </c>
      <c r="H298" s="835" t="s">
        <v>5031</v>
      </c>
      <c r="I298" s="849">
        <v>308.67001342773437</v>
      </c>
      <c r="J298" s="849">
        <v>80</v>
      </c>
      <c r="K298" s="850">
        <v>24693.599609375</v>
      </c>
    </row>
    <row r="299" spans="1:11" ht="14.4" customHeight="1" x14ac:dyDescent="0.3">
      <c r="A299" s="831" t="s">
        <v>560</v>
      </c>
      <c r="B299" s="832" t="s">
        <v>561</v>
      </c>
      <c r="C299" s="835" t="s">
        <v>587</v>
      </c>
      <c r="D299" s="863" t="s">
        <v>588</v>
      </c>
      <c r="E299" s="835" t="s">
        <v>4712</v>
      </c>
      <c r="F299" s="863" t="s">
        <v>4713</v>
      </c>
      <c r="G299" s="835" t="s">
        <v>5032</v>
      </c>
      <c r="H299" s="835" t="s">
        <v>5033</v>
      </c>
      <c r="I299" s="849">
        <v>260.14999389648437</v>
      </c>
      <c r="J299" s="849">
        <v>8</v>
      </c>
      <c r="K299" s="850">
        <v>2081.2000122070312</v>
      </c>
    </row>
    <row r="300" spans="1:11" ht="14.4" customHeight="1" x14ac:dyDescent="0.3">
      <c r="A300" s="831" t="s">
        <v>560</v>
      </c>
      <c r="B300" s="832" t="s">
        <v>561</v>
      </c>
      <c r="C300" s="835" t="s">
        <v>587</v>
      </c>
      <c r="D300" s="863" t="s">
        <v>588</v>
      </c>
      <c r="E300" s="835" t="s">
        <v>4712</v>
      </c>
      <c r="F300" s="863" t="s">
        <v>4713</v>
      </c>
      <c r="G300" s="835" t="s">
        <v>4768</v>
      </c>
      <c r="H300" s="835" t="s">
        <v>4769</v>
      </c>
      <c r="I300" s="849">
        <v>6.1700000762939453</v>
      </c>
      <c r="J300" s="849">
        <v>200</v>
      </c>
      <c r="K300" s="850">
        <v>1234</v>
      </c>
    </row>
    <row r="301" spans="1:11" ht="14.4" customHeight="1" x14ac:dyDescent="0.3">
      <c r="A301" s="831" t="s">
        <v>560</v>
      </c>
      <c r="B301" s="832" t="s">
        <v>561</v>
      </c>
      <c r="C301" s="835" t="s">
        <v>587</v>
      </c>
      <c r="D301" s="863" t="s">
        <v>588</v>
      </c>
      <c r="E301" s="835" t="s">
        <v>4712</v>
      </c>
      <c r="F301" s="863" t="s">
        <v>4713</v>
      </c>
      <c r="G301" s="835" t="s">
        <v>5034</v>
      </c>
      <c r="H301" s="835" t="s">
        <v>5035</v>
      </c>
      <c r="I301" s="849">
        <v>1234.199951171875</v>
      </c>
      <c r="J301" s="849">
        <v>5</v>
      </c>
      <c r="K301" s="850">
        <v>6171</v>
      </c>
    </row>
    <row r="302" spans="1:11" ht="14.4" customHeight="1" x14ac:dyDescent="0.3">
      <c r="A302" s="831" t="s">
        <v>560</v>
      </c>
      <c r="B302" s="832" t="s">
        <v>561</v>
      </c>
      <c r="C302" s="835" t="s">
        <v>587</v>
      </c>
      <c r="D302" s="863" t="s">
        <v>588</v>
      </c>
      <c r="E302" s="835" t="s">
        <v>4712</v>
      </c>
      <c r="F302" s="863" t="s">
        <v>4713</v>
      </c>
      <c r="G302" s="835" t="s">
        <v>5036</v>
      </c>
      <c r="H302" s="835" t="s">
        <v>5037</v>
      </c>
      <c r="I302" s="849">
        <v>204.40249633789062</v>
      </c>
      <c r="J302" s="849">
        <v>60</v>
      </c>
      <c r="K302" s="850">
        <v>12264.099975585938</v>
      </c>
    </row>
    <row r="303" spans="1:11" ht="14.4" customHeight="1" x14ac:dyDescent="0.3">
      <c r="A303" s="831" t="s">
        <v>560</v>
      </c>
      <c r="B303" s="832" t="s">
        <v>561</v>
      </c>
      <c r="C303" s="835" t="s">
        <v>587</v>
      </c>
      <c r="D303" s="863" t="s">
        <v>588</v>
      </c>
      <c r="E303" s="835" t="s">
        <v>4712</v>
      </c>
      <c r="F303" s="863" t="s">
        <v>4713</v>
      </c>
      <c r="G303" s="835" t="s">
        <v>5038</v>
      </c>
      <c r="H303" s="835" t="s">
        <v>5039</v>
      </c>
      <c r="I303" s="849">
        <v>34.5</v>
      </c>
      <c r="J303" s="849">
        <v>54</v>
      </c>
      <c r="K303" s="850">
        <v>1863</v>
      </c>
    </row>
    <row r="304" spans="1:11" ht="14.4" customHeight="1" x14ac:dyDescent="0.3">
      <c r="A304" s="831" t="s">
        <v>560</v>
      </c>
      <c r="B304" s="832" t="s">
        <v>561</v>
      </c>
      <c r="C304" s="835" t="s">
        <v>587</v>
      </c>
      <c r="D304" s="863" t="s">
        <v>588</v>
      </c>
      <c r="E304" s="835" t="s">
        <v>4712</v>
      </c>
      <c r="F304" s="863" t="s">
        <v>4713</v>
      </c>
      <c r="G304" s="835" t="s">
        <v>5040</v>
      </c>
      <c r="H304" s="835" t="s">
        <v>5041</v>
      </c>
      <c r="I304" s="849">
        <v>6.8299999237060547</v>
      </c>
      <c r="J304" s="849">
        <v>10</v>
      </c>
      <c r="K304" s="850">
        <v>68.300003051757813</v>
      </c>
    </row>
    <row r="305" spans="1:11" ht="14.4" customHeight="1" x14ac:dyDescent="0.3">
      <c r="A305" s="831" t="s">
        <v>560</v>
      </c>
      <c r="B305" s="832" t="s">
        <v>561</v>
      </c>
      <c r="C305" s="835" t="s">
        <v>587</v>
      </c>
      <c r="D305" s="863" t="s">
        <v>588</v>
      </c>
      <c r="E305" s="835" t="s">
        <v>4712</v>
      </c>
      <c r="F305" s="863" t="s">
        <v>4713</v>
      </c>
      <c r="G305" s="835" t="s">
        <v>5042</v>
      </c>
      <c r="H305" s="835" t="s">
        <v>5043</v>
      </c>
      <c r="I305" s="849">
        <v>3872</v>
      </c>
      <c r="J305" s="849">
        <v>1</v>
      </c>
      <c r="K305" s="850">
        <v>3872</v>
      </c>
    </row>
    <row r="306" spans="1:11" ht="14.4" customHeight="1" x14ac:dyDescent="0.3">
      <c r="A306" s="831" t="s">
        <v>560</v>
      </c>
      <c r="B306" s="832" t="s">
        <v>561</v>
      </c>
      <c r="C306" s="835" t="s">
        <v>587</v>
      </c>
      <c r="D306" s="863" t="s">
        <v>588</v>
      </c>
      <c r="E306" s="835" t="s">
        <v>4712</v>
      </c>
      <c r="F306" s="863" t="s">
        <v>4713</v>
      </c>
      <c r="G306" s="835" t="s">
        <v>5044</v>
      </c>
      <c r="H306" s="835" t="s">
        <v>5045</v>
      </c>
      <c r="I306" s="849">
        <v>16.459999084472656</v>
      </c>
      <c r="J306" s="849">
        <v>10</v>
      </c>
      <c r="K306" s="850">
        <v>164.60000610351562</v>
      </c>
    </row>
    <row r="307" spans="1:11" ht="14.4" customHeight="1" x14ac:dyDescent="0.3">
      <c r="A307" s="831" t="s">
        <v>560</v>
      </c>
      <c r="B307" s="832" t="s">
        <v>561</v>
      </c>
      <c r="C307" s="835" t="s">
        <v>587</v>
      </c>
      <c r="D307" s="863" t="s">
        <v>588</v>
      </c>
      <c r="E307" s="835" t="s">
        <v>4712</v>
      </c>
      <c r="F307" s="863" t="s">
        <v>4713</v>
      </c>
      <c r="G307" s="835" t="s">
        <v>5042</v>
      </c>
      <c r="H307" s="835" t="s">
        <v>5046</v>
      </c>
      <c r="I307" s="849">
        <v>3872</v>
      </c>
      <c r="J307" s="849">
        <v>1</v>
      </c>
      <c r="K307" s="850">
        <v>3872</v>
      </c>
    </row>
    <row r="308" spans="1:11" ht="14.4" customHeight="1" x14ac:dyDescent="0.3">
      <c r="A308" s="831" t="s">
        <v>560</v>
      </c>
      <c r="B308" s="832" t="s">
        <v>561</v>
      </c>
      <c r="C308" s="835" t="s">
        <v>587</v>
      </c>
      <c r="D308" s="863" t="s">
        <v>588</v>
      </c>
      <c r="E308" s="835" t="s">
        <v>4712</v>
      </c>
      <c r="F308" s="863" t="s">
        <v>4713</v>
      </c>
      <c r="G308" s="835" t="s">
        <v>5047</v>
      </c>
      <c r="H308" s="835" t="s">
        <v>5048</v>
      </c>
      <c r="I308" s="849">
        <v>23.869999885559082</v>
      </c>
      <c r="J308" s="849">
        <v>100</v>
      </c>
      <c r="K308" s="850">
        <v>2387.1300048828125</v>
      </c>
    </row>
    <row r="309" spans="1:11" ht="14.4" customHeight="1" x14ac:dyDescent="0.3">
      <c r="A309" s="831" t="s">
        <v>560</v>
      </c>
      <c r="B309" s="832" t="s">
        <v>561</v>
      </c>
      <c r="C309" s="835" t="s">
        <v>587</v>
      </c>
      <c r="D309" s="863" t="s">
        <v>588</v>
      </c>
      <c r="E309" s="835" t="s">
        <v>4712</v>
      </c>
      <c r="F309" s="863" t="s">
        <v>4713</v>
      </c>
      <c r="G309" s="835" t="s">
        <v>4770</v>
      </c>
      <c r="H309" s="835" t="s">
        <v>4771</v>
      </c>
      <c r="I309" s="849">
        <v>197.57000732421875</v>
      </c>
      <c r="J309" s="849">
        <v>16</v>
      </c>
      <c r="K309" s="850">
        <v>3161.1199951171875</v>
      </c>
    </row>
    <row r="310" spans="1:11" ht="14.4" customHeight="1" x14ac:dyDescent="0.3">
      <c r="A310" s="831" t="s">
        <v>560</v>
      </c>
      <c r="B310" s="832" t="s">
        <v>561</v>
      </c>
      <c r="C310" s="835" t="s">
        <v>587</v>
      </c>
      <c r="D310" s="863" t="s">
        <v>588</v>
      </c>
      <c r="E310" s="835" t="s">
        <v>4712</v>
      </c>
      <c r="F310" s="863" t="s">
        <v>4713</v>
      </c>
      <c r="G310" s="835" t="s">
        <v>4774</v>
      </c>
      <c r="H310" s="835" t="s">
        <v>4775</v>
      </c>
      <c r="I310" s="849">
        <v>1.0875000357627869</v>
      </c>
      <c r="J310" s="849">
        <v>4200</v>
      </c>
      <c r="K310" s="850">
        <v>4576</v>
      </c>
    </row>
    <row r="311" spans="1:11" ht="14.4" customHeight="1" x14ac:dyDescent="0.3">
      <c r="A311" s="831" t="s">
        <v>560</v>
      </c>
      <c r="B311" s="832" t="s">
        <v>561</v>
      </c>
      <c r="C311" s="835" t="s">
        <v>587</v>
      </c>
      <c r="D311" s="863" t="s">
        <v>588</v>
      </c>
      <c r="E311" s="835" t="s">
        <v>4712</v>
      </c>
      <c r="F311" s="863" t="s">
        <v>4713</v>
      </c>
      <c r="G311" s="835" t="s">
        <v>4776</v>
      </c>
      <c r="H311" s="835" t="s">
        <v>4777</v>
      </c>
      <c r="I311" s="849">
        <v>0.4699999988079071</v>
      </c>
      <c r="J311" s="849">
        <v>1000</v>
      </c>
      <c r="K311" s="850">
        <v>470</v>
      </c>
    </row>
    <row r="312" spans="1:11" ht="14.4" customHeight="1" x14ac:dyDescent="0.3">
      <c r="A312" s="831" t="s">
        <v>560</v>
      </c>
      <c r="B312" s="832" t="s">
        <v>561</v>
      </c>
      <c r="C312" s="835" t="s">
        <v>587</v>
      </c>
      <c r="D312" s="863" t="s">
        <v>588</v>
      </c>
      <c r="E312" s="835" t="s">
        <v>4712</v>
      </c>
      <c r="F312" s="863" t="s">
        <v>4713</v>
      </c>
      <c r="G312" s="835" t="s">
        <v>4778</v>
      </c>
      <c r="H312" s="835" t="s">
        <v>4779</v>
      </c>
      <c r="I312" s="849">
        <v>1.67249995470047</v>
      </c>
      <c r="J312" s="849">
        <v>2200</v>
      </c>
      <c r="K312" s="850">
        <v>3680.6499938964844</v>
      </c>
    </row>
    <row r="313" spans="1:11" ht="14.4" customHeight="1" x14ac:dyDescent="0.3">
      <c r="A313" s="831" t="s">
        <v>560</v>
      </c>
      <c r="B313" s="832" t="s">
        <v>561</v>
      </c>
      <c r="C313" s="835" t="s">
        <v>587</v>
      </c>
      <c r="D313" s="863" t="s">
        <v>588</v>
      </c>
      <c r="E313" s="835" t="s">
        <v>4712</v>
      </c>
      <c r="F313" s="863" t="s">
        <v>4713</v>
      </c>
      <c r="G313" s="835" t="s">
        <v>4780</v>
      </c>
      <c r="H313" s="835" t="s">
        <v>4781</v>
      </c>
      <c r="I313" s="849">
        <v>0.66500002145767212</v>
      </c>
      <c r="J313" s="849">
        <v>2000</v>
      </c>
      <c r="K313" s="850">
        <v>1330</v>
      </c>
    </row>
    <row r="314" spans="1:11" ht="14.4" customHeight="1" x14ac:dyDescent="0.3">
      <c r="A314" s="831" t="s">
        <v>560</v>
      </c>
      <c r="B314" s="832" t="s">
        <v>561</v>
      </c>
      <c r="C314" s="835" t="s">
        <v>587</v>
      </c>
      <c r="D314" s="863" t="s">
        <v>588</v>
      </c>
      <c r="E314" s="835" t="s">
        <v>4712</v>
      </c>
      <c r="F314" s="863" t="s">
        <v>4713</v>
      </c>
      <c r="G314" s="835" t="s">
        <v>4782</v>
      </c>
      <c r="H314" s="835" t="s">
        <v>4783</v>
      </c>
      <c r="I314" s="849">
        <v>7.429999828338623</v>
      </c>
      <c r="J314" s="849">
        <v>550</v>
      </c>
      <c r="K314" s="850">
        <v>4086.5</v>
      </c>
    </row>
    <row r="315" spans="1:11" ht="14.4" customHeight="1" x14ac:dyDescent="0.3">
      <c r="A315" s="831" t="s">
        <v>560</v>
      </c>
      <c r="B315" s="832" t="s">
        <v>561</v>
      </c>
      <c r="C315" s="835" t="s">
        <v>587</v>
      </c>
      <c r="D315" s="863" t="s">
        <v>588</v>
      </c>
      <c r="E315" s="835" t="s">
        <v>4712</v>
      </c>
      <c r="F315" s="863" t="s">
        <v>4713</v>
      </c>
      <c r="G315" s="835" t="s">
        <v>5049</v>
      </c>
      <c r="H315" s="835" t="s">
        <v>5050</v>
      </c>
      <c r="I315" s="849">
        <v>8.8366667429606114</v>
      </c>
      <c r="J315" s="849">
        <v>220</v>
      </c>
      <c r="K315" s="850">
        <v>1943.8000030517578</v>
      </c>
    </row>
    <row r="316" spans="1:11" ht="14.4" customHeight="1" x14ac:dyDescent="0.3">
      <c r="A316" s="831" t="s">
        <v>560</v>
      </c>
      <c r="B316" s="832" t="s">
        <v>561</v>
      </c>
      <c r="C316" s="835" t="s">
        <v>587</v>
      </c>
      <c r="D316" s="863" t="s">
        <v>588</v>
      </c>
      <c r="E316" s="835" t="s">
        <v>4712</v>
      </c>
      <c r="F316" s="863" t="s">
        <v>4713</v>
      </c>
      <c r="G316" s="835" t="s">
        <v>4784</v>
      </c>
      <c r="H316" s="835" t="s">
        <v>4785</v>
      </c>
      <c r="I316" s="849">
        <v>8.4700002670288086</v>
      </c>
      <c r="J316" s="849">
        <v>2250</v>
      </c>
      <c r="K316" s="850">
        <v>19057.499572753906</v>
      </c>
    </row>
    <row r="317" spans="1:11" ht="14.4" customHeight="1" x14ac:dyDescent="0.3">
      <c r="A317" s="831" t="s">
        <v>560</v>
      </c>
      <c r="B317" s="832" t="s">
        <v>561</v>
      </c>
      <c r="C317" s="835" t="s">
        <v>587</v>
      </c>
      <c r="D317" s="863" t="s">
        <v>588</v>
      </c>
      <c r="E317" s="835" t="s">
        <v>4712</v>
      </c>
      <c r="F317" s="863" t="s">
        <v>4713</v>
      </c>
      <c r="G317" s="835" t="s">
        <v>5051</v>
      </c>
      <c r="H317" s="835" t="s">
        <v>5052</v>
      </c>
      <c r="I317" s="849">
        <v>17.903333028157551</v>
      </c>
      <c r="J317" s="849">
        <v>1100</v>
      </c>
      <c r="K317" s="850">
        <v>19700.800018310547</v>
      </c>
    </row>
    <row r="318" spans="1:11" ht="14.4" customHeight="1" x14ac:dyDescent="0.3">
      <c r="A318" s="831" t="s">
        <v>560</v>
      </c>
      <c r="B318" s="832" t="s">
        <v>561</v>
      </c>
      <c r="C318" s="835" t="s">
        <v>587</v>
      </c>
      <c r="D318" s="863" t="s">
        <v>588</v>
      </c>
      <c r="E318" s="835" t="s">
        <v>4712</v>
      </c>
      <c r="F318" s="863" t="s">
        <v>4713</v>
      </c>
      <c r="G318" s="835" t="s">
        <v>4788</v>
      </c>
      <c r="H318" s="835" t="s">
        <v>4789</v>
      </c>
      <c r="I318" s="849">
        <v>2.1800000667572021</v>
      </c>
      <c r="J318" s="849">
        <v>400</v>
      </c>
      <c r="K318" s="850">
        <v>872</v>
      </c>
    </row>
    <row r="319" spans="1:11" ht="14.4" customHeight="1" x14ac:dyDescent="0.3">
      <c r="A319" s="831" t="s">
        <v>560</v>
      </c>
      <c r="B319" s="832" t="s">
        <v>561</v>
      </c>
      <c r="C319" s="835" t="s">
        <v>587</v>
      </c>
      <c r="D319" s="863" t="s">
        <v>588</v>
      </c>
      <c r="E319" s="835" t="s">
        <v>4712</v>
      </c>
      <c r="F319" s="863" t="s">
        <v>4713</v>
      </c>
      <c r="G319" s="835" t="s">
        <v>4876</v>
      </c>
      <c r="H319" s="835" t="s">
        <v>4877</v>
      </c>
      <c r="I319" s="849">
        <v>6.2300000190734863</v>
      </c>
      <c r="J319" s="849">
        <v>135</v>
      </c>
      <c r="K319" s="850">
        <v>841.04998779296875</v>
      </c>
    </row>
    <row r="320" spans="1:11" ht="14.4" customHeight="1" x14ac:dyDescent="0.3">
      <c r="A320" s="831" t="s">
        <v>560</v>
      </c>
      <c r="B320" s="832" t="s">
        <v>561</v>
      </c>
      <c r="C320" s="835" t="s">
        <v>587</v>
      </c>
      <c r="D320" s="863" t="s">
        <v>588</v>
      </c>
      <c r="E320" s="835" t="s">
        <v>4712</v>
      </c>
      <c r="F320" s="863" t="s">
        <v>4713</v>
      </c>
      <c r="G320" s="835" t="s">
        <v>5053</v>
      </c>
      <c r="H320" s="835" t="s">
        <v>5054</v>
      </c>
      <c r="I320" s="849">
        <v>299</v>
      </c>
      <c r="J320" s="849">
        <v>10</v>
      </c>
      <c r="K320" s="850">
        <v>2990.030029296875</v>
      </c>
    </row>
    <row r="321" spans="1:11" ht="14.4" customHeight="1" x14ac:dyDescent="0.3">
      <c r="A321" s="831" t="s">
        <v>560</v>
      </c>
      <c r="B321" s="832" t="s">
        <v>561</v>
      </c>
      <c r="C321" s="835" t="s">
        <v>587</v>
      </c>
      <c r="D321" s="863" t="s">
        <v>588</v>
      </c>
      <c r="E321" s="835" t="s">
        <v>4712</v>
      </c>
      <c r="F321" s="863" t="s">
        <v>4713</v>
      </c>
      <c r="G321" s="835" t="s">
        <v>5055</v>
      </c>
      <c r="H321" s="835" t="s">
        <v>5056</v>
      </c>
      <c r="I321" s="849">
        <v>299</v>
      </c>
      <c r="J321" s="849">
        <v>10</v>
      </c>
      <c r="K321" s="850">
        <v>2990.030029296875</v>
      </c>
    </row>
    <row r="322" spans="1:11" ht="14.4" customHeight="1" x14ac:dyDescent="0.3">
      <c r="A322" s="831" t="s">
        <v>560</v>
      </c>
      <c r="B322" s="832" t="s">
        <v>561</v>
      </c>
      <c r="C322" s="835" t="s">
        <v>587</v>
      </c>
      <c r="D322" s="863" t="s">
        <v>588</v>
      </c>
      <c r="E322" s="835" t="s">
        <v>4712</v>
      </c>
      <c r="F322" s="863" t="s">
        <v>4713</v>
      </c>
      <c r="G322" s="835" t="s">
        <v>4794</v>
      </c>
      <c r="H322" s="835" t="s">
        <v>4795</v>
      </c>
      <c r="I322" s="849">
        <v>1.0299999713897705</v>
      </c>
      <c r="J322" s="849">
        <v>3375</v>
      </c>
      <c r="K322" s="850">
        <v>3476.25</v>
      </c>
    </row>
    <row r="323" spans="1:11" ht="14.4" customHeight="1" x14ac:dyDescent="0.3">
      <c r="A323" s="831" t="s">
        <v>560</v>
      </c>
      <c r="B323" s="832" t="s">
        <v>561</v>
      </c>
      <c r="C323" s="835" t="s">
        <v>587</v>
      </c>
      <c r="D323" s="863" t="s">
        <v>588</v>
      </c>
      <c r="E323" s="835" t="s">
        <v>4712</v>
      </c>
      <c r="F323" s="863" t="s">
        <v>4713</v>
      </c>
      <c r="G323" s="835" t="s">
        <v>5057</v>
      </c>
      <c r="H323" s="835" t="s">
        <v>5058</v>
      </c>
      <c r="I323" s="849">
        <v>5.2875000834465027</v>
      </c>
      <c r="J323" s="849">
        <v>1750</v>
      </c>
      <c r="K323" s="850">
        <v>8812.5</v>
      </c>
    </row>
    <row r="324" spans="1:11" ht="14.4" customHeight="1" x14ac:dyDescent="0.3">
      <c r="A324" s="831" t="s">
        <v>560</v>
      </c>
      <c r="B324" s="832" t="s">
        <v>561</v>
      </c>
      <c r="C324" s="835" t="s">
        <v>587</v>
      </c>
      <c r="D324" s="863" t="s">
        <v>588</v>
      </c>
      <c r="E324" s="835" t="s">
        <v>4712</v>
      </c>
      <c r="F324" s="863" t="s">
        <v>4713</v>
      </c>
      <c r="G324" s="835" t="s">
        <v>5059</v>
      </c>
      <c r="H324" s="835" t="s">
        <v>5060</v>
      </c>
      <c r="I324" s="849">
        <v>3.1400001049041748</v>
      </c>
      <c r="J324" s="849">
        <v>100</v>
      </c>
      <c r="K324" s="850">
        <v>314</v>
      </c>
    </row>
    <row r="325" spans="1:11" ht="14.4" customHeight="1" x14ac:dyDescent="0.3">
      <c r="A325" s="831" t="s">
        <v>560</v>
      </c>
      <c r="B325" s="832" t="s">
        <v>561</v>
      </c>
      <c r="C325" s="835" t="s">
        <v>587</v>
      </c>
      <c r="D325" s="863" t="s">
        <v>588</v>
      </c>
      <c r="E325" s="835" t="s">
        <v>4712</v>
      </c>
      <c r="F325" s="863" t="s">
        <v>4713</v>
      </c>
      <c r="G325" s="835" t="s">
        <v>4798</v>
      </c>
      <c r="H325" s="835" t="s">
        <v>4799</v>
      </c>
      <c r="I325" s="849">
        <v>0.47499999403953552</v>
      </c>
      <c r="J325" s="849">
        <v>2000</v>
      </c>
      <c r="K325" s="850">
        <v>950</v>
      </c>
    </row>
    <row r="326" spans="1:11" ht="14.4" customHeight="1" x14ac:dyDescent="0.3">
      <c r="A326" s="831" t="s">
        <v>560</v>
      </c>
      <c r="B326" s="832" t="s">
        <v>561</v>
      </c>
      <c r="C326" s="835" t="s">
        <v>587</v>
      </c>
      <c r="D326" s="863" t="s">
        <v>588</v>
      </c>
      <c r="E326" s="835" t="s">
        <v>4712</v>
      </c>
      <c r="F326" s="863" t="s">
        <v>4713</v>
      </c>
      <c r="G326" s="835" t="s">
        <v>4802</v>
      </c>
      <c r="H326" s="835" t="s">
        <v>4803</v>
      </c>
      <c r="I326" s="849">
        <v>2.375</v>
      </c>
      <c r="J326" s="849">
        <v>200</v>
      </c>
      <c r="K326" s="850">
        <v>475</v>
      </c>
    </row>
    <row r="327" spans="1:11" ht="14.4" customHeight="1" x14ac:dyDescent="0.3">
      <c r="A327" s="831" t="s">
        <v>560</v>
      </c>
      <c r="B327" s="832" t="s">
        <v>561</v>
      </c>
      <c r="C327" s="835" t="s">
        <v>587</v>
      </c>
      <c r="D327" s="863" t="s">
        <v>588</v>
      </c>
      <c r="E327" s="835" t="s">
        <v>4712</v>
      </c>
      <c r="F327" s="863" t="s">
        <v>4713</v>
      </c>
      <c r="G327" s="835" t="s">
        <v>4804</v>
      </c>
      <c r="H327" s="835" t="s">
        <v>4805</v>
      </c>
      <c r="I327" s="849">
        <v>1.9850000143051147</v>
      </c>
      <c r="J327" s="849">
        <v>1000</v>
      </c>
      <c r="K327" s="850">
        <v>1984</v>
      </c>
    </row>
    <row r="328" spans="1:11" ht="14.4" customHeight="1" x14ac:dyDescent="0.3">
      <c r="A328" s="831" t="s">
        <v>560</v>
      </c>
      <c r="B328" s="832" t="s">
        <v>561</v>
      </c>
      <c r="C328" s="835" t="s">
        <v>587</v>
      </c>
      <c r="D328" s="863" t="s">
        <v>588</v>
      </c>
      <c r="E328" s="835" t="s">
        <v>4712</v>
      </c>
      <c r="F328" s="863" t="s">
        <v>4713</v>
      </c>
      <c r="G328" s="835" t="s">
        <v>4880</v>
      </c>
      <c r="H328" s="835" t="s">
        <v>4881</v>
      </c>
      <c r="I328" s="849">
        <v>2.0449999570846558</v>
      </c>
      <c r="J328" s="849">
        <v>100</v>
      </c>
      <c r="K328" s="850">
        <v>204.5</v>
      </c>
    </row>
    <row r="329" spans="1:11" ht="14.4" customHeight="1" x14ac:dyDescent="0.3">
      <c r="A329" s="831" t="s">
        <v>560</v>
      </c>
      <c r="B329" s="832" t="s">
        <v>561</v>
      </c>
      <c r="C329" s="835" t="s">
        <v>587</v>
      </c>
      <c r="D329" s="863" t="s">
        <v>588</v>
      </c>
      <c r="E329" s="835" t="s">
        <v>4712</v>
      </c>
      <c r="F329" s="863" t="s">
        <v>4713</v>
      </c>
      <c r="G329" s="835" t="s">
        <v>4808</v>
      </c>
      <c r="H329" s="835" t="s">
        <v>4809</v>
      </c>
      <c r="I329" s="849">
        <v>1.8999999761581421</v>
      </c>
      <c r="J329" s="849">
        <v>50</v>
      </c>
      <c r="K329" s="850">
        <v>95</v>
      </c>
    </row>
    <row r="330" spans="1:11" ht="14.4" customHeight="1" x14ac:dyDescent="0.3">
      <c r="A330" s="831" t="s">
        <v>560</v>
      </c>
      <c r="B330" s="832" t="s">
        <v>561</v>
      </c>
      <c r="C330" s="835" t="s">
        <v>587</v>
      </c>
      <c r="D330" s="863" t="s">
        <v>588</v>
      </c>
      <c r="E330" s="835" t="s">
        <v>4712</v>
      </c>
      <c r="F330" s="863" t="s">
        <v>4713</v>
      </c>
      <c r="G330" s="835" t="s">
        <v>4810</v>
      </c>
      <c r="H330" s="835" t="s">
        <v>4811</v>
      </c>
      <c r="I330" s="849">
        <v>2.6950000524520874</v>
      </c>
      <c r="J330" s="849">
        <v>100</v>
      </c>
      <c r="K330" s="850">
        <v>269.5</v>
      </c>
    </row>
    <row r="331" spans="1:11" ht="14.4" customHeight="1" x14ac:dyDescent="0.3">
      <c r="A331" s="831" t="s">
        <v>560</v>
      </c>
      <c r="B331" s="832" t="s">
        <v>561</v>
      </c>
      <c r="C331" s="835" t="s">
        <v>587</v>
      </c>
      <c r="D331" s="863" t="s">
        <v>588</v>
      </c>
      <c r="E331" s="835" t="s">
        <v>4712</v>
      </c>
      <c r="F331" s="863" t="s">
        <v>4713</v>
      </c>
      <c r="G331" s="835" t="s">
        <v>4814</v>
      </c>
      <c r="H331" s="835" t="s">
        <v>4815</v>
      </c>
      <c r="I331" s="849">
        <v>3.0749999284744263</v>
      </c>
      <c r="J331" s="849">
        <v>300</v>
      </c>
      <c r="K331" s="850">
        <v>922</v>
      </c>
    </row>
    <row r="332" spans="1:11" ht="14.4" customHeight="1" x14ac:dyDescent="0.3">
      <c r="A332" s="831" t="s">
        <v>560</v>
      </c>
      <c r="B332" s="832" t="s">
        <v>561</v>
      </c>
      <c r="C332" s="835" t="s">
        <v>587</v>
      </c>
      <c r="D332" s="863" t="s">
        <v>588</v>
      </c>
      <c r="E332" s="835" t="s">
        <v>4712</v>
      </c>
      <c r="F332" s="863" t="s">
        <v>4713</v>
      </c>
      <c r="G332" s="835" t="s">
        <v>4818</v>
      </c>
      <c r="H332" s="835" t="s">
        <v>4819</v>
      </c>
      <c r="I332" s="849">
        <v>3.0899999141693115</v>
      </c>
      <c r="J332" s="849">
        <v>300</v>
      </c>
      <c r="K332" s="850">
        <v>927</v>
      </c>
    </row>
    <row r="333" spans="1:11" ht="14.4" customHeight="1" x14ac:dyDescent="0.3">
      <c r="A333" s="831" t="s">
        <v>560</v>
      </c>
      <c r="B333" s="832" t="s">
        <v>561</v>
      </c>
      <c r="C333" s="835" t="s">
        <v>587</v>
      </c>
      <c r="D333" s="863" t="s">
        <v>588</v>
      </c>
      <c r="E333" s="835" t="s">
        <v>4712</v>
      </c>
      <c r="F333" s="863" t="s">
        <v>4713</v>
      </c>
      <c r="G333" s="835" t="s">
        <v>4820</v>
      </c>
      <c r="H333" s="835" t="s">
        <v>4821</v>
      </c>
      <c r="I333" s="849">
        <v>1.9199999570846558</v>
      </c>
      <c r="J333" s="849">
        <v>50</v>
      </c>
      <c r="K333" s="850">
        <v>96</v>
      </c>
    </row>
    <row r="334" spans="1:11" ht="14.4" customHeight="1" x14ac:dyDescent="0.3">
      <c r="A334" s="831" t="s">
        <v>560</v>
      </c>
      <c r="B334" s="832" t="s">
        <v>561</v>
      </c>
      <c r="C334" s="835" t="s">
        <v>587</v>
      </c>
      <c r="D334" s="863" t="s">
        <v>588</v>
      </c>
      <c r="E334" s="835" t="s">
        <v>4712</v>
      </c>
      <c r="F334" s="863" t="s">
        <v>4713</v>
      </c>
      <c r="G334" s="835" t="s">
        <v>4822</v>
      </c>
      <c r="H334" s="835" t="s">
        <v>4823</v>
      </c>
      <c r="I334" s="849">
        <v>8.5</v>
      </c>
      <c r="J334" s="849">
        <v>50</v>
      </c>
      <c r="K334" s="850">
        <v>425</v>
      </c>
    </row>
    <row r="335" spans="1:11" ht="14.4" customHeight="1" x14ac:dyDescent="0.3">
      <c r="A335" s="831" t="s">
        <v>560</v>
      </c>
      <c r="B335" s="832" t="s">
        <v>561</v>
      </c>
      <c r="C335" s="835" t="s">
        <v>587</v>
      </c>
      <c r="D335" s="863" t="s">
        <v>588</v>
      </c>
      <c r="E335" s="835" t="s">
        <v>4712</v>
      </c>
      <c r="F335" s="863" t="s">
        <v>4713</v>
      </c>
      <c r="G335" s="835" t="s">
        <v>4824</v>
      </c>
      <c r="H335" s="835" t="s">
        <v>4825</v>
      </c>
      <c r="I335" s="849">
        <v>4.429999828338623</v>
      </c>
      <c r="J335" s="849">
        <v>100</v>
      </c>
      <c r="K335" s="850">
        <v>443</v>
      </c>
    </row>
    <row r="336" spans="1:11" ht="14.4" customHeight="1" x14ac:dyDescent="0.3">
      <c r="A336" s="831" t="s">
        <v>560</v>
      </c>
      <c r="B336" s="832" t="s">
        <v>561</v>
      </c>
      <c r="C336" s="835" t="s">
        <v>587</v>
      </c>
      <c r="D336" s="863" t="s">
        <v>588</v>
      </c>
      <c r="E336" s="835" t="s">
        <v>4712</v>
      </c>
      <c r="F336" s="863" t="s">
        <v>4713</v>
      </c>
      <c r="G336" s="835" t="s">
        <v>4826</v>
      </c>
      <c r="H336" s="835" t="s">
        <v>4827</v>
      </c>
      <c r="I336" s="849">
        <v>2.1633334159851074</v>
      </c>
      <c r="J336" s="849">
        <v>500</v>
      </c>
      <c r="K336" s="850">
        <v>1082</v>
      </c>
    </row>
    <row r="337" spans="1:11" ht="14.4" customHeight="1" x14ac:dyDescent="0.3">
      <c r="A337" s="831" t="s">
        <v>560</v>
      </c>
      <c r="B337" s="832" t="s">
        <v>561</v>
      </c>
      <c r="C337" s="835" t="s">
        <v>587</v>
      </c>
      <c r="D337" s="863" t="s">
        <v>588</v>
      </c>
      <c r="E337" s="835" t="s">
        <v>4712</v>
      </c>
      <c r="F337" s="863" t="s">
        <v>4713</v>
      </c>
      <c r="G337" s="835" t="s">
        <v>4828</v>
      </c>
      <c r="H337" s="835" t="s">
        <v>4829</v>
      </c>
      <c r="I337" s="849">
        <v>21.239999771118164</v>
      </c>
      <c r="J337" s="849">
        <v>50</v>
      </c>
      <c r="K337" s="850">
        <v>1062</v>
      </c>
    </row>
    <row r="338" spans="1:11" ht="14.4" customHeight="1" x14ac:dyDescent="0.3">
      <c r="A338" s="831" t="s">
        <v>560</v>
      </c>
      <c r="B338" s="832" t="s">
        <v>561</v>
      </c>
      <c r="C338" s="835" t="s">
        <v>587</v>
      </c>
      <c r="D338" s="863" t="s">
        <v>588</v>
      </c>
      <c r="E338" s="835" t="s">
        <v>4712</v>
      </c>
      <c r="F338" s="863" t="s">
        <v>4713</v>
      </c>
      <c r="G338" s="835" t="s">
        <v>4830</v>
      </c>
      <c r="H338" s="835" t="s">
        <v>4831</v>
      </c>
      <c r="I338" s="849">
        <v>2.5149999856948853</v>
      </c>
      <c r="J338" s="849">
        <v>150</v>
      </c>
      <c r="K338" s="850">
        <v>377</v>
      </c>
    </row>
    <row r="339" spans="1:11" ht="14.4" customHeight="1" x14ac:dyDescent="0.3">
      <c r="A339" s="831" t="s">
        <v>560</v>
      </c>
      <c r="B339" s="832" t="s">
        <v>561</v>
      </c>
      <c r="C339" s="835" t="s">
        <v>587</v>
      </c>
      <c r="D339" s="863" t="s">
        <v>588</v>
      </c>
      <c r="E339" s="835" t="s">
        <v>4712</v>
      </c>
      <c r="F339" s="863" t="s">
        <v>4713</v>
      </c>
      <c r="G339" s="835" t="s">
        <v>5061</v>
      </c>
      <c r="H339" s="835" t="s">
        <v>5062</v>
      </c>
      <c r="I339" s="849">
        <v>21.229999542236328</v>
      </c>
      <c r="J339" s="849">
        <v>50</v>
      </c>
      <c r="K339" s="850">
        <v>1061.5</v>
      </c>
    </row>
    <row r="340" spans="1:11" ht="14.4" customHeight="1" x14ac:dyDescent="0.3">
      <c r="A340" s="831" t="s">
        <v>560</v>
      </c>
      <c r="B340" s="832" t="s">
        <v>561</v>
      </c>
      <c r="C340" s="835" t="s">
        <v>587</v>
      </c>
      <c r="D340" s="863" t="s">
        <v>588</v>
      </c>
      <c r="E340" s="835" t="s">
        <v>4712</v>
      </c>
      <c r="F340" s="863" t="s">
        <v>4713</v>
      </c>
      <c r="G340" s="835" t="s">
        <v>4832</v>
      </c>
      <c r="H340" s="835" t="s">
        <v>4833</v>
      </c>
      <c r="I340" s="849">
        <v>21.239999771118164</v>
      </c>
      <c r="J340" s="849">
        <v>50</v>
      </c>
      <c r="K340" s="850">
        <v>1062</v>
      </c>
    </row>
    <row r="341" spans="1:11" ht="14.4" customHeight="1" x14ac:dyDescent="0.3">
      <c r="A341" s="831" t="s">
        <v>560</v>
      </c>
      <c r="B341" s="832" t="s">
        <v>561</v>
      </c>
      <c r="C341" s="835" t="s">
        <v>587</v>
      </c>
      <c r="D341" s="863" t="s">
        <v>588</v>
      </c>
      <c r="E341" s="835" t="s">
        <v>4712</v>
      </c>
      <c r="F341" s="863" t="s">
        <v>4713</v>
      </c>
      <c r="G341" s="835" t="s">
        <v>5063</v>
      </c>
      <c r="H341" s="835" t="s">
        <v>5064</v>
      </c>
      <c r="I341" s="849">
        <v>1.9900000095367432</v>
      </c>
      <c r="J341" s="849">
        <v>50</v>
      </c>
      <c r="K341" s="850">
        <v>99.5</v>
      </c>
    </row>
    <row r="342" spans="1:11" ht="14.4" customHeight="1" x14ac:dyDescent="0.3">
      <c r="A342" s="831" t="s">
        <v>560</v>
      </c>
      <c r="B342" s="832" t="s">
        <v>561</v>
      </c>
      <c r="C342" s="835" t="s">
        <v>587</v>
      </c>
      <c r="D342" s="863" t="s">
        <v>588</v>
      </c>
      <c r="E342" s="835" t="s">
        <v>4834</v>
      </c>
      <c r="F342" s="863" t="s">
        <v>4835</v>
      </c>
      <c r="G342" s="835" t="s">
        <v>4836</v>
      </c>
      <c r="H342" s="835" t="s">
        <v>4837</v>
      </c>
      <c r="I342" s="849">
        <v>10.162499904632568</v>
      </c>
      <c r="J342" s="849">
        <v>2100</v>
      </c>
      <c r="K342" s="850">
        <v>21341</v>
      </c>
    </row>
    <row r="343" spans="1:11" ht="14.4" customHeight="1" x14ac:dyDescent="0.3">
      <c r="A343" s="831" t="s">
        <v>560</v>
      </c>
      <c r="B343" s="832" t="s">
        <v>561</v>
      </c>
      <c r="C343" s="835" t="s">
        <v>587</v>
      </c>
      <c r="D343" s="863" t="s">
        <v>588</v>
      </c>
      <c r="E343" s="835" t="s">
        <v>4834</v>
      </c>
      <c r="F343" s="863" t="s">
        <v>4835</v>
      </c>
      <c r="G343" s="835" t="s">
        <v>5065</v>
      </c>
      <c r="H343" s="835" t="s">
        <v>5066</v>
      </c>
      <c r="I343" s="849">
        <v>7.002500057220459</v>
      </c>
      <c r="J343" s="849">
        <v>700</v>
      </c>
      <c r="K343" s="850">
        <v>4901</v>
      </c>
    </row>
    <row r="344" spans="1:11" ht="14.4" customHeight="1" x14ac:dyDescent="0.3">
      <c r="A344" s="831" t="s">
        <v>560</v>
      </c>
      <c r="B344" s="832" t="s">
        <v>561</v>
      </c>
      <c r="C344" s="835" t="s">
        <v>587</v>
      </c>
      <c r="D344" s="863" t="s">
        <v>588</v>
      </c>
      <c r="E344" s="835" t="s">
        <v>4834</v>
      </c>
      <c r="F344" s="863" t="s">
        <v>4835</v>
      </c>
      <c r="G344" s="835" t="s">
        <v>5067</v>
      </c>
      <c r="H344" s="835" t="s">
        <v>5068</v>
      </c>
      <c r="I344" s="849">
        <v>62.610000610351563</v>
      </c>
      <c r="J344" s="849">
        <v>20</v>
      </c>
      <c r="K344" s="850">
        <v>1252.1099853515625</v>
      </c>
    </row>
    <row r="345" spans="1:11" ht="14.4" customHeight="1" x14ac:dyDescent="0.3">
      <c r="A345" s="831" t="s">
        <v>560</v>
      </c>
      <c r="B345" s="832" t="s">
        <v>561</v>
      </c>
      <c r="C345" s="835" t="s">
        <v>587</v>
      </c>
      <c r="D345" s="863" t="s">
        <v>588</v>
      </c>
      <c r="E345" s="835" t="s">
        <v>5069</v>
      </c>
      <c r="F345" s="863" t="s">
        <v>5070</v>
      </c>
      <c r="G345" s="835" t="s">
        <v>5071</v>
      </c>
      <c r="H345" s="835" t="s">
        <v>5072</v>
      </c>
      <c r="I345" s="849">
        <v>24.729999542236328</v>
      </c>
      <c r="J345" s="849">
        <v>36</v>
      </c>
      <c r="K345" s="850">
        <v>890.0999755859375</v>
      </c>
    </row>
    <row r="346" spans="1:11" ht="14.4" customHeight="1" x14ac:dyDescent="0.3">
      <c r="A346" s="831" t="s">
        <v>560</v>
      </c>
      <c r="B346" s="832" t="s">
        <v>561</v>
      </c>
      <c r="C346" s="835" t="s">
        <v>587</v>
      </c>
      <c r="D346" s="863" t="s">
        <v>588</v>
      </c>
      <c r="E346" s="835" t="s">
        <v>5069</v>
      </c>
      <c r="F346" s="863" t="s">
        <v>5070</v>
      </c>
      <c r="G346" s="835" t="s">
        <v>5073</v>
      </c>
      <c r="H346" s="835" t="s">
        <v>5074</v>
      </c>
      <c r="I346" s="849">
        <v>26.559999465942383</v>
      </c>
      <c r="J346" s="849">
        <v>72</v>
      </c>
      <c r="K346" s="850">
        <v>1912.1400146484375</v>
      </c>
    </row>
    <row r="347" spans="1:11" ht="14.4" customHeight="1" x14ac:dyDescent="0.3">
      <c r="A347" s="831" t="s">
        <v>560</v>
      </c>
      <c r="B347" s="832" t="s">
        <v>561</v>
      </c>
      <c r="C347" s="835" t="s">
        <v>587</v>
      </c>
      <c r="D347" s="863" t="s">
        <v>588</v>
      </c>
      <c r="E347" s="835" t="s">
        <v>5069</v>
      </c>
      <c r="F347" s="863" t="s">
        <v>5070</v>
      </c>
      <c r="G347" s="835" t="s">
        <v>5075</v>
      </c>
      <c r="H347" s="835" t="s">
        <v>5076</v>
      </c>
      <c r="I347" s="849">
        <v>30.200000762939453</v>
      </c>
      <c r="J347" s="849">
        <v>36</v>
      </c>
      <c r="K347" s="850">
        <v>1087.2099609375</v>
      </c>
    </row>
    <row r="348" spans="1:11" ht="14.4" customHeight="1" x14ac:dyDescent="0.3">
      <c r="A348" s="831" t="s">
        <v>560</v>
      </c>
      <c r="B348" s="832" t="s">
        <v>561</v>
      </c>
      <c r="C348" s="835" t="s">
        <v>587</v>
      </c>
      <c r="D348" s="863" t="s">
        <v>588</v>
      </c>
      <c r="E348" s="835" t="s">
        <v>4840</v>
      </c>
      <c r="F348" s="863" t="s">
        <v>4841</v>
      </c>
      <c r="G348" s="835" t="s">
        <v>4842</v>
      </c>
      <c r="H348" s="835" t="s">
        <v>4843</v>
      </c>
      <c r="I348" s="849">
        <v>0.46500000357627869</v>
      </c>
      <c r="J348" s="849">
        <v>2000</v>
      </c>
      <c r="K348" s="850">
        <v>930</v>
      </c>
    </row>
    <row r="349" spans="1:11" ht="14.4" customHeight="1" x14ac:dyDescent="0.3">
      <c r="A349" s="831" t="s">
        <v>560</v>
      </c>
      <c r="B349" s="832" t="s">
        <v>561</v>
      </c>
      <c r="C349" s="835" t="s">
        <v>587</v>
      </c>
      <c r="D349" s="863" t="s">
        <v>588</v>
      </c>
      <c r="E349" s="835" t="s">
        <v>4840</v>
      </c>
      <c r="F349" s="863" t="s">
        <v>4841</v>
      </c>
      <c r="G349" s="835" t="s">
        <v>4844</v>
      </c>
      <c r="H349" s="835" t="s">
        <v>4845</v>
      </c>
      <c r="I349" s="849">
        <v>0.30000001192092896</v>
      </c>
      <c r="J349" s="849">
        <v>500</v>
      </c>
      <c r="K349" s="850">
        <v>150</v>
      </c>
    </row>
    <row r="350" spans="1:11" ht="14.4" customHeight="1" x14ac:dyDescent="0.3">
      <c r="A350" s="831" t="s">
        <v>560</v>
      </c>
      <c r="B350" s="832" t="s">
        <v>561</v>
      </c>
      <c r="C350" s="835" t="s">
        <v>587</v>
      </c>
      <c r="D350" s="863" t="s">
        <v>588</v>
      </c>
      <c r="E350" s="835" t="s">
        <v>4840</v>
      </c>
      <c r="F350" s="863" t="s">
        <v>4841</v>
      </c>
      <c r="G350" s="835" t="s">
        <v>4846</v>
      </c>
      <c r="H350" s="835" t="s">
        <v>4847</v>
      </c>
      <c r="I350" s="849">
        <v>0.30000001192092896</v>
      </c>
      <c r="J350" s="849">
        <v>500</v>
      </c>
      <c r="K350" s="850">
        <v>150</v>
      </c>
    </row>
    <row r="351" spans="1:11" ht="14.4" customHeight="1" x14ac:dyDescent="0.3">
      <c r="A351" s="831" t="s">
        <v>560</v>
      </c>
      <c r="B351" s="832" t="s">
        <v>561</v>
      </c>
      <c r="C351" s="835" t="s">
        <v>587</v>
      </c>
      <c r="D351" s="863" t="s">
        <v>588</v>
      </c>
      <c r="E351" s="835" t="s">
        <v>4840</v>
      </c>
      <c r="F351" s="863" t="s">
        <v>4841</v>
      </c>
      <c r="G351" s="835" t="s">
        <v>4848</v>
      </c>
      <c r="H351" s="835" t="s">
        <v>4849</v>
      </c>
      <c r="I351" s="849">
        <v>0.30000001192092896</v>
      </c>
      <c r="J351" s="849">
        <v>300</v>
      </c>
      <c r="K351" s="850">
        <v>90</v>
      </c>
    </row>
    <row r="352" spans="1:11" ht="14.4" customHeight="1" x14ac:dyDescent="0.3">
      <c r="A352" s="831" t="s">
        <v>560</v>
      </c>
      <c r="B352" s="832" t="s">
        <v>561</v>
      </c>
      <c r="C352" s="835" t="s">
        <v>587</v>
      </c>
      <c r="D352" s="863" t="s">
        <v>588</v>
      </c>
      <c r="E352" s="835" t="s">
        <v>4840</v>
      </c>
      <c r="F352" s="863" t="s">
        <v>4841</v>
      </c>
      <c r="G352" s="835" t="s">
        <v>4850</v>
      </c>
      <c r="H352" s="835" t="s">
        <v>4851</v>
      </c>
      <c r="I352" s="849">
        <v>0.54600001573562618</v>
      </c>
      <c r="J352" s="849">
        <v>8000</v>
      </c>
      <c r="K352" s="850">
        <v>4370</v>
      </c>
    </row>
    <row r="353" spans="1:11" ht="14.4" customHeight="1" x14ac:dyDescent="0.3">
      <c r="A353" s="831" t="s">
        <v>560</v>
      </c>
      <c r="B353" s="832" t="s">
        <v>561</v>
      </c>
      <c r="C353" s="835" t="s">
        <v>587</v>
      </c>
      <c r="D353" s="863" t="s">
        <v>588</v>
      </c>
      <c r="E353" s="835" t="s">
        <v>4840</v>
      </c>
      <c r="F353" s="863" t="s">
        <v>4841</v>
      </c>
      <c r="G353" s="835" t="s">
        <v>4852</v>
      </c>
      <c r="H353" s="835" t="s">
        <v>4853</v>
      </c>
      <c r="I353" s="849">
        <v>1.809999942779541</v>
      </c>
      <c r="J353" s="849">
        <v>100</v>
      </c>
      <c r="K353" s="850">
        <v>181</v>
      </c>
    </row>
    <row r="354" spans="1:11" ht="14.4" customHeight="1" x14ac:dyDescent="0.3">
      <c r="A354" s="831" t="s">
        <v>560</v>
      </c>
      <c r="B354" s="832" t="s">
        <v>561</v>
      </c>
      <c r="C354" s="835" t="s">
        <v>587</v>
      </c>
      <c r="D354" s="863" t="s">
        <v>588</v>
      </c>
      <c r="E354" s="835" t="s">
        <v>4840</v>
      </c>
      <c r="F354" s="863" t="s">
        <v>4841</v>
      </c>
      <c r="G354" s="835" t="s">
        <v>4854</v>
      </c>
      <c r="H354" s="835" t="s">
        <v>4855</v>
      </c>
      <c r="I354" s="849">
        <v>1.8033332824707031</v>
      </c>
      <c r="J354" s="849">
        <v>800</v>
      </c>
      <c r="K354" s="850">
        <v>1443</v>
      </c>
    </row>
    <row r="355" spans="1:11" ht="14.4" customHeight="1" x14ac:dyDescent="0.3">
      <c r="A355" s="831" t="s">
        <v>560</v>
      </c>
      <c r="B355" s="832" t="s">
        <v>561</v>
      </c>
      <c r="C355" s="835" t="s">
        <v>587</v>
      </c>
      <c r="D355" s="863" t="s">
        <v>588</v>
      </c>
      <c r="E355" s="835" t="s">
        <v>4856</v>
      </c>
      <c r="F355" s="863" t="s">
        <v>4857</v>
      </c>
      <c r="G355" s="835" t="s">
        <v>4858</v>
      </c>
      <c r="H355" s="835" t="s">
        <v>4859</v>
      </c>
      <c r="I355" s="849">
        <v>0.62999999523162842</v>
      </c>
      <c r="J355" s="849">
        <v>10000</v>
      </c>
      <c r="K355" s="850">
        <v>6300</v>
      </c>
    </row>
    <row r="356" spans="1:11" ht="14.4" customHeight="1" x14ac:dyDescent="0.3">
      <c r="A356" s="831" t="s">
        <v>560</v>
      </c>
      <c r="B356" s="832" t="s">
        <v>561</v>
      </c>
      <c r="C356" s="835" t="s">
        <v>587</v>
      </c>
      <c r="D356" s="863" t="s">
        <v>588</v>
      </c>
      <c r="E356" s="835" t="s">
        <v>4856</v>
      </c>
      <c r="F356" s="863" t="s">
        <v>4857</v>
      </c>
      <c r="G356" s="835" t="s">
        <v>4860</v>
      </c>
      <c r="H356" s="835" t="s">
        <v>4861</v>
      </c>
      <c r="I356" s="849">
        <v>0.63249999284744263</v>
      </c>
      <c r="J356" s="849">
        <v>18000</v>
      </c>
      <c r="K356" s="850">
        <v>11380</v>
      </c>
    </row>
    <row r="357" spans="1:11" ht="14.4" customHeight="1" x14ac:dyDescent="0.3">
      <c r="A357" s="831" t="s">
        <v>560</v>
      </c>
      <c r="B357" s="832" t="s">
        <v>561</v>
      </c>
      <c r="C357" s="835" t="s">
        <v>587</v>
      </c>
      <c r="D357" s="863" t="s">
        <v>588</v>
      </c>
      <c r="E357" s="835" t="s">
        <v>4856</v>
      </c>
      <c r="F357" s="863" t="s">
        <v>4857</v>
      </c>
      <c r="G357" s="835" t="s">
        <v>4862</v>
      </c>
      <c r="H357" s="835" t="s">
        <v>4863</v>
      </c>
      <c r="I357" s="849">
        <v>0.62999999523162842</v>
      </c>
      <c r="J357" s="849">
        <v>2000</v>
      </c>
      <c r="K357" s="850">
        <v>1260</v>
      </c>
    </row>
    <row r="358" spans="1:11" ht="14.4" customHeight="1" x14ac:dyDescent="0.3">
      <c r="A358" s="831" t="s">
        <v>560</v>
      </c>
      <c r="B358" s="832" t="s">
        <v>561</v>
      </c>
      <c r="C358" s="835" t="s">
        <v>587</v>
      </c>
      <c r="D358" s="863" t="s">
        <v>588</v>
      </c>
      <c r="E358" s="835" t="s">
        <v>4856</v>
      </c>
      <c r="F358" s="863" t="s">
        <v>4857</v>
      </c>
      <c r="G358" s="835" t="s">
        <v>4864</v>
      </c>
      <c r="H358" s="835" t="s">
        <v>4865</v>
      </c>
      <c r="I358" s="849">
        <v>7.502500057220459</v>
      </c>
      <c r="J358" s="849">
        <v>250</v>
      </c>
      <c r="K358" s="850">
        <v>1875.5</v>
      </c>
    </row>
    <row r="359" spans="1:11" ht="14.4" customHeight="1" x14ac:dyDescent="0.3">
      <c r="A359" s="831" t="s">
        <v>560</v>
      </c>
      <c r="B359" s="832" t="s">
        <v>561</v>
      </c>
      <c r="C359" s="835" t="s">
        <v>587</v>
      </c>
      <c r="D359" s="863" t="s">
        <v>588</v>
      </c>
      <c r="E359" s="835" t="s">
        <v>4856</v>
      </c>
      <c r="F359" s="863" t="s">
        <v>4857</v>
      </c>
      <c r="G359" s="835" t="s">
        <v>5077</v>
      </c>
      <c r="H359" s="835" t="s">
        <v>5078</v>
      </c>
      <c r="I359" s="849">
        <v>7.507500171661377</v>
      </c>
      <c r="J359" s="849">
        <v>200</v>
      </c>
      <c r="K359" s="850">
        <v>1501.5</v>
      </c>
    </row>
    <row r="360" spans="1:11" ht="14.4" customHeight="1" x14ac:dyDescent="0.3">
      <c r="A360" s="831" t="s">
        <v>560</v>
      </c>
      <c r="B360" s="832" t="s">
        <v>561</v>
      </c>
      <c r="C360" s="835" t="s">
        <v>587</v>
      </c>
      <c r="D360" s="863" t="s">
        <v>588</v>
      </c>
      <c r="E360" s="835" t="s">
        <v>4856</v>
      </c>
      <c r="F360" s="863" t="s">
        <v>4857</v>
      </c>
      <c r="G360" s="835" t="s">
        <v>5079</v>
      </c>
      <c r="H360" s="835" t="s">
        <v>5080</v>
      </c>
      <c r="I360" s="849">
        <v>7.494999885559082</v>
      </c>
      <c r="J360" s="849">
        <v>100</v>
      </c>
      <c r="K360" s="850">
        <v>749.5</v>
      </c>
    </row>
    <row r="361" spans="1:11" ht="14.4" customHeight="1" x14ac:dyDescent="0.3">
      <c r="A361" s="831" t="s">
        <v>560</v>
      </c>
      <c r="B361" s="832" t="s">
        <v>561</v>
      </c>
      <c r="C361" s="835" t="s">
        <v>587</v>
      </c>
      <c r="D361" s="863" t="s">
        <v>588</v>
      </c>
      <c r="E361" s="835" t="s">
        <v>4856</v>
      </c>
      <c r="F361" s="863" t="s">
        <v>4857</v>
      </c>
      <c r="G361" s="835" t="s">
        <v>5081</v>
      </c>
      <c r="H361" s="835" t="s">
        <v>5082</v>
      </c>
      <c r="I361" s="849">
        <v>7.5033334096272783</v>
      </c>
      <c r="J361" s="849">
        <v>150</v>
      </c>
      <c r="K361" s="850">
        <v>1125.5</v>
      </c>
    </row>
    <row r="362" spans="1:11" ht="14.4" customHeight="1" x14ac:dyDescent="0.3">
      <c r="A362" s="831" t="s">
        <v>560</v>
      </c>
      <c r="B362" s="832" t="s">
        <v>561</v>
      </c>
      <c r="C362" s="835" t="s">
        <v>587</v>
      </c>
      <c r="D362" s="863" t="s">
        <v>588</v>
      </c>
      <c r="E362" s="835" t="s">
        <v>5083</v>
      </c>
      <c r="F362" s="863" t="s">
        <v>5084</v>
      </c>
      <c r="G362" s="835" t="s">
        <v>5085</v>
      </c>
      <c r="H362" s="835" t="s">
        <v>5086</v>
      </c>
      <c r="I362" s="849">
        <v>861.52001953125</v>
      </c>
      <c r="J362" s="849">
        <v>70</v>
      </c>
      <c r="K362" s="850">
        <v>60306.4013671875</v>
      </c>
    </row>
    <row r="363" spans="1:11" ht="14.4" customHeight="1" x14ac:dyDescent="0.3">
      <c r="A363" s="831" t="s">
        <v>560</v>
      </c>
      <c r="B363" s="832" t="s">
        <v>561</v>
      </c>
      <c r="C363" s="835" t="s">
        <v>587</v>
      </c>
      <c r="D363" s="863" t="s">
        <v>588</v>
      </c>
      <c r="E363" s="835" t="s">
        <v>4866</v>
      </c>
      <c r="F363" s="863" t="s">
        <v>4867</v>
      </c>
      <c r="G363" s="835" t="s">
        <v>5087</v>
      </c>
      <c r="H363" s="835" t="s">
        <v>5088</v>
      </c>
      <c r="I363" s="849">
        <v>13</v>
      </c>
      <c r="J363" s="849">
        <v>50</v>
      </c>
      <c r="K363" s="850">
        <v>650</v>
      </c>
    </row>
    <row r="364" spans="1:11" ht="14.4" customHeight="1" x14ac:dyDescent="0.3">
      <c r="A364" s="831" t="s">
        <v>560</v>
      </c>
      <c r="B364" s="832" t="s">
        <v>561</v>
      </c>
      <c r="C364" s="835" t="s">
        <v>587</v>
      </c>
      <c r="D364" s="863" t="s">
        <v>588</v>
      </c>
      <c r="E364" s="835" t="s">
        <v>4866</v>
      </c>
      <c r="F364" s="863" t="s">
        <v>4867</v>
      </c>
      <c r="G364" s="835" t="s">
        <v>4868</v>
      </c>
      <c r="H364" s="835" t="s">
        <v>4869</v>
      </c>
      <c r="I364" s="849">
        <v>19.969999313354492</v>
      </c>
      <c r="J364" s="849">
        <v>20</v>
      </c>
      <c r="K364" s="850">
        <v>399.39999389648437</v>
      </c>
    </row>
    <row r="365" spans="1:11" ht="14.4" customHeight="1" x14ac:dyDescent="0.3">
      <c r="A365" s="831" t="s">
        <v>560</v>
      </c>
      <c r="B365" s="832" t="s">
        <v>561</v>
      </c>
      <c r="C365" s="835" t="s">
        <v>587</v>
      </c>
      <c r="D365" s="863" t="s">
        <v>588</v>
      </c>
      <c r="E365" s="835" t="s">
        <v>4866</v>
      </c>
      <c r="F365" s="863" t="s">
        <v>4867</v>
      </c>
      <c r="G365" s="835" t="s">
        <v>5089</v>
      </c>
      <c r="H365" s="835" t="s">
        <v>5090</v>
      </c>
      <c r="I365" s="849">
        <v>15.609999656677246</v>
      </c>
      <c r="J365" s="849">
        <v>30</v>
      </c>
      <c r="K365" s="850">
        <v>468.30001831054687</v>
      </c>
    </row>
    <row r="366" spans="1:11" ht="14.4" customHeight="1" x14ac:dyDescent="0.3">
      <c r="A366" s="831" t="s">
        <v>560</v>
      </c>
      <c r="B366" s="832" t="s">
        <v>561</v>
      </c>
      <c r="C366" s="835" t="s">
        <v>587</v>
      </c>
      <c r="D366" s="863" t="s">
        <v>588</v>
      </c>
      <c r="E366" s="835" t="s">
        <v>4866</v>
      </c>
      <c r="F366" s="863" t="s">
        <v>4867</v>
      </c>
      <c r="G366" s="835" t="s">
        <v>5091</v>
      </c>
      <c r="H366" s="835" t="s">
        <v>5092</v>
      </c>
      <c r="I366" s="849">
        <v>273.45999145507812</v>
      </c>
      <c r="J366" s="849">
        <v>10</v>
      </c>
      <c r="K366" s="850">
        <v>2734.60009765625</v>
      </c>
    </row>
    <row r="367" spans="1:11" ht="14.4" customHeight="1" x14ac:dyDescent="0.3">
      <c r="A367" s="831" t="s">
        <v>560</v>
      </c>
      <c r="B367" s="832" t="s">
        <v>561</v>
      </c>
      <c r="C367" s="835" t="s">
        <v>587</v>
      </c>
      <c r="D367" s="863" t="s">
        <v>588</v>
      </c>
      <c r="E367" s="835" t="s">
        <v>5093</v>
      </c>
      <c r="F367" s="863" t="s">
        <v>5094</v>
      </c>
      <c r="G367" s="835" t="s">
        <v>4893</v>
      </c>
      <c r="H367" s="835" t="s">
        <v>4894</v>
      </c>
      <c r="I367" s="849">
        <v>93.150001525878906</v>
      </c>
      <c r="J367" s="849">
        <v>132</v>
      </c>
      <c r="K367" s="850">
        <v>12295.800048828125</v>
      </c>
    </row>
    <row r="368" spans="1:11" ht="14.4" customHeight="1" x14ac:dyDescent="0.3">
      <c r="A368" s="831" t="s">
        <v>560</v>
      </c>
      <c r="B368" s="832" t="s">
        <v>561</v>
      </c>
      <c r="C368" s="835" t="s">
        <v>590</v>
      </c>
      <c r="D368" s="863" t="s">
        <v>591</v>
      </c>
      <c r="E368" s="835" t="s">
        <v>4614</v>
      </c>
      <c r="F368" s="863" t="s">
        <v>4615</v>
      </c>
      <c r="G368" s="835" t="s">
        <v>5095</v>
      </c>
      <c r="H368" s="835" t="s">
        <v>5096</v>
      </c>
      <c r="I368" s="849">
        <v>108.90000152587891</v>
      </c>
      <c r="J368" s="849">
        <v>1</v>
      </c>
      <c r="K368" s="850">
        <v>108.90000152587891</v>
      </c>
    </row>
    <row r="369" spans="1:11" ht="14.4" customHeight="1" x14ac:dyDescent="0.3">
      <c r="A369" s="831" t="s">
        <v>560</v>
      </c>
      <c r="B369" s="832" t="s">
        <v>561</v>
      </c>
      <c r="C369" s="835" t="s">
        <v>590</v>
      </c>
      <c r="D369" s="863" t="s">
        <v>591</v>
      </c>
      <c r="E369" s="835" t="s">
        <v>4614</v>
      </c>
      <c r="F369" s="863" t="s">
        <v>4615</v>
      </c>
      <c r="G369" s="835" t="s">
        <v>5097</v>
      </c>
      <c r="H369" s="835" t="s">
        <v>5098</v>
      </c>
      <c r="I369" s="849">
        <v>307.19249725341797</v>
      </c>
      <c r="J369" s="849">
        <v>16</v>
      </c>
      <c r="K369" s="850">
        <v>4915.0198974609375</v>
      </c>
    </row>
    <row r="370" spans="1:11" ht="14.4" customHeight="1" x14ac:dyDescent="0.3">
      <c r="A370" s="831" t="s">
        <v>560</v>
      </c>
      <c r="B370" s="832" t="s">
        <v>561</v>
      </c>
      <c r="C370" s="835" t="s">
        <v>590</v>
      </c>
      <c r="D370" s="863" t="s">
        <v>591</v>
      </c>
      <c r="E370" s="835" t="s">
        <v>4630</v>
      </c>
      <c r="F370" s="863" t="s">
        <v>4631</v>
      </c>
      <c r="G370" s="835" t="s">
        <v>5099</v>
      </c>
      <c r="H370" s="835" t="s">
        <v>5100</v>
      </c>
      <c r="I370" s="849">
        <v>6.440000057220459</v>
      </c>
      <c r="J370" s="849">
        <v>200</v>
      </c>
      <c r="K370" s="850">
        <v>1288</v>
      </c>
    </row>
    <row r="371" spans="1:11" ht="14.4" customHeight="1" x14ac:dyDescent="0.3">
      <c r="A371" s="831" t="s">
        <v>560</v>
      </c>
      <c r="B371" s="832" t="s">
        <v>561</v>
      </c>
      <c r="C371" s="835" t="s">
        <v>590</v>
      </c>
      <c r="D371" s="863" t="s">
        <v>591</v>
      </c>
      <c r="E371" s="835" t="s">
        <v>4630</v>
      </c>
      <c r="F371" s="863" t="s">
        <v>4631</v>
      </c>
      <c r="G371" s="835" t="s">
        <v>5101</v>
      </c>
      <c r="H371" s="835" t="s">
        <v>5102</v>
      </c>
      <c r="I371" s="849">
        <v>0.50749999284744263</v>
      </c>
      <c r="J371" s="849">
        <v>5200</v>
      </c>
      <c r="K371" s="850">
        <v>2640</v>
      </c>
    </row>
    <row r="372" spans="1:11" ht="14.4" customHeight="1" x14ac:dyDescent="0.3">
      <c r="A372" s="831" t="s">
        <v>560</v>
      </c>
      <c r="B372" s="832" t="s">
        <v>561</v>
      </c>
      <c r="C372" s="835" t="s">
        <v>590</v>
      </c>
      <c r="D372" s="863" t="s">
        <v>591</v>
      </c>
      <c r="E372" s="835" t="s">
        <v>4630</v>
      </c>
      <c r="F372" s="863" t="s">
        <v>4631</v>
      </c>
      <c r="G372" s="835" t="s">
        <v>4909</v>
      </c>
      <c r="H372" s="835" t="s">
        <v>4910</v>
      </c>
      <c r="I372" s="849">
        <v>62.709999084472656</v>
      </c>
      <c r="J372" s="849">
        <v>10</v>
      </c>
      <c r="K372" s="850">
        <v>627.0999755859375</v>
      </c>
    </row>
    <row r="373" spans="1:11" ht="14.4" customHeight="1" x14ac:dyDescent="0.3">
      <c r="A373" s="831" t="s">
        <v>560</v>
      </c>
      <c r="B373" s="832" t="s">
        <v>561</v>
      </c>
      <c r="C373" s="835" t="s">
        <v>590</v>
      </c>
      <c r="D373" s="863" t="s">
        <v>591</v>
      </c>
      <c r="E373" s="835" t="s">
        <v>4630</v>
      </c>
      <c r="F373" s="863" t="s">
        <v>4631</v>
      </c>
      <c r="G373" s="835" t="s">
        <v>4680</v>
      </c>
      <c r="H373" s="835" t="s">
        <v>4681</v>
      </c>
      <c r="I373" s="849">
        <v>1.3799999952316284</v>
      </c>
      <c r="J373" s="849">
        <v>150</v>
      </c>
      <c r="K373" s="850">
        <v>207</v>
      </c>
    </row>
    <row r="374" spans="1:11" ht="14.4" customHeight="1" x14ac:dyDescent="0.3">
      <c r="A374" s="831" t="s">
        <v>560</v>
      </c>
      <c r="B374" s="832" t="s">
        <v>561</v>
      </c>
      <c r="C374" s="835" t="s">
        <v>590</v>
      </c>
      <c r="D374" s="863" t="s">
        <v>591</v>
      </c>
      <c r="E374" s="835" t="s">
        <v>4630</v>
      </c>
      <c r="F374" s="863" t="s">
        <v>4631</v>
      </c>
      <c r="G374" s="835" t="s">
        <v>4686</v>
      </c>
      <c r="H374" s="835" t="s">
        <v>4687</v>
      </c>
      <c r="I374" s="849">
        <v>8.3999996185302734</v>
      </c>
      <c r="J374" s="849">
        <v>5</v>
      </c>
      <c r="K374" s="850">
        <v>42</v>
      </c>
    </row>
    <row r="375" spans="1:11" ht="14.4" customHeight="1" x14ac:dyDescent="0.3">
      <c r="A375" s="831" t="s">
        <v>560</v>
      </c>
      <c r="B375" s="832" t="s">
        <v>561</v>
      </c>
      <c r="C375" s="835" t="s">
        <v>590</v>
      </c>
      <c r="D375" s="863" t="s">
        <v>591</v>
      </c>
      <c r="E375" s="835" t="s">
        <v>4630</v>
      </c>
      <c r="F375" s="863" t="s">
        <v>4631</v>
      </c>
      <c r="G375" s="835" t="s">
        <v>4708</v>
      </c>
      <c r="H375" s="835" t="s">
        <v>4709</v>
      </c>
      <c r="I375" s="849">
        <v>27.879999160766602</v>
      </c>
      <c r="J375" s="849">
        <v>1</v>
      </c>
      <c r="K375" s="850">
        <v>27.879999160766602</v>
      </c>
    </row>
    <row r="376" spans="1:11" ht="14.4" customHeight="1" x14ac:dyDescent="0.3">
      <c r="A376" s="831" t="s">
        <v>560</v>
      </c>
      <c r="B376" s="832" t="s">
        <v>561</v>
      </c>
      <c r="C376" s="835" t="s">
        <v>590</v>
      </c>
      <c r="D376" s="863" t="s">
        <v>591</v>
      </c>
      <c r="E376" s="835" t="s">
        <v>4630</v>
      </c>
      <c r="F376" s="863" t="s">
        <v>4631</v>
      </c>
      <c r="G376" s="835" t="s">
        <v>4710</v>
      </c>
      <c r="H376" s="835" t="s">
        <v>4711</v>
      </c>
      <c r="I376" s="849">
        <v>28.739999771118164</v>
      </c>
      <c r="J376" s="849">
        <v>70</v>
      </c>
      <c r="K376" s="850">
        <v>2011.7799682617187</v>
      </c>
    </row>
    <row r="377" spans="1:11" ht="14.4" customHeight="1" x14ac:dyDescent="0.3">
      <c r="A377" s="831" t="s">
        <v>560</v>
      </c>
      <c r="B377" s="832" t="s">
        <v>561</v>
      </c>
      <c r="C377" s="835" t="s">
        <v>590</v>
      </c>
      <c r="D377" s="863" t="s">
        <v>591</v>
      </c>
      <c r="E377" s="835" t="s">
        <v>4712</v>
      </c>
      <c r="F377" s="863" t="s">
        <v>4713</v>
      </c>
      <c r="G377" s="835" t="s">
        <v>5103</v>
      </c>
      <c r="H377" s="835" t="s">
        <v>5104</v>
      </c>
      <c r="I377" s="849">
        <v>4840</v>
      </c>
      <c r="J377" s="849">
        <v>3</v>
      </c>
      <c r="K377" s="850">
        <v>14520</v>
      </c>
    </row>
    <row r="378" spans="1:11" ht="14.4" customHeight="1" x14ac:dyDescent="0.3">
      <c r="A378" s="831" t="s">
        <v>560</v>
      </c>
      <c r="B378" s="832" t="s">
        <v>561</v>
      </c>
      <c r="C378" s="835" t="s">
        <v>590</v>
      </c>
      <c r="D378" s="863" t="s">
        <v>591</v>
      </c>
      <c r="E378" s="835" t="s">
        <v>4712</v>
      </c>
      <c r="F378" s="863" t="s">
        <v>4713</v>
      </c>
      <c r="G378" s="835" t="s">
        <v>5105</v>
      </c>
      <c r="H378" s="835" t="s">
        <v>5106</v>
      </c>
      <c r="I378" s="849">
        <v>4840</v>
      </c>
      <c r="J378" s="849">
        <v>5</v>
      </c>
      <c r="K378" s="850">
        <v>24200</v>
      </c>
    </row>
    <row r="379" spans="1:11" ht="14.4" customHeight="1" x14ac:dyDescent="0.3">
      <c r="A379" s="831" t="s">
        <v>560</v>
      </c>
      <c r="B379" s="832" t="s">
        <v>561</v>
      </c>
      <c r="C379" s="835" t="s">
        <v>590</v>
      </c>
      <c r="D379" s="863" t="s">
        <v>591</v>
      </c>
      <c r="E379" s="835" t="s">
        <v>4712</v>
      </c>
      <c r="F379" s="863" t="s">
        <v>4713</v>
      </c>
      <c r="G379" s="835" t="s">
        <v>5107</v>
      </c>
      <c r="H379" s="835" t="s">
        <v>5108</v>
      </c>
      <c r="I379" s="849">
        <v>4840</v>
      </c>
      <c r="J379" s="849">
        <v>1</v>
      </c>
      <c r="K379" s="850">
        <v>4840</v>
      </c>
    </row>
    <row r="380" spans="1:11" ht="14.4" customHeight="1" x14ac:dyDescent="0.3">
      <c r="A380" s="831" t="s">
        <v>560</v>
      </c>
      <c r="B380" s="832" t="s">
        <v>561</v>
      </c>
      <c r="C380" s="835" t="s">
        <v>590</v>
      </c>
      <c r="D380" s="863" t="s">
        <v>591</v>
      </c>
      <c r="E380" s="835" t="s">
        <v>4712</v>
      </c>
      <c r="F380" s="863" t="s">
        <v>4713</v>
      </c>
      <c r="G380" s="835" t="s">
        <v>5109</v>
      </c>
      <c r="H380" s="835" t="s">
        <v>5110</v>
      </c>
      <c r="I380" s="849">
        <v>5939.7642299107147</v>
      </c>
      <c r="J380" s="849">
        <v>6</v>
      </c>
      <c r="K380" s="850">
        <v>41578.019609361887</v>
      </c>
    </row>
    <row r="381" spans="1:11" ht="14.4" customHeight="1" x14ac:dyDescent="0.3">
      <c r="A381" s="831" t="s">
        <v>560</v>
      </c>
      <c r="B381" s="832" t="s">
        <v>561</v>
      </c>
      <c r="C381" s="835" t="s">
        <v>590</v>
      </c>
      <c r="D381" s="863" t="s">
        <v>591</v>
      </c>
      <c r="E381" s="835" t="s">
        <v>4712</v>
      </c>
      <c r="F381" s="863" t="s">
        <v>4713</v>
      </c>
      <c r="G381" s="835" t="s">
        <v>5111</v>
      </c>
      <c r="H381" s="835" t="s">
        <v>5112</v>
      </c>
      <c r="I381" s="849">
        <v>6655</v>
      </c>
      <c r="J381" s="849">
        <v>1</v>
      </c>
      <c r="K381" s="850">
        <v>6655</v>
      </c>
    </row>
    <row r="382" spans="1:11" ht="14.4" customHeight="1" x14ac:dyDescent="0.3">
      <c r="A382" s="831" t="s">
        <v>560</v>
      </c>
      <c r="B382" s="832" t="s">
        <v>561</v>
      </c>
      <c r="C382" s="835" t="s">
        <v>590</v>
      </c>
      <c r="D382" s="863" t="s">
        <v>591</v>
      </c>
      <c r="E382" s="835" t="s">
        <v>4712</v>
      </c>
      <c r="F382" s="863" t="s">
        <v>4713</v>
      </c>
      <c r="G382" s="835" t="s">
        <v>5113</v>
      </c>
      <c r="H382" s="835" t="s">
        <v>5114</v>
      </c>
      <c r="I382" s="849">
        <v>6255.7001953125</v>
      </c>
      <c r="J382" s="849">
        <v>3</v>
      </c>
      <c r="K382" s="850">
        <v>18767.1005859375</v>
      </c>
    </row>
    <row r="383" spans="1:11" ht="14.4" customHeight="1" x14ac:dyDescent="0.3">
      <c r="A383" s="831" t="s">
        <v>560</v>
      </c>
      <c r="B383" s="832" t="s">
        <v>561</v>
      </c>
      <c r="C383" s="835" t="s">
        <v>590</v>
      </c>
      <c r="D383" s="863" t="s">
        <v>591</v>
      </c>
      <c r="E383" s="835" t="s">
        <v>4712</v>
      </c>
      <c r="F383" s="863" t="s">
        <v>4713</v>
      </c>
      <c r="G383" s="835" t="s">
        <v>5115</v>
      </c>
      <c r="H383" s="835" t="s">
        <v>5116</v>
      </c>
      <c r="I383" s="849">
        <v>10043</v>
      </c>
      <c r="J383" s="849">
        <v>1</v>
      </c>
      <c r="K383" s="850">
        <v>10043</v>
      </c>
    </row>
    <row r="384" spans="1:11" ht="14.4" customHeight="1" x14ac:dyDescent="0.3">
      <c r="A384" s="831" t="s">
        <v>560</v>
      </c>
      <c r="B384" s="832" t="s">
        <v>561</v>
      </c>
      <c r="C384" s="835" t="s">
        <v>590</v>
      </c>
      <c r="D384" s="863" t="s">
        <v>591</v>
      </c>
      <c r="E384" s="835" t="s">
        <v>4712</v>
      </c>
      <c r="F384" s="863" t="s">
        <v>4713</v>
      </c>
      <c r="G384" s="835" t="s">
        <v>5117</v>
      </c>
      <c r="H384" s="835" t="s">
        <v>5118</v>
      </c>
      <c r="I384" s="849">
        <v>3751</v>
      </c>
      <c r="J384" s="849">
        <v>10</v>
      </c>
      <c r="K384" s="850">
        <v>37510</v>
      </c>
    </row>
    <row r="385" spans="1:11" ht="14.4" customHeight="1" x14ac:dyDescent="0.3">
      <c r="A385" s="831" t="s">
        <v>560</v>
      </c>
      <c r="B385" s="832" t="s">
        <v>561</v>
      </c>
      <c r="C385" s="835" t="s">
        <v>590</v>
      </c>
      <c r="D385" s="863" t="s">
        <v>591</v>
      </c>
      <c r="E385" s="835" t="s">
        <v>4712</v>
      </c>
      <c r="F385" s="863" t="s">
        <v>4713</v>
      </c>
      <c r="G385" s="835" t="s">
        <v>5119</v>
      </c>
      <c r="H385" s="835" t="s">
        <v>5120</v>
      </c>
      <c r="I385" s="849">
        <v>2722.5</v>
      </c>
      <c r="J385" s="849">
        <v>19</v>
      </c>
      <c r="K385" s="850">
        <v>51727.5</v>
      </c>
    </row>
    <row r="386" spans="1:11" ht="14.4" customHeight="1" x14ac:dyDescent="0.3">
      <c r="A386" s="831" t="s">
        <v>560</v>
      </c>
      <c r="B386" s="832" t="s">
        <v>561</v>
      </c>
      <c r="C386" s="835" t="s">
        <v>590</v>
      </c>
      <c r="D386" s="863" t="s">
        <v>591</v>
      </c>
      <c r="E386" s="835" t="s">
        <v>4712</v>
      </c>
      <c r="F386" s="863" t="s">
        <v>4713</v>
      </c>
      <c r="G386" s="835" t="s">
        <v>5121</v>
      </c>
      <c r="H386" s="835" t="s">
        <v>5122</v>
      </c>
      <c r="I386" s="849">
        <v>40.712498664855957</v>
      </c>
      <c r="J386" s="849">
        <v>95</v>
      </c>
      <c r="K386" s="850">
        <v>3874.2000122070312</v>
      </c>
    </row>
    <row r="387" spans="1:11" ht="14.4" customHeight="1" x14ac:dyDescent="0.3">
      <c r="A387" s="831" t="s">
        <v>560</v>
      </c>
      <c r="B387" s="832" t="s">
        <v>561</v>
      </c>
      <c r="C387" s="835" t="s">
        <v>590</v>
      </c>
      <c r="D387" s="863" t="s">
        <v>591</v>
      </c>
      <c r="E387" s="835" t="s">
        <v>4712</v>
      </c>
      <c r="F387" s="863" t="s">
        <v>4713</v>
      </c>
      <c r="G387" s="835" t="s">
        <v>4724</v>
      </c>
      <c r="H387" s="835" t="s">
        <v>4725</v>
      </c>
      <c r="I387" s="849">
        <v>11.146666526794434</v>
      </c>
      <c r="J387" s="849">
        <v>90</v>
      </c>
      <c r="K387" s="850">
        <v>1003.2000122070312</v>
      </c>
    </row>
    <row r="388" spans="1:11" ht="14.4" customHeight="1" x14ac:dyDescent="0.3">
      <c r="A388" s="831" t="s">
        <v>560</v>
      </c>
      <c r="B388" s="832" t="s">
        <v>561</v>
      </c>
      <c r="C388" s="835" t="s">
        <v>590</v>
      </c>
      <c r="D388" s="863" t="s">
        <v>591</v>
      </c>
      <c r="E388" s="835" t="s">
        <v>4712</v>
      </c>
      <c r="F388" s="863" t="s">
        <v>4713</v>
      </c>
      <c r="G388" s="835" t="s">
        <v>5123</v>
      </c>
      <c r="H388" s="835" t="s">
        <v>5124</v>
      </c>
      <c r="I388" s="849">
        <v>1219.9200439453125</v>
      </c>
      <c r="J388" s="849">
        <v>10</v>
      </c>
      <c r="K388" s="850">
        <v>12199.2197265625</v>
      </c>
    </row>
    <row r="389" spans="1:11" ht="14.4" customHeight="1" x14ac:dyDescent="0.3">
      <c r="A389" s="831" t="s">
        <v>560</v>
      </c>
      <c r="B389" s="832" t="s">
        <v>561</v>
      </c>
      <c r="C389" s="835" t="s">
        <v>590</v>
      </c>
      <c r="D389" s="863" t="s">
        <v>591</v>
      </c>
      <c r="E389" s="835" t="s">
        <v>4712</v>
      </c>
      <c r="F389" s="863" t="s">
        <v>4713</v>
      </c>
      <c r="G389" s="835" t="s">
        <v>4872</v>
      </c>
      <c r="H389" s="835" t="s">
        <v>4873</v>
      </c>
      <c r="I389" s="849">
        <v>3.4600000381469727</v>
      </c>
      <c r="J389" s="849">
        <v>40</v>
      </c>
      <c r="K389" s="850">
        <v>138.39999389648437</v>
      </c>
    </row>
    <row r="390" spans="1:11" ht="14.4" customHeight="1" x14ac:dyDescent="0.3">
      <c r="A390" s="831" t="s">
        <v>560</v>
      </c>
      <c r="B390" s="832" t="s">
        <v>561</v>
      </c>
      <c r="C390" s="835" t="s">
        <v>590</v>
      </c>
      <c r="D390" s="863" t="s">
        <v>591</v>
      </c>
      <c r="E390" s="835" t="s">
        <v>4712</v>
      </c>
      <c r="F390" s="863" t="s">
        <v>4713</v>
      </c>
      <c r="G390" s="835" t="s">
        <v>5125</v>
      </c>
      <c r="H390" s="835" t="s">
        <v>5126</v>
      </c>
      <c r="I390" s="849">
        <v>827.6400146484375</v>
      </c>
      <c r="J390" s="849">
        <v>5</v>
      </c>
      <c r="K390" s="850">
        <v>4138.2001953125</v>
      </c>
    </row>
    <row r="391" spans="1:11" ht="14.4" customHeight="1" x14ac:dyDescent="0.3">
      <c r="A391" s="831" t="s">
        <v>560</v>
      </c>
      <c r="B391" s="832" t="s">
        <v>561</v>
      </c>
      <c r="C391" s="835" t="s">
        <v>590</v>
      </c>
      <c r="D391" s="863" t="s">
        <v>591</v>
      </c>
      <c r="E391" s="835" t="s">
        <v>4712</v>
      </c>
      <c r="F391" s="863" t="s">
        <v>4713</v>
      </c>
      <c r="G391" s="835" t="s">
        <v>5127</v>
      </c>
      <c r="H391" s="835" t="s">
        <v>5128</v>
      </c>
      <c r="I391" s="849">
        <v>827.6400146484375</v>
      </c>
      <c r="J391" s="849">
        <v>15</v>
      </c>
      <c r="K391" s="850">
        <v>12414.6005859375</v>
      </c>
    </row>
    <row r="392" spans="1:11" ht="14.4" customHeight="1" x14ac:dyDescent="0.3">
      <c r="A392" s="831" t="s">
        <v>560</v>
      </c>
      <c r="B392" s="832" t="s">
        <v>561</v>
      </c>
      <c r="C392" s="835" t="s">
        <v>590</v>
      </c>
      <c r="D392" s="863" t="s">
        <v>591</v>
      </c>
      <c r="E392" s="835" t="s">
        <v>4712</v>
      </c>
      <c r="F392" s="863" t="s">
        <v>4713</v>
      </c>
      <c r="G392" s="835" t="s">
        <v>5129</v>
      </c>
      <c r="H392" s="835" t="s">
        <v>5130</v>
      </c>
      <c r="I392" s="849">
        <v>1207.5799560546875</v>
      </c>
      <c r="J392" s="849">
        <v>15</v>
      </c>
      <c r="K392" s="850">
        <v>18113.69970703125</v>
      </c>
    </row>
    <row r="393" spans="1:11" ht="14.4" customHeight="1" x14ac:dyDescent="0.3">
      <c r="A393" s="831" t="s">
        <v>560</v>
      </c>
      <c r="B393" s="832" t="s">
        <v>561</v>
      </c>
      <c r="C393" s="835" t="s">
        <v>590</v>
      </c>
      <c r="D393" s="863" t="s">
        <v>591</v>
      </c>
      <c r="E393" s="835" t="s">
        <v>4712</v>
      </c>
      <c r="F393" s="863" t="s">
        <v>4713</v>
      </c>
      <c r="G393" s="835" t="s">
        <v>5131</v>
      </c>
      <c r="H393" s="835" t="s">
        <v>5132</v>
      </c>
      <c r="I393" s="849">
        <v>1056.6349639892578</v>
      </c>
      <c r="J393" s="849">
        <v>35</v>
      </c>
      <c r="K393" s="850">
        <v>42265.29941406101</v>
      </c>
    </row>
    <row r="394" spans="1:11" ht="14.4" customHeight="1" x14ac:dyDescent="0.3">
      <c r="A394" s="831" t="s">
        <v>560</v>
      </c>
      <c r="B394" s="832" t="s">
        <v>561</v>
      </c>
      <c r="C394" s="835" t="s">
        <v>590</v>
      </c>
      <c r="D394" s="863" t="s">
        <v>591</v>
      </c>
      <c r="E394" s="835" t="s">
        <v>4712</v>
      </c>
      <c r="F394" s="863" t="s">
        <v>4713</v>
      </c>
      <c r="G394" s="835" t="s">
        <v>5133</v>
      </c>
      <c r="H394" s="835" t="s">
        <v>5134</v>
      </c>
      <c r="I394" s="849">
        <v>1207.5799560546875</v>
      </c>
      <c r="J394" s="849">
        <v>25</v>
      </c>
      <c r="K394" s="850">
        <v>30189.49951171875</v>
      </c>
    </row>
    <row r="395" spans="1:11" ht="14.4" customHeight="1" x14ac:dyDescent="0.3">
      <c r="A395" s="831" t="s">
        <v>560</v>
      </c>
      <c r="B395" s="832" t="s">
        <v>561</v>
      </c>
      <c r="C395" s="835" t="s">
        <v>590</v>
      </c>
      <c r="D395" s="863" t="s">
        <v>591</v>
      </c>
      <c r="E395" s="835" t="s">
        <v>4712</v>
      </c>
      <c r="F395" s="863" t="s">
        <v>4713</v>
      </c>
      <c r="G395" s="835" t="s">
        <v>5135</v>
      </c>
      <c r="H395" s="835" t="s">
        <v>5136</v>
      </c>
      <c r="I395" s="849">
        <v>1207.5799560546875</v>
      </c>
      <c r="J395" s="849">
        <v>5</v>
      </c>
      <c r="K395" s="850">
        <v>6037.89990234375</v>
      </c>
    </row>
    <row r="396" spans="1:11" ht="14.4" customHeight="1" x14ac:dyDescent="0.3">
      <c r="A396" s="831" t="s">
        <v>560</v>
      </c>
      <c r="B396" s="832" t="s">
        <v>561</v>
      </c>
      <c r="C396" s="835" t="s">
        <v>590</v>
      </c>
      <c r="D396" s="863" t="s">
        <v>591</v>
      </c>
      <c r="E396" s="835" t="s">
        <v>4712</v>
      </c>
      <c r="F396" s="863" t="s">
        <v>4713</v>
      </c>
      <c r="G396" s="835" t="s">
        <v>5137</v>
      </c>
      <c r="H396" s="835" t="s">
        <v>5138</v>
      </c>
      <c r="I396" s="849">
        <v>4349.9501953125</v>
      </c>
      <c r="J396" s="849">
        <v>1</v>
      </c>
      <c r="K396" s="850">
        <v>4349.9501953125</v>
      </c>
    </row>
    <row r="397" spans="1:11" ht="14.4" customHeight="1" x14ac:dyDescent="0.3">
      <c r="A397" s="831" t="s">
        <v>560</v>
      </c>
      <c r="B397" s="832" t="s">
        <v>561</v>
      </c>
      <c r="C397" s="835" t="s">
        <v>590</v>
      </c>
      <c r="D397" s="863" t="s">
        <v>591</v>
      </c>
      <c r="E397" s="835" t="s">
        <v>4712</v>
      </c>
      <c r="F397" s="863" t="s">
        <v>4713</v>
      </c>
      <c r="G397" s="835" t="s">
        <v>5139</v>
      </c>
      <c r="H397" s="835" t="s">
        <v>5140</v>
      </c>
      <c r="I397" s="849">
        <v>6840</v>
      </c>
      <c r="J397" s="849">
        <v>2</v>
      </c>
      <c r="K397" s="850">
        <v>13680</v>
      </c>
    </row>
    <row r="398" spans="1:11" ht="14.4" customHeight="1" x14ac:dyDescent="0.3">
      <c r="A398" s="831" t="s">
        <v>560</v>
      </c>
      <c r="B398" s="832" t="s">
        <v>561</v>
      </c>
      <c r="C398" s="835" t="s">
        <v>590</v>
      </c>
      <c r="D398" s="863" t="s">
        <v>591</v>
      </c>
      <c r="E398" s="835" t="s">
        <v>4712</v>
      </c>
      <c r="F398" s="863" t="s">
        <v>4713</v>
      </c>
      <c r="G398" s="835" t="s">
        <v>5141</v>
      </c>
      <c r="H398" s="835" t="s">
        <v>5142</v>
      </c>
      <c r="I398" s="849">
        <v>5009.39990234375</v>
      </c>
      <c r="J398" s="849">
        <v>20</v>
      </c>
      <c r="K398" s="850">
        <v>100188</v>
      </c>
    </row>
    <row r="399" spans="1:11" ht="14.4" customHeight="1" x14ac:dyDescent="0.3">
      <c r="A399" s="831" t="s">
        <v>560</v>
      </c>
      <c r="B399" s="832" t="s">
        <v>561</v>
      </c>
      <c r="C399" s="835" t="s">
        <v>590</v>
      </c>
      <c r="D399" s="863" t="s">
        <v>591</v>
      </c>
      <c r="E399" s="835" t="s">
        <v>4712</v>
      </c>
      <c r="F399" s="863" t="s">
        <v>4713</v>
      </c>
      <c r="G399" s="835" t="s">
        <v>5143</v>
      </c>
      <c r="H399" s="835" t="s">
        <v>5144</v>
      </c>
      <c r="I399" s="849">
        <v>6840</v>
      </c>
      <c r="J399" s="849">
        <v>2</v>
      </c>
      <c r="K399" s="850">
        <v>13680</v>
      </c>
    </row>
    <row r="400" spans="1:11" ht="14.4" customHeight="1" x14ac:dyDescent="0.3">
      <c r="A400" s="831" t="s">
        <v>560</v>
      </c>
      <c r="B400" s="832" t="s">
        <v>561</v>
      </c>
      <c r="C400" s="835" t="s">
        <v>590</v>
      </c>
      <c r="D400" s="863" t="s">
        <v>591</v>
      </c>
      <c r="E400" s="835" t="s">
        <v>4712</v>
      </c>
      <c r="F400" s="863" t="s">
        <v>4713</v>
      </c>
      <c r="G400" s="835" t="s">
        <v>5145</v>
      </c>
      <c r="H400" s="835" t="s">
        <v>5146</v>
      </c>
      <c r="I400" s="849">
        <v>5009.39990234375</v>
      </c>
      <c r="J400" s="849">
        <v>5</v>
      </c>
      <c r="K400" s="850">
        <v>25047</v>
      </c>
    </row>
    <row r="401" spans="1:11" ht="14.4" customHeight="1" x14ac:dyDescent="0.3">
      <c r="A401" s="831" t="s">
        <v>560</v>
      </c>
      <c r="B401" s="832" t="s">
        <v>561</v>
      </c>
      <c r="C401" s="835" t="s">
        <v>590</v>
      </c>
      <c r="D401" s="863" t="s">
        <v>591</v>
      </c>
      <c r="E401" s="835" t="s">
        <v>4712</v>
      </c>
      <c r="F401" s="863" t="s">
        <v>4713</v>
      </c>
      <c r="G401" s="835" t="s">
        <v>5147</v>
      </c>
      <c r="H401" s="835" t="s">
        <v>5148</v>
      </c>
      <c r="I401" s="849">
        <v>4559.39990234375</v>
      </c>
      <c r="J401" s="849">
        <v>2</v>
      </c>
      <c r="K401" s="850">
        <v>9118.7998046875</v>
      </c>
    </row>
    <row r="402" spans="1:11" ht="14.4" customHeight="1" x14ac:dyDescent="0.3">
      <c r="A402" s="831" t="s">
        <v>560</v>
      </c>
      <c r="B402" s="832" t="s">
        <v>561</v>
      </c>
      <c r="C402" s="835" t="s">
        <v>590</v>
      </c>
      <c r="D402" s="863" t="s">
        <v>591</v>
      </c>
      <c r="E402" s="835" t="s">
        <v>4712</v>
      </c>
      <c r="F402" s="863" t="s">
        <v>4713</v>
      </c>
      <c r="G402" s="835" t="s">
        <v>4738</v>
      </c>
      <c r="H402" s="835" t="s">
        <v>4739</v>
      </c>
      <c r="I402" s="849">
        <v>17.984999656677246</v>
      </c>
      <c r="J402" s="849">
        <v>80</v>
      </c>
      <c r="K402" s="850">
        <v>1438.9000244140625</v>
      </c>
    </row>
    <row r="403" spans="1:11" ht="14.4" customHeight="1" x14ac:dyDescent="0.3">
      <c r="A403" s="831" t="s">
        <v>560</v>
      </c>
      <c r="B403" s="832" t="s">
        <v>561</v>
      </c>
      <c r="C403" s="835" t="s">
        <v>590</v>
      </c>
      <c r="D403" s="863" t="s">
        <v>591</v>
      </c>
      <c r="E403" s="835" t="s">
        <v>4712</v>
      </c>
      <c r="F403" s="863" t="s">
        <v>4713</v>
      </c>
      <c r="G403" s="835" t="s">
        <v>5149</v>
      </c>
      <c r="H403" s="835" t="s">
        <v>5150</v>
      </c>
      <c r="I403" s="849">
        <v>15345.5</v>
      </c>
      <c r="J403" s="849">
        <v>1</v>
      </c>
      <c r="K403" s="850">
        <v>15345.5</v>
      </c>
    </row>
    <row r="404" spans="1:11" ht="14.4" customHeight="1" x14ac:dyDescent="0.3">
      <c r="A404" s="831" t="s">
        <v>560</v>
      </c>
      <c r="B404" s="832" t="s">
        <v>561</v>
      </c>
      <c r="C404" s="835" t="s">
        <v>590</v>
      </c>
      <c r="D404" s="863" t="s">
        <v>591</v>
      </c>
      <c r="E404" s="835" t="s">
        <v>4712</v>
      </c>
      <c r="F404" s="863" t="s">
        <v>4713</v>
      </c>
      <c r="G404" s="835" t="s">
        <v>5151</v>
      </c>
      <c r="H404" s="835" t="s">
        <v>5152</v>
      </c>
      <c r="I404" s="849">
        <v>59.069999694824219</v>
      </c>
      <c r="J404" s="849">
        <v>50</v>
      </c>
      <c r="K404" s="850">
        <v>2953.610107421875</v>
      </c>
    </row>
    <row r="405" spans="1:11" ht="14.4" customHeight="1" x14ac:dyDescent="0.3">
      <c r="A405" s="831" t="s">
        <v>560</v>
      </c>
      <c r="B405" s="832" t="s">
        <v>561</v>
      </c>
      <c r="C405" s="835" t="s">
        <v>590</v>
      </c>
      <c r="D405" s="863" t="s">
        <v>591</v>
      </c>
      <c r="E405" s="835" t="s">
        <v>4712</v>
      </c>
      <c r="F405" s="863" t="s">
        <v>4713</v>
      </c>
      <c r="G405" s="835" t="s">
        <v>5153</v>
      </c>
      <c r="H405" s="835" t="s">
        <v>5154</v>
      </c>
      <c r="I405" s="849">
        <v>2722.5</v>
      </c>
      <c r="J405" s="849">
        <v>16</v>
      </c>
      <c r="K405" s="850">
        <v>43560</v>
      </c>
    </row>
    <row r="406" spans="1:11" ht="14.4" customHeight="1" x14ac:dyDescent="0.3">
      <c r="A406" s="831" t="s">
        <v>560</v>
      </c>
      <c r="B406" s="832" t="s">
        <v>561</v>
      </c>
      <c r="C406" s="835" t="s">
        <v>590</v>
      </c>
      <c r="D406" s="863" t="s">
        <v>591</v>
      </c>
      <c r="E406" s="835" t="s">
        <v>4712</v>
      </c>
      <c r="F406" s="863" t="s">
        <v>4713</v>
      </c>
      <c r="G406" s="835" t="s">
        <v>5155</v>
      </c>
      <c r="H406" s="835" t="s">
        <v>5156</v>
      </c>
      <c r="I406" s="849">
        <v>1452</v>
      </c>
      <c r="J406" s="849">
        <v>1</v>
      </c>
      <c r="K406" s="850">
        <v>1452</v>
      </c>
    </row>
    <row r="407" spans="1:11" ht="14.4" customHeight="1" x14ac:dyDescent="0.3">
      <c r="A407" s="831" t="s">
        <v>560</v>
      </c>
      <c r="B407" s="832" t="s">
        <v>561</v>
      </c>
      <c r="C407" s="835" t="s">
        <v>590</v>
      </c>
      <c r="D407" s="863" t="s">
        <v>591</v>
      </c>
      <c r="E407" s="835" t="s">
        <v>4712</v>
      </c>
      <c r="F407" s="863" t="s">
        <v>4713</v>
      </c>
      <c r="G407" s="835" t="s">
        <v>5157</v>
      </c>
      <c r="H407" s="835" t="s">
        <v>5158</v>
      </c>
      <c r="I407" s="849">
        <v>1452</v>
      </c>
      <c r="J407" s="849">
        <v>5</v>
      </c>
      <c r="K407" s="850">
        <v>7260</v>
      </c>
    </row>
    <row r="408" spans="1:11" ht="14.4" customHeight="1" x14ac:dyDescent="0.3">
      <c r="A408" s="831" t="s">
        <v>560</v>
      </c>
      <c r="B408" s="832" t="s">
        <v>561</v>
      </c>
      <c r="C408" s="835" t="s">
        <v>590</v>
      </c>
      <c r="D408" s="863" t="s">
        <v>591</v>
      </c>
      <c r="E408" s="835" t="s">
        <v>4712</v>
      </c>
      <c r="F408" s="863" t="s">
        <v>4713</v>
      </c>
      <c r="G408" s="835" t="s">
        <v>5159</v>
      </c>
      <c r="H408" s="835" t="s">
        <v>5160</v>
      </c>
      <c r="I408" s="849">
        <v>245.02999877929687</v>
      </c>
      <c r="J408" s="849">
        <v>60</v>
      </c>
      <c r="K408" s="850">
        <v>14701.5</v>
      </c>
    </row>
    <row r="409" spans="1:11" ht="14.4" customHeight="1" x14ac:dyDescent="0.3">
      <c r="A409" s="831" t="s">
        <v>560</v>
      </c>
      <c r="B409" s="832" t="s">
        <v>561</v>
      </c>
      <c r="C409" s="835" t="s">
        <v>590</v>
      </c>
      <c r="D409" s="863" t="s">
        <v>591</v>
      </c>
      <c r="E409" s="835" t="s">
        <v>4712</v>
      </c>
      <c r="F409" s="863" t="s">
        <v>4713</v>
      </c>
      <c r="G409" s="835" t="s">
        <v>5161</v>
      </c>
      <c r="H409" s="835" t="s">
        <v>5162</v>
      </c>
      <c r="I409" s="849">
        <v>186.69285728817894</v>
      </c>
      <c r="J409" s="849">
        <v>380</v>
      </c>
      <c r="K409" s="850">
        <v>93109.5</v>
      </c>
    </row>
    <row r="410" spans="1:11" ht="14.4" customHeight="1" x14ac:dyDescent="0.3">
      <c r="A410" s="831" t="s">
        <v>560</v>
      </c>
      <c r="B410" s="832" t="s">
        <v>561</v>
      </c>
      <c r="C410" s="835" t="s">
        <v>590</v>
      </c>
      <c r="D410" s="863" t="s">
        <v>591</v>
      </c>
      <c r="E410" s="835" t="s">
        <v>4712</v>
      </c>
      <c r="F410" s="863" t="s">
        <v>4713</v>
      </c>
      <c r="G410" s="835" t="s">
        <v>5163</v>
      </c>
      <c r="H410" s="835" t="s">
        <v>5164</v>
      </c>
      <c r="I410" s="849">
        <v>204.19166564941406</v>
      </c>
      <c r="J410" s="849">
        <v>160</v>
      </c>
      <c r="K410" s="850">
        <v>39204</v>
      </c>
    </row>
    <row r="411" spans="1:11" ht="14.4" customHeight="1" x14ac:dyDescent="0.3">
      <c r="A411" s="831" t="s">
        <v>560</v>
      </c>
      <c r="B411" s="832" t="s">
        <v>561</v>
      </c>
      <c r="C411" s="835" t="s">
        <v>590</v>
      </c>
      <c r="D411" s="863" t="s">
        <v>591</v>
      </c>
      <c r="E411" s="835" t="s">
        <v>4712</v>
      </c>
      <c r="F411" s="863" t="s">
        <v>4713</v>
      </c>
      <c r="G411" s="835" t="s">
        <v>5165</v>
      </c>
      <c r="H411" s="835" t="s">
        <v>5166</v>
      </c>
      <c r="I411" s="849">
        <v>245.02999877929687</v>
      </c>
      <c r="J411" s="849">
        <v>20</v>
      </c>
      <c r="K411" s="850">
        <v>4900.5</v>
      </c>
    </row>
    <row r="412" spans="1:11" ht="14.4" customHeight="1" x14ac:dyDescent="0.3">
      <c r="A412" s="831" t="s">
        <v>560</v>
      </c>
      <c r="B412" s="832" t="s">
        <v>561</v>
      </c>
      <c r="C412" s="835" t="s">
        <v>590</v>
      </c>
      <c r="D412" s="863" t="s">
        <v>591</v>
      </c>
      <c r="E412" s="835" t="s">
        <v>4712</v>
      </c>
      <c r="F412" s="863" t="s">
        <v>4713</v>
      </c>
      <c r="G412" s="835" t="s">
        <v>5167</v>
      </c>
      <c r="H412" s="835" t="s">
        <v>5168</v>
      </c>
      <c r="I412" s="849">
        <v>196.02799987792969</v>
      </c>
      <c r="J412" s="849">
        <v>120</v>
      </c>
      <c r="K412" s="850">
        <v>29403</v>
      </c>
    </row>
    <row r="413" spans="1:11" ht="14.4" customHeight="1" x14ac:dyDescent="0.3">
      <c r="A413" s="831" t="s">
        <v>560</v>
      </c>
      <c r="B413" s="832" t="s">
        <v>561</v>
      </c>
      <c r="C413" s="835" t="s">
        <v>590</v>
      </c>
      <c r="D413" s="863" t="s">
        <v>591</v>
      </c>
      <c r="E413" s="835" t="s">
        <v>4712</v>
      </c>
      <c r="F413" s="863" t="s">
        <v>4713</v>
      </c>
      <c r="G413" s="835" t="s">
        <v>5169</v>
      </c>
      <c r="H413" s="835" t="s">
        <v>5170</v>
      </c>
      <c r="I413" s="849">
        <v>245.02999877929687</v>
      </c>
      <c r="J413" s="849">
        <v>140</v>
      </c>
      <c r="K413" s="850">
        <v>34303.5</v>
      </c>
    </row>
    <row r="414" spans="1:11" ht="14.4" customHeight="1" x14ac:dyDescent="0.3">
      <c r="A414" s="831" t="s">
        <v>560</v>
      </c>
      <c r="B414" s="832" t="s">
        <v>561</v>
      </c>
      <c r="C414" s="835" t="s">
        <v>590</v>
      </c>
      <c r="D414" s="863" t="s">
        <v>591</v>
      </c>
      <c r="E414" s="835" t="s">
        <v>4712</v>
      </c>
      <c r="F414" s="863" t="s">
        <v>4713</v>
      </c>
      <c r="G414" s="835" t="s">
        <v>5171</v>
      </c>
      <c r="H414" s="835" t="s">
        <v>5172</v>
      </c>
      <c r="I414" s="849">
        <v>13174.76953125</v>
      </c>
      <c r="J414" s="849">
        <v>1</v>
      </c>
      <c r="K414" s="850">
        <v>13174.76953125</v>
      </c>
    </row>
    <row r="415" spans="1:11" ht="14.4" customHeight="1" x14ac:dyDescent="0.3">
      <c r="A415" s="831" t="s">
        <v>560</v>
      </c>
      <c r="B415" s="832" t="s">
        <v>561</v>
      </c>
      <c r="C415" s="835" t="s">
        <v>590</v>
      </c>
      <c r="D415" s="863" t="s">
        <v>591</v>
      </c>
      <c r="E415" s="835" t="s">
        <v>4712</v>
      </c>
      <c r="F415" s="863" t="s">
        <v>4713</v>
      </c>
      <c r="G415" s="835" t="s">
        <v>5173</v>
      </c>
      <c r="H415" s="835" t="s">
        <v>5174</v>
      </c>
      <c r="I415" s="849">
        <v>434.510009765625</v>
      </c>
      <c r="J415" s="849">
        <v>30</v>
      </c>
      <c r="K415" s="850">
        <v>13035.32958984375</v>
      </c>
    </row>
    <row r="416" spans="1:11" ht="14.4" customHeight="1" x14ac:dyDescent="0.3">
      <c r="A416" s="831" t="s">
        <v>560</v>
      </c>
      <c r="B416" s="832" t="s">
        <v>561</v>
      </c>
      <c r="C416" s="835" t="s">
        <v>590</v>
      </c>
      <c r="D416" s="863" t="s">
        <v>591</v>
      </c>
      <c r="E416" s="835" t="s">
        <v>4712</v>
      </c>
      <c r="F416" s="863" t="s">
        <v>4713</v>
      </c>
      <c r="G416" s="835" t="s">
        <v>5175</v>
      </c>
      <c r="H416" s="835" t="s">
        <v>5176</v>
      </c>
      <c r="I416" s="849">
        <v>753.71002197265625</v>
      </c>
      <c r="J416" s="849">
        <v>40</v>
      </c>
      <c r="K416" s="850">
        <v>30148.359375</v>
      </c>
    </row>
    <row r="417" spans="1:11" ht="14.4" customHeight="1" x14ac:dyDescent="0.3">
      <c r="A417" s="831" t="s">
        <v>560</v>
      </c>
      <c r="B417" s="832" t="s">
        <v>561</v>
      </c>
      <c r="C417" s="835" t="s">
        <v>590</v>
      </c>
      <c r="D417" s="863" t="s">
        <v>591</v>
      </c>
      <c r="E417" s="835" t="s">
        <v>4712</v>
      </c>
      <c r="F417" s="863" t="s">
        <v>4713</v>
      </c>
      <c r="G417" s="835" t="s">
        <v>5177</v>
      </c>
      <c r="H417" s="835" t="s">
        <v>5178</v>
      </c>
      <c r="I417" s="849">
        <v>434.510009765625</v>
      </c>
      <c r="J417" s="849">
        <v>20</v>
      </c>
      <c r="K417" s="850">
        <v>8690.2197265625</v>
      </c>
    </row>
    <row r="418" spans="1:11" ht="14.4" customHeight="1" x14ac:dyDescent="0.3">
      <c r="A418" s="831" t="s">
        <v>560</v>
      </c>
      <c r="B418" s="832" t="s">
        <v>561</v>
      </c>
      <c r="C418" s="835" t="s">
        <v>590</v>
      </c>
      <c r="D418" s="863" t="s">
        <v>591</v>
      </c>
      <c r="E418" s="835" t="s">
        <v>4712</v>
      </c>
      <c r="F418" s="863" t="s">
        <v>4713</v>
      </c>
      <c r="G418" s="835" t="s">
        <v>5179</v>
      </c>
      <c r="H418" s="835" t="s">
        <v>5180</v>
      </c>
      <c r="I418" s="849">
        <v>502.14999389648437</v>
      </c>
      <c r="J418" s="849">
        <v>120</v>
      </c>
      <c r="K418" s="850">
        <v>60258</v>
      </c>
    </row>
    <row r="419" spans="1:11" ht="14.4" customHeight="1" x14ac:dyDescent="0.3">
      <c r="A419" s="831" t="s">
        <v>560</v>
      </c>
      <c r="B419" s="832" t="s">
        <v>561</v>
      </c>
      <c r="C419" s="835" t="s">
        <v>590</v>
      </c>
      <c r="D419" s="863" t="s">
        <v>591</v>
      </c>
      <c r="E419" s="835" t="s">
        <v>4712</v>
      </c>
      <c r="F419" s="863" t="s">
        <v>4713</v>
      </c>
      <c r="G419" s="835" t="s">
        <v>5181</v>
      </c>
      <c r="H419" s="835" t="s">
        <v>5182</v>
      </c>
      <c r="I419" s="849">
        <v>520.29998779296875</v>
      </c>
      <c r="J419" s="849">
        <v>20</v>
      </c>
      <c r="K419" s="850">
        <v>10406</v>
      </c>
    </row>
    <row r="420" spans="1:11" ht="14.4" customHeight="1" x14ac:dyDescent="0.3">
      <c r="A420" s="831" t="s">
        <v>560</v>
      </c>
      <c r="B420" s="832" t="s">
        <v>561</v>
      </c>
      <c r="C420" s="835" t="s">
        <v>590</v>
      </c>
      <c r="D420" s="863" t="s">
        <v>591</v>
      </c>
      <c r="E420" s="835" t="s">
        <v>4712</v>
      </c>
      <c r="F420" s="863" t="s">
        <v>4713</v>
      </c>
      <c r="G420" s="835" t="s">
        <v>5183</v>
      </c>
      <c r="H420" s="835" t="s">
        <v>5184</v>
      </c>
      <c r="I420" s="849">
        <v>502.14999389648437</v>
      </c>
      <c r="J420" s="849">
        <v>30</v>
      </c>
      <c r="K420" s="850">
        <v>15064.5</v>
      </c>
    </row>
    <row r="421" spans="1:11" ht="14.4" customHeight="1" x14ac:dyDescent="0.3">
      <c r="A421" s="831" t="s">
        <v>560</v>
      </c>
      <c r="B421" s="832" t="s">
        <v>561</v>
      </c>
      <c r="C421" s="835" t="s">
        <v>590</v>
      </c>
      <c r="D421" s="863" t="s">
        <v>591</v>
      </c>
      <c r="E421" s="835" t="s">
        <v>4712</v>
      </c>
      <c r="F421" s="863" t="s">
        <v>4713</v>
      </c>
      <c r="G421" s="835" t="s">
        <v>5185</v>
      </c>
      <c r="H421" s="835" t="s">
        <v>5186</v>
      </c>
      <c r="I421" s="849">
        <v>266.3800048828125</v>
      </c>
      <c r="J421" s="849">
        <v>40</v>
      </c>
      <c r="K421" s="850">
        <v>10655.259765625</v>
      </c>
    </row>
    <row r="422" spans="1:11" ht="14.4" customHeight="1" x14ac:dyDescent="0.3">
      <c r="A422" s="831" t="s">
        <v>560</v>
      </c>
      <c r="B422" s="832" t="s">
        <v>561</v>
      </c>
      <c r="C422" s="835" t="s">
        <v>590</v>
      </c>
      <c r="D422" s="863" t="s">
        <v>591</v>
      </c>
      <c r="E422" s="835" t="s">
        <v>4712</v>
      </c>
      <c r="F422" s="863" t="s">
        <v>4713</v>
      </c>
      <c r="G422" s="835" t="s">
        <v>5187</v>
      </c>
      <c r="H422" s="835" t="s">
        <v>5188</v>
      </c>
      <c r="I422" s="849">
        <v>266.3800048828125</v>
      </c>
      <c r="J422" s="849">
        <v>120</v>
      </c>
      <c r="K422" s="850">
        <v>31965.779296875</v>
      </c>
    </row>
    <row r="423" spans="1:11" ht="14.4" customHeight="1" x14ac:dyDescent="0.3">
      <c r="A423" s="831" t="s">
        <v>560</v>
      </c>
      <c r="B423" s="832" t="s">
        <v>561</v>
      </c>
      <c r="C423" s="835" t="s">
        <v>590</v>
      </c>
      <c r="D423" s="863" t="s">
        <v>591</v>
      </c>
      <c r="E423" s="835" t="s">
        <v>4712</v>
      </c>
      <c r="F423" s="863" t="s">
        <v>4713</v>
      </c>
      <c r="G423" s="835" t="s">
        <v>5189</v>
      </c>
      <c r="H423" s="835" t="s">
        <v>5190</v>
      </c>
      <c r="I423" s="849">
        <v>17374.390625</v>
      </c>
      <c r="J423" s="849">
        <v>2</v>
      </c>
      <c r="K423" s="850">
        <v>34748.78125</v>
      </c>
    </row>
    <row r="424" spans="1:11" ht="14.4" customHeight="1" x14ac:dyDescent="0.3">
      <c r="A424" s="831" t="s">
        <v>560</v>
      </c>
      <c r="B424" s="832" t="s">
        <v>561</v>
      </c>
      <c r="C424" s="835" t="s">
        <v>590</v>
      </c>
      <c r="D424" s="863" t="s">
        <v>591</v>
      </c>
      <c r="E424" s="835" t="s">
        <v>4712</v>
      </c>
      <c r="F424" s="863" t="s">
        <v>4713</v>
      </c>
      <c r="G424" s="835" t="s">
        <v>5008</v>
      </c>
      <c r="H424" s="835" t="s">
        <v>5009</v>
      </c>
      <c r="I424" s="849">
        <v>80.575000762939453</v>
      </c>
      <c r="J424" s="849">
        <v>50</v>
      </c>
      <c r="K424" s="850">
        <v>4028.75</v>
      </c>
    </row>
    <row r="425" spans="1:11" ht="14.4" customHeight="1" x14ac:dyDescent="0.3">
      <c r="A425" s="831" t="s">
        <v>560</v>
      </c>
      <c r="B425" s="832" t="s">
        <v>561</v>
      </c>
      <c r="C425" s="835" t="s">
        <v>590</v>
      </c>
      <c r="D425" s="863" t="s">
        <v>591</v>
      </c>
      <c r="E425" s="835" t="s">
        <v>4712</v>
      </c>
      <c r="F425" s="863" t="s">
        <v>4713</v>
      </c>
      <c r="G425" s="835" t="s">
        <v>5191</v>
      </c>
      <c r="H425" s="835" t="s">
        <v>5192</v>
      </c>
      <c r="I425" s="849">
        <v>320.53500366210937</v>
      </c>
      <c r="J425" s="849">
        <v>15</v>
      </c>
      <c r="K425" s="850">
        <v>4808.0001220703125</v>
      </c>
    </row>
    <row r="426" spans="1:11" ht="14.4" customHeight="1" x14ac:dyDescent="0.3">
      <c r="A426" s="831" t="s">
        <v>560</v>
      </c>
      <c r="B426" s="832" t="s">
        <v>561</v>
      </c>
      <c r="C426" s="835" t="s">
        <v>590</v>
      </c>
      <c r="D426" s="863" t="s">
        <v>591</v>
      </c>
      <c r="E426" s="835" t="s">
        <v>4712</v>
      </c>
      <c r="F426" s="863" t="s">
        <v>4713</v>
      </c>
      <c r="G426" s="835" t="s">
        <v>5193</v>
      </c>
      <c r="H426" s="835" t="s">
        <v>5194</v>
      </c>
      <c r="I426" s="849">
        <v>2762.909912109375</v>
      </c>
      <c r="J426" s="849">
        <v>7</v>
      </c>
      <c r="K426" s="850">
        <v>19340.369384765625</v>
      </c>
    </row>
    <row r="427" spans="1:11" ht="14.4" customHeight="1" x14ac:dyDescent="0.3">
      <c r="A427" s="831" t="s">
        <v>560</v>
      </c>
      <c r="B427" s="832" t="s">
        <v>561</v>
      </c>
      <c r="C427" s="835" t="s">
        <v>590</v>
      </c>
      <c r="D427" s="863" t="s">
        <v>591</v>
      </c>
      <c r="E427" s="835" t="s">
        <v>4712</v>
      </c>
      <c r="F427" s="863" t="s">
        <v>4713</v>
      </c>
      <c r="G427" s="835" t="s">
        <v>5195</v>
      </c>
      <c r="H427" s="835" t="s">
        <v>5196</v>
      </c>
      <c r="I427" s="849">
        <v>3070.5</v>
      </c>
      <c r="J427" s="849">
        <v>11</v>
      </c>
      <c r="K427" s="850">
        <v>33775.490234375</v>
      </c>
    </row>
    <row r="428" spans="1:11" ht="14.4" customHeight="1" x14ac:dyDescent="0.3">
      <c r="A428" s="831" t="s">
        <v>560</v>
      </c>
      <c r="B428" s="832" t="s">
        <v>561</v>
      </c>
      <c r="C428" s="835" t="s">
        <v>590</v>
      </c>
      <c r="D428" s="863" t="s">
        <v>591</v>
      </c>
      <c r="E428" s="835" t="s">
        <v>4712</v>
      </c>
      <c r="F428" s="863" t="s">
        <v>4713</v>
      </c>
      <c r="G428" s="835" t="s">
        <v>5197</v>
      </c>
      <c r="H428" s="835" t="s">
        <v>5198</v>
      </c>
      <c r="I428" s="849">
        <v>6213</v>
      </c>
      <c r="J428" s="849">
        <v>1</v>
      </c>
      <c r="K428" s="850">
        <v>6213</v>
      </c>
    </row>
    <row r="429" spans="1:11" ht="14.4" customHeight="1" x14ac:dyDescent="0.3">
      <c r="A429" s="831" t="s">
        <v>560</v>
      </c>
      <c r="B429" s="832" t="s">
        <v>561</v>
      </c>
      <c r="C429" s="835" t="s">
        <v>590</v>
      </c>
      <c r="D429" s="863" t="s">
        <v>591</v>
      </c>
      <c r="E429" s="835" t="s">
        <v>4712</v>
      </c>
      <c r="F429" s="863" t="s">
        <v>4713</v>
      </c>
      <c r="G429" s="835" t="s">
        <v>5199</v>
      </c>
      <c r="H429" s="835" t="s">
        <v>5200</v>
      </c>
      <c r="I429" s="849">
        <v>8167.5</v>
      </c>
      <c r="J429" s="849">
        <v>1</v>
      </c>
      <c r="K429" s="850">
        <v>8167.5</v>
      </c>
    </row>
    <row r="430" spans="1:11" ht="14.4" customHeight="1" x14ac:dyDescent="0.3">
      <c r="A430" s="831" t="s">
        <v>560</v>
      </c>
      <c r="B430" s="832" t="s">
        <v>561</v>
      </c>
      <c r="C430" s="835" t="s">
        <v>590</v>
      </c>
      <c r="D430" s="863" t="s">
        <v>591</v>
      </c>
      <c r="E430" s="835" t="s">
        <v>4712</v>
      </c>
      <c r="F430" s="863" t="s">
        <v>4713</v>
      </c>
      <c r="G430" s="835" t="s">
        <v>5201</v>
      </c>
      <c r="H430" s="835" t="s">
        <v>5202</v>
      </c>
      <c r="I430" s="849">
        <v>4449</v>
      </c>
      <c r="J430" s="849">
        <v>1</v>
      </c>
      <c r="K430" s="850">
        <v>4449</v>
      </c>
    </row>
    <row r="431" spans="1:11" ht="14.4" customHeight="1" x14ac:dyDescent="0.3">
      <c r="A431" s="831" t="s">
        <v>560</v>
      </c>
      <c r="B431" s="832" t="s">
        <v>561</v>
      </c>
      <c r="C431" s="835" t="s">
        <v>590</v>
      </c>
      <c r="D431" s="863" t="s">
        <v>591</v>
      </c>
      <c r="E431" s="835" t="s">
        <v>4712</v>
      </c>
      <c r="F431" s="863" t="s">
        <v>4713</v>
      </c>
      <c r="G431" s="835" t="s">
        <v>5203</v>
      </c>
      <c r="H431" s="835" t="s">
        <v>5204</v>
      </c>
      <c r="I431" s="849">
        <v>204.32000732421875</v>
      </c>
      <c r="J431" s="849">
        <v>1</v>
      </c>
      <c r="K431" s="850">
        <v>204.32000732421875</v>
      </c>
    </row>
    <row r="432" spans="1:11" ht="14.4" customHeight="1" x14ac:dyDescent="0.3">
      <c r="A432" s="831" t="s">
        <v>560</v>
      </c>
      <c r="B432" s="832" t="s">
        <v>561</v>
      </c>
      <c r="C432" s="835" t="s">
        <v>590</v>
      </c>
      <c r="D432" s="863" t="s">
        <v>591</v>
      </c>
      <c r="E432" s="835" t="s">
        <v>4712</v>
      </c>
      <c r="F432" s="863" t="s">
        <v>4713</v>
      </c>
      <c r="G432" s="835" t="s">
        <v>5205</v>
      </c>
      <c r="H432" s="835" t="s">
        <v>5206</v>
      </c>
      <c r="I432" s="849">
        <v>12.835000038146973</v>
      </c>
      <c r="J432" s="849">
        <v>70</v>
      </c>
      <c r="K432" s="850">
        <v>898.66000366210937</v>
      </c>
    </row>
    <row r="433" spans="1:11" ht="14.4" customHeight="1" x14ac:dyDescent="0.3">
      <c r="A433" s="831" t="s">
        <v>560</v>
      </c>
      <c r="B433" s="832" t="s">
        <v>561</v>
      </c>
      <c r="C433" s="835" t="s">
        <v>590</v>
      </c>
      <c r="D433" s="863" t="s">
        <v>591</v>
      </c>
      <c r="E433" s="835" t="s">
        <v>4712</v>
      </c>
      <c r="F433" s="863" t="s">
        <v>4713</v>
      </c>
      <c r="G433" s="835" t="s">
        <v>5207</v>
      </c>
      <c r="H433" s="835" t="s">
        <v>5208</v>
      </c>
      <c r="I433" s="849">
        <v>5.4875000715255737</v>
      </c>
      <c r="J433" s="849">
        <v>1400</v>
      </c>
      <c r="K433" s="850">
        <v>7665.8499755859375</v>
      </c>
    </row>
    <row r="434" spans="1:11" ht="14.4" customHeight="1" x14ac:dyDescent="0.3">
      <c r="A434" s="831" t="s">
        <v>560</v>
      </c>
      <c r="B434" s="832" t="s">
        <v>561</v>
      </c>
      <c r="C434" s="835" t="s">
        <v>590</v>
      </c>
      <c r="D434" s="863" t="s">
        <v>591</v>
      </c>
      <c r="E434" s="835" t="s">
        <v>4712</v>
      </c>
      <c r="F434" s="863" t="s">
        <v>4713</v>
      </c>
      <c r="G434" s="835" t="s">
        <v>5209</v>
      </c>
      <c r="H434" s="835" t="s">
        <v>5210</v>
      </c>
      <c r="I434" s="849">
        <v>84.06500244140625</v>
      </c>
      <c r="J434" s="849">
        <v>32</v>
      </c>
      <c r="K434" s="850">
        <v>2690.0699462890625</v>
      </c>
    </row>
    <row r="435" spans="1:11" ht="14.4" customHeight="1" x14ac:dyDescent="0.3">
      <c r="A435" s="831" t="s">
        <v>560</v>
      </c>
      <c r="B435" s="832" t="s">
        <v>561</v>
      </c>
      <c r="C435" s="835" t="s">
        <v>590</v>
      </c>
      <c r="D435" s="863" t="s">
        <v>591</v>
      </c>
      <c r="E435" s="835" t="s">
        <v>4712</v>
      </c>
      <c r="F435" s="863" t="s">
        <v>4713</v>
      </c>
      <c r="G435" s="835" t="s">
        <v>4874</v>
      </c>
      <c r="H435" s="835" t="s">
        <v>4875</v>
      </c>
      <c r="I435" s="849">
        <v>11.734999656677246</v>
      </c>
      <c r="J435" s="849">
        <v>30</v>
      </c>
      <c r="K435" s="850">
        <v>352.10000610351562</v>
      </c>
    </row>
    <row r="436" spans="1:11" ht="14.4" customHeight="1" x14ac:dyDescent="0.3">
      <c r="A436" s="831" t="s">
        <v>560</v>
      </c>
      <c r="B436" s="832" t="s">
        <v>561</v>
      </c>
      <c r="C436" s="835" t="s">
        <v>590</v>
      </c>
      <c r="D436" s="863" t="s">
        <v>591</v>
      </c>
      <c r="E436" s="835" t="s">
        <v>4712</v>
      </c>
      <c r="F436" s="863" t="s">
        <v>4713</v>
      </c>
      <c r="G436" s="835" t="s">
        <v>5211</v>
      </c>
      <c r="H436" s="835" t="s">
        <v>5212</v>
      </c>
      <c r="I436" s="849">
        <v>798.239990234375</v>
      </c>
      <c r="J436" s="849">
        <v>10</v>
      </c>
      <c r="K436" s="850">
        <v>7982.3701171875</v>
      </c>
    </row>
    <row r="437" spans="1:11" ht="14.4" customHeight="1" x14ac:dyDescent="0.3">
      <c r="A437" s="831" t="s">
        <v>560</v>
      </c>
      <c r="B437" s="832" t="s">
        <v>561</v>
      </c>
      <c r="C437" s="835" t="s">
        <v>590</v>
      </c>
      <c r="D437" s="863" t="s">
        <v>591</v>
      </c>
      <c r="E437" s="835" t="s">
        <v>4712</v>
      </c>
      <c r="F437" s="863" t="s">
        <v>4713</v>
      </c>
      <c r="G437" s="835" t="s">
        <v>5213</v>
      </c>
      <c r="H437" s="835" t="s">
        <v>5214</v>
      </c>
      <c r="I437" s="849">
        <v>769.46002197265625</v>
      </c>
      <c r="J437" s="849">
        <v>12</v>
      </c>
      <c r="K437" s="850">
        <v>9233.509765625</v>
      </c>
    </row>
    <row r="438" spans="1:11" ht="14.4" customHeight="1" x14ac:dyDescent="0.3">
      <c r="A438" s="831" t="s">
        <v>560</v>
      </c>
      <c r="B438" s="832" t="s">
        <v>561</v>
      </c>
      <c r="C438" s="835" t="s">
        <v>590</v>
      </c>
      <c r="D438" s="863" t="s">
        <v>591</v>
      </c>
      <c r="E438" s="835" t="s">
        <v>4712</v>
      </c>
      <c r="F438" s="863" t="s">
        <v>4713</v>
      </c>
      <c r="G438" s="835" t="s">
        <v>5215</v>
      </c>
      <c r="H438" s="835" t="s">
        <v>5216</v>
      </c>
      <c r="I438" s="849">
        <v>11374.1904296875</v>
      </c>
      <c r="J438" s="849">
        <v>1</v>
      </c>
      <c r="K438" s="850">
        <v>11374.1904296875</v>
      </c>
    </row>
    <row r="439" spans="1:11" ht="14.4" customHeight="1" x14ac:dyDescent="0.3">
      <c r="A439" s="831" t="s">
        <v>560</v>
      </c>
      <c r="B439" s="832" t="s">
        <v>561</v>
      </c>
      <c r="C439" s="835" t="s">
        <v>590</v>
      </c>
      <c r="D439" s="863" t="s">
        <v>591</v>
      </c>
      <c r="E439" s="835" t="s">
        <v>4712</v>
      </c>
      <c r="F439" s="863" t="s">
        <v>4713</v>
      </c>
      <c r="G439" s="835" t="s">
        <v>5217</v>
      </c>
      <c r="H439" s="835" t="s">
        <v>5218</v>
      </c>
      <c r="I439" s="849">
        <v>29.040000915527344</v>
      </c>
      <c r="J439" s="849">
        <v>100</v>
      </c>
      <c r="K439" s="850">
        <v>2904</v>
      </c>
    </row>
    <row r="440" spans="1:11" ht="14.4" customHeight="1" x14ac:dyDescent="0.3">
      <c r="A440" s="831" t="s">
        <v>560</v>
      </c>
      <c r="B440" s="832" t="s">
        <v>561</v>
      </c>
      <c r="C440" s="835" t="s">
        <v>590</v>
      </c>
      <c r="D440" s="863" t="s">
        <v>591</v>
      </c>
      <c r="E440" s="835" t="s">
        <v>4712</v>
      </c>
      <c r="F440" s="863" t="s">
        <v>4713</v>
      </c>
      <c r="G440" s="835" t="s">
        <v>5219</v>
      </c>
      <c r="H440" s="835" t="s">
        <v>5220</v>
      </c>
      <c r="I440" s="849">
        <v>5258.66015625</v>
      </c>
      <c r="J440" s="849">
        <v>2</v>
      </c>
      <c r="K440" s="850">
        <v>10517.3203125</v>
      </c>
    </row>
    <row r="441" spans="1:11" ht="14.4" customHeight="1" x14ac:dyDescent="0.3">
      <c r="A441" s="831" t="s">
        <v>560</v>
      </c>
      <c r="B441" s="832" t="s">
        <v>561</v>
      </c>
      <c r="C441" s="835" t="s">
        <v>590</v>
      </c>
      <c r="D441" s="863" t="s">
        <v>591</v>
      </c>
      <c r="E441" s="835" t="s">
        <v>4712</v>
      </c>
      <c r="F441" s="863" t="s">
        <v>4713</v>
      </c>
      <c r="G441" s="835" t="s">
        <v>5221</v>
      </c>
      <c r="H441" s="835" t="s">
        <v>5222</v>
      </c>
      <c r="I441" s="849">
        <v>4.9619999885559078</v>
      </c>
      <c r="J441" s="849">
        <v>650</v>
      </c>
      <c r="K441" s="850">
        <v>3231.2999877929687</v>
      </c>
    </row>
    <row r="442" spans="1:11" ht="14.4" customHeight="1" x14ac:dyDescent="0.3">
      <c r="A442" s="831" t="s">
        <v>560</v>
      </c>
      <c r="B442" s="832" t="s">
        <v>561</v>
      </c>
      <c r="C442" s="835" t="s">
        <v>590</v>
      </c>
      <c r="D442" s="863" t="s">
        <v>591</v>
      </c>
      <c r="E442" s="835" t="s">
        <v>4712</v>
      </c>
      <c r="F442" s="863" t="s">
        <v>4713</v>
      </c>
      <c r="G442" s="835" t="s">
        <v>5223</v>
      </c>
      <c r="H442" s="835" t="s">
        <v>5224</v>
      </c>
      <c r="I442" s="849">
        <v>1222.97998046875</v>
      </c>
      <c r="J442" s="849">
        <v>5</v>
      </c>
      <c r="K442" s="850">
        <v>6114.89013671875</v>
      </c>
    </row>
    <row r="443" spans="1:11" ht="14.4" customHeight="1" x14ac:dyDescent="0.3">
      <c r="A443" s="831" t="s">
        <v>560</v>
      </c>
      <c r="B443" s="832" t="s">
        <v>561</v>
      </c>
      <c r="C443" s="835" t="s">
        <v>590</v>
      </c>
      <c r="D443" s="863" t="s">
        <v>591</v>
      </c>
      <c r="E443" s="835" t="s">
        <v>4712</v>
      </c>
      <c r="F443" s="863" t="s">
        <v>4713</v>
      </c>
      <c r="G443" s="835" t="s">
        <v>5225</v>
      </c>
      <c r="H443" s="835" t="s">
        <v>5226</v>
      </c>
      <c r="I443" s="849">
        <v>2420</v>
      </c>
      <c r="J443" s="849">
        <v>54</v>
      </c>
      <c r="K443" s="850">
        <v>130680</v>
      </c>
    </row>
    <row r="444" spans="1:11" ht="14.4" customHeight="1" x14ac:dyDescent="0.3">
      <c r="A444" s="831" t="s">
        <v>560</v>
      </c>
      <c r="B444" s="832" t="s">
        <v>561</v>
      </c>
      <c r="C444" s="835" t="s">
        <v>590</v>
      </c>
      <c r="D444" s="863" t="s">
        <v>591</v>
      </c>
      <c r="E444" s="835" t="s">
        <v>4712</v>
      </c>
      <c r="F444" s="863" t="s">
        <v>4713</v>
      </c>
      <c r="G444" s="835" t="s">
        <v>5227</v>
      </c>
      <c r="H444" s="835" t="s">
        <v>5228</v>
      </c>
      <c r="I444" s="849">
        <v>27233.349609375</v>
      </c>
      <c r="J444" s="849">
        <v>1</v>
      </c>
      <c r="K444" s="850">
        <v>27233.349609375</v>
      </c>
    </row>
    <row r="445" spans="1:11" ht="14.4" customHeight="1" x14ac:dyDescent="0.3">
      <c r="A445" s="831" t="s">
        <v>560</v>
      </c>
      <c r="B445" s="832" t="s">
        <v>561</v>
      </c>
      <c r="C445" s="835" t="s">
        <v>590</v>
      </c>
      <c r="D445" s="863" t="s">
        <v>591</v>
      </c>
      <c r="E445" s="835" t="s">
        <v>4712</v>
      </c>
      <c r="F445" s="863" t="s">
        <v>4713</v>
      </c>
      <c r="G445" s="835" t="s">
        <v>5229</v>
      </c>
      <c r="H445" s="835" t="s">
        <v>5230</v>
      </c>
      <c r="I445" s="849">
        <v>8444.1103515625</v>
      </c>
      <c r="J445" s="849">
        <v>1</v>
      </c>
      <c r="K445" s="850">
        <v>8444.1103515625</v>
      </c>
    </row>
    <row r="446" spans="1:11" ht="14.4" customHeight="1" x14ac:dyDescent="0.3">
      <c r="A446" s="831" t="s">
        <v>560</v>
      </c>
      <c r="B446" s="832" t="s">
        <v>561</v>
      </c>
      <c r="C446" s="835" t="s">
        <v>590</v>
      </c>
      <c r="D446" s="863" t="s">
        <v>591</v>
      </c>
      <c r="E446" s="835" t="s">
        <v>4712</v>
      </c>
      <c r="F446" s="863" t="s">
        <v>4713</v>
      </c>
      <c r="G446" s="835" t="s">
        <v>5231</v>
      </c>
      <c r="H446" s="835" t="s">
        <v>5232</v>
      </c>
      <c r="I446" s="849">
        <v>12935.1396484375</v>
      </c>
      <c r="J446" s="849">
        <v>1</v>
      </c>
      <c r="K446" s="850">
        <v>12935.1396484375</v>
      </c>
    </row>
    <row r="447" spans="1:11" ht="14.4" customHeight="1" x14ac:dyDescent="0.3">
      <c r="A447" s="831" t="s">
        <v>560</v>
      </c>
      <c r="B447" s="832" t="s">
        <v>561</v>
      </c>
      <c r="C447" s="835" t="s">
        <v>590</v>
      </c>
      <c r="D447" s="863" t="s">
        <v>591</v>
      </c>
      <c r="E447" s="835" t="s">
        <v>4712</v>
      </c>
      <c r="F447" s="863" t="s">
        <v>4713</v>
      </c>
      <c r="G447" s="835" t="s">
        <v>4774</v>
      </c>
      <c r="H447" s="835" t="s">
        <v>4775</v>
      </c>
      <c r="I447" s="849">
        <v>1.0850000381469727</v>
      </c>
      <c r="J447" s="849">
        <v>300</v>
      </c>
      <c r="K447" s="850">
        <v>325</v>
      </c>
    </row>
    <row r="448" spans="1:11" ht="14.4" customHeight="1" x14ac:dyDescent="0.3">
      <c r="A448" s="831" t="s">
        <v>560</v>
      </c>
      <c r="B448" s="832" t="s">
        <v>561</v>
      </c>
      <c r="C448" s="835" t="s">
        <v>590</v>
      </c>
      <c r="D448" s="863" t="s">
        <v>591</v>
      </c>
      <c r="E448" s="835" t="s">
        <v>4712</v>
      </c>
      <c r="F448" s="863" t="s">
        <v>4713</v>
      </c>
      <c r="G448" s="835" t="s">
        <v>4776</v>
      </c>
      <c r="H448" s="835" t="s">
        <v>4777</v>
      </c>
      <c r="I448" s="849">
        <v>0.47333332896232605</v>
      </c>
      <c r="J448" s="849">
        <v>300</v>
      </c>
      <c r="K448" s="850">
        <v>142</v>
      </c>
    </row>
    <row r="449" spans="1:11" ht="14.4" customHeight="1" x14ac:dyDescent="0.3">
      <c r="A449" s="831" t="s">
        <v>560</v>
      </c>
      <c r="B449" s="832" t="s">
        <v>561</v>
      </c>
      <c r="C449" s="835" t="s">
        <v>590</v>
      </c>
      <c r="D449" s="863" t="s">
        <v>591</v>
      </c>
      <c r="E449" s="835" t="s">
        <v>4712</v>
      </c>
      <c r="F449" s="863" t="s">
        <v>4713</v>
      </c>
      <c r="G449" s="835" t="s">
        <v>4778</v>
      </c>
      <c r="H449" s="835" t="s">
        <v>4779</v>
      </c>
      <c r="I449" s="849">
        <v>1.6766666173934937</v>
      </c>
      <c r="J449" s="849">
        <v>300</v>
      </c>
      <c r="K449" s="850">
        <v>503</v>
      </c>
    </row>
    <row r="450" spans="1:11" ht="14.4" customHeight="1" x14ac:dyDescent="0.3">
      <c r="A450" s="831" t="s">
        <v>560</v>
      </c>
      <c r="B450" s="832" t="s">
        <v>561</v>
      </c>
      <c r="C450" s="835" t="s">
        <v>590</v>
      </c>
      <c r="D450" s="863" t="s">
        <v>591</v>
      </c>
      <c r="E450" s="835" t="s">
        <v>4712</v>
      </c>
      <c r="F450" s="863" t="s">
        <v>4713</v>
      </c>
      <c r="G450" s="835" t="s">
        <v>4780</v>
      </c>
      <c r="H450" s="835" t="s">
        <v>4781</v>
      </c>
      <c r="I450" s="849">
        <v>0.67000001668930054</v>
      </c>
      <c r="J450" s="849">
        <v>700</v>
      </c>
      <c r="K450" s="850">
        <v>469</v>
      </c>
    </row>
    <row r="451" spans="1:11" ht="14.4" customHeight="1" x14ac:dyDescent="0.3">
      <c r="A451" s="831" t="s">
        <v>560</v>
      </c>
      <c r="B451" s="832" t="s">
        <v>561</v>
      </c>
      <c r="C451" s="835" t="s">
        <v>590</v>
      </c>
      <c r="D451" s="863" t="s">
        <v>591</v>
      </c>
      <c r="E451" s="835" t="s">
        <v>4712</v>
      </c>
      <c r="F451" s="863" t="s">
        <v>4713</v>
      </c>
      <c r="G451" s="835" t="s">
        <v>4784</v>
      </c>
      <c r="H451" s="835" t="s">
        <v>4785</v>
      </c>
      <c r="I451" s="849">
        <v>8.4700002670288086</v>
      </c>
      <c r="J451" s="849">
        <v>240</v>
      </c>
      <c r="K451" s="850">
        <v>2032.800048828125</v>
      </c>
    </row>
    <row r="452" spans="1:11" ht="14.4" customHeight="1" x14ac:dyDescent="0.3">
      <c r="A452" s="831" t="s">
        <v>560</v>
      </c>
      <c r="B452" s="832" t="s">
        <v>561</v>
      </c>
      <c r="C452" s="835" t="s">
        <v>590</v>
      </c>
      <c r="D452" s="863" t="s">
        <v>591</v>
      </c>
      <c r="E452" s="835" t="s">
        <v>4712</v>
      </c>
      <c r="F452" s="863" t="s">
        <v>4713</v>
      </c>
      <c r="G452" s="835" t="s">
        <v>5233</v>
      </c>
      <c r="H452" s="835" t="s">
        <v>5234</v>
      </c>
      <c r="I452" s="849">
        <v>15.039999961853027</v>
      </c>
      <c r="J452" s="849">
        <v>169</v>
      </c>
      <c r="K452" s="850">
        <v>2541.7899169921875</v>
      </c>
    </row>
    <row r="453" spans="1:11" ht="14.4" customHeight="1" x14ac:dyDescent="0.3">
      <c r="A453" s="831" t="s">
        <v>560</v>
      </c>
      <c r="B453" s="832" t="s">
        <v>561</v>
      </c>
      <c r="C453" s="835" t="s">
        <v>590</v>
      </c>
      <c r="D453" s="863" t="s">
        <v>591</v>
      </c>
      <c r="E453" s="835" t="s">
        <v>4712</v>
      </c>
      <c r="F453" s="863" t="s">
        <v>4713</v>
      </c>
      <c r="G453" s="835" t="s">
        <v>5235</v>
      </c>
      <c r="H453" s="835" t="s">
        <v>5236</v>
      </c>
      <c r="I453" s="849">
        <v>58.532499313354492</v>
      </c>
      <c r="J453" s="849">
        <v>160</v>
      </c>
      <c r="K453" s="850">
        <v>9364.39990234375</v>
      </c>
    </row>
    <row r="454" spans="1:11" ht="14.4" customHeight="1" x14ac:dyDescent="0.3">
      <c r="A454" s="831" t="s">
        <v>560</v>
      </c>
      <c r="B454" s="832" t="s">
        <v>561</v>
      </c>
      <c r="C454" s="835" t="s">
        <v>590</v>
      </c>
      <c r="D454" s="863" t="s">
        <v>591</v>
      </c>
      <c r="E454" s="835" t="s">
        <v>4712</v>
      </c>
      <c r="F454" s="863" t="s">
        <v>4713</v>
      </c>
      <c r="G454" s="835" t="s">
        <v>5237</v>
      </c>
      <c r="H454" s="835" t="s">
        <v>5238</v>
      </c>
      <c r="I454" s="849">
        <v>2904</v>
      </c>
      <c r="J454" s="849">
        <v>15</v>
      </c>
      <c r="K454" s="850">
        <v>43560</v>
      </c>
    </row>
    <row r="455" spans="1:11" ht="14.4" customHeight="1" x14ac:dyDescent="0.3">
      <c r="A455" s="831" t="s">
        <v>560</v>
      </c>
      <c r="B455" s="832" t="s">
        <v>561</v>
      </c>
      <c r="C455" s="835" t="s">
        <v>590</v>
      </c>
      <c r="D455" s="863" t="s">
        <v>591</v>
      </c>
      <c r="E455" s="835" t="s">
        <v>4712</v>
      </c>
      <c r="F455" s="863" t="s">
        <v>4713</v>
      </c>
      <c r="G455" s="835" t="s">
        <v>4798</v>
      </c>
      <c r="H455" s="835" t="s">
        <v>4799</v>
      </c>
      <c r="I455" s="849">
        <v>0.47499999403953552</v>
      </c>
      <c r="J455" s="849">
        <v>800</v>
      </c>
      <c r="K455" s="850">
        <v>380</v>
      </c>
    </row>
    <row r="456" spans="1:11" ht="14.4" customHeight="1" x14ac:dyDescent="0.3">
      <c r="A456" s="831" t="s">
        <v>560</v>
      </c>
      <c r="B456" s="832" t="s">
        <v>561</v>
      </c>
      <c r="C456" s="835" t="s">
        <v>590</v>
      </c>
      <c r="D456" s="863" t="s">
        <v>591</v>
      </c>
      <c r="E456" s="835" t="s">
        <v>4712</v>
      </c>
      <c r="F456" s="863" t="s">
        <v>4713</v>
      </c>
      <c r="G456" s="835" t="s">
        <v>4878</v>
      </c>
      <c r="H456" s="835" t="s">
        <v>4879</v>
      </c>
      <c r="I456" s="849">
        <v>3.75</v>
      </c>
      <c r="J456" s="849">
        <v>30</v>
      </c>
      <c r="K456" s="850">
        <v>112.5</v>
      </c>
    </row>
    <row r="457" spans="1:11" ht="14.4" customHeight="1" x14ac:dyDescent="0.3">
      <c r="A457" s="831" t="s">
        <v>560</v>
      </c>
      <c r="B457" s="832" t="s">
        <v>561</v>
      </c>
      <c r="C457" s="835" t="s">
        <v>590</v>
      </c>
      <c r="D457" s="863" t="s">
        <v>591</v>
      </c>
      <c r="E457" s="835" t="s">
        <v>4840</v>
      </c>
      <c r="F457" s="863" t="s">
        <v>4841</v>
      </c>
      <c r="G457" s="835" t="s">
        <v>5239</v>
      </c>
      <c r="H457" s="835" t="s">
        <v>5240</v>
      </c>
      <c r="I457" s="849">
        <v>1408.43994140625</v>
      </c>
      <c r="J457" s="849">
        <v>5</v>
      </c>
      <c r="K457" s="850">
        <v>7042.2001953125</v>
      </c>
    </row>
    <row r="458" spans="1:11" ht="14.4" customHeight="1" x14ac:dyDescent="0.3">
      <c r="A458" s="831" t="s">
        <v>560</v>
      </c>
      <c r="B458" s="832" t="s">
        <v>561</v>
      </c>
      <c r="C458" s="835" t="s">
        <v>590</v>
      </c>
      <c r="D458" s="863" t="s">
        <v>591</v>
      </c>
      <c r="E458" s="835" t="s">
        <v>4840</v>
      </c>
      <c r="F458" s="863" t="s">
        <v>4841</v>
      </c>
      <c r="G458" s="835" t="s">
        <v>4850</v>
      </c>
      <c r="H458" s="835" t="s">
        <v>4851</v>
      </c>
      <c r="I458" s="849">
        <v>0.54500001668930054</v>
      </c>
      <c r="J458" s="849">
        <v>1200</v>
      </c>
      <c r="K458" s="850">
        <v>654</v>
      </c>
    </row>
    <row r="459" spans="1:11" ht="14.4" customHeight="1" x14ac:dyDescent="0.3">
      <c r="A459" s="831" t="s">
        <v>560</v>
      </c>
      <c r="B459" s="832" t="s">
        <v>561</v>
      </c>
      <c r="C459" s="835" t="s">
        <v>590</v>
      </c>
      <c r="D459" s="863" t="s">
        <v>591</v>
      </c>
      <c r="E459" s="835" t="s">
        <v>4856</v>
      </c>
      <c r="F459" s="863" t="s">
        <v>4857</v>
      </c>
      <c r="G459" s="835" t="s">
        <v>5241</v>
      </c>
      <c r="H459" s="835" t="s">
        <v>5242</v>
      </c>
      <c r="I459" s="849">
        <v>2.440000057220459</v>
      </c>
      <c r="J459" s="849">
        <v>4600</v>
      </c>
      <c r="K459" s="850">
        <v>11233.849853515625</v>
      </c>
    </row>
    <row r="460" spans="1:11" ht="14.4" customHeight="1" x14ac:dyDescent="0.3">
      <c r="A460" s="831" t="s">
        <v>560</v>
      </c>
      <c r="B460" s="832" t="s">
        <v>561</v>
      </c>
      <c r="C460" s="835" t="s">
        <v>590</v>
      </c>
      <c r="D460" s="863" t="s">
        <v>591</v>
      </c>
      <c r="E460" s="835" t="s">
        <v>4856</v>
      </c>
      <c r="F460" s="863" t="s">
        <v>4857</v>
      </c>
      <c r="G460" s="835" t="s">
        <v>5243</v>
      </c>
      <c r="H460" s="835" t="s">
        <v>5244</v>
      </c>
      <c r="I460" s="849">
        <v>2.4420000553131103</v>
      </c>
      <c r="J460" s="849">
        <v>6400</v>
      </c>
      <c r="K460" s="850">
        <v>15631.85986328125</v>
      </c>
    </row>
    <row r="461" spans="1:11" ht="14.4" customHeight="1" x14ac:dyDescent="0.3">
      <c r="A461" s="831" t="s">
        <v>560</v>
      </c>
      <c r="B461" s="832" t="s">
        <v>561</v>
      </c>
      <c r="C461" s="835" t="s">
        <v>590</v>
      </c>
      <c r="D461" s="863" t="s">
        <v>591</v>
      </c>
      <c r="E461" s="835" t="s">
        <v>4856</v>
      </c>
      <c r="F461" s="863" t="s">
        <v>4857</v>
      </c>
      <c r="G461" s="835" t="s">
        <v>5245</v>
      </c>
      <c r="H461" s="835" t="s">
        <v>5246</v>
      </c>
      <c r="I461" s="849">
        <v>2.440000057220459</v>
      </c>
      <c r="J461" s="849">
        <v>4000</v>
      </c>
      <c r="K461" s="850">
        <v>9768.559814453125</v>
      </c>
    </row>
    <row r="462" spans="1:11" ht="14.4" customHeight="1" x14ac:dyDescent="0.3">
      <c r="A462" s="831" t="s">
        <v>560</v>
      </c>
      <c r="B462" s="832" t="s">
        <v>561</v>
      </c>
      <c r="C462" s="835" t="s">
        <v>590</v>
      </c>
      <c r="D462" s="863" t="s">
        <v>591</v>
      </c>
      <c r="E462" s="835" t="s">
        <v>4856</v>
      </c>
      <c r="F462" s="863" t="s">
        <v>4857</v>
      </c>
      <c r="G462" s="835" t="s">
        <v>5081</v>
      </c>
      <c r="H462" s="835" t="s">
        <v>5082</v>
      </c>
      <c r="I462" s="849">
        <v>7.5033334096272783</v>
      </c>
      <c r="J462" s="849">
        <v>90</v>
      </c>
      <c r="K462" s="850">
        <v>675.30000305175781</v>
      </c>
    </row>
    <row r="463" spans="1:11" ht="14.4" customHeight="1" x14ac:dyDescent="0.3">
      <c r="A463" s="831" t="s">
        <v>560</v>
      </c>
      <c r="B463" s="832" t="s">
        <v>561</v>
      </c>
      <c r="C463" s="835" t="s">
        <v>590</v>
      </c>
      <c r="D463" s="863" t="s">
        <v>591</v>
      </c>
      <c r="E463" s="835" t="s">
        <v>5083</v>
      </c>
      <c r="F463" s="863" t="s">
        <v>5084</v>
      </c>
      <c r="G463" s="835" t="s">
        <v>5247</v>
      </c>
      <c r="H463" s="835" t="s">
        <v>5248</v>
      </c>
      <c r="I463" s="849">
        <v>14157</v>
      </c>
      <c r="J463" s="849">
        <v>1</v>
      </c>
      <c r="K463" s="850">
        <v>14157</v>
      </c>
    </row>
    <row r="464" spans="1:11" ht="14.4" customHeight="1" x14ac:dyDescent="0.3">
      <c r="A464" s="831" t="s">
        <v>560</v>
      </c>
      <c r="B464" s="832" t="s">
        <v>561</v>
      </c>
      <c r="C464" s="835" t="s">
        <v>590</v>
      </c>
      <c r="D464" s="863" t="s">
        <v>591</v>
      </c>
      <c r="E464" s="835" t="s">
        <v>5083</v>
      </c>
      <c r="F464" s="863" t="s">
        <v>5084</v>
      </c>
      <c r="G464" s="835" t="s">
        <v>5249</v>
      </c>
      <c r="H464" s="835" t="s">
        <v>5250</v>
      </c>
      <c r="I464" s="849">
        <v>32200</v>
      </c>
      <c r="J464" s="849">
        <v>1</v>
      </c>
      <c r="K464" s="850">
        <v>32200</v>
      </c>
    </row>
    <row r="465" spans="1:11" ht="14.4" customHeight="1" x14ac:dyDescent="0.3">
      <c r="A465" s="831" t="s">
        <v>560</v>
      </c>
      <c r="B465" s="832" t="s">
        <v>561</v>
      </c>
      <c r="C465" s="835" t="s">
        <v>590</v>
      </c>
      <c r="D465" s="863" t="s">
        <v>591</v>
      </c>
      <c r="E465" s="835" t="s">
        <v>5083</v>
      </c>
      <c r="F465" s="863" t="s">
        <v>5084</v>
      </c>
      <c r="G465" s="835" t="s">
        <v>5251</v>
      </c>
      <c r="H465" s="835" t="s">
        <v>5252</v>
      </c>
      <c r="I465" s="849">
        <v>3242.800048828125</v>
      </c>
      <c r="J465" s="849">
        <v>30</v>
      </c>
      <c r="K465" s="850">
        <v>97284</v>
      </c>
    </row>
    <row r="466" spans="1:11" ht="14.4" customHeight="1" x14ac:dyDescent="0.3">
      <c r="A466" s="831" t="s">
        <v>560</v>
      </c>
      <c r="B466" s="832" t="s">
        <v>561</v>
      </c>
      <c r="C466" s="835" t="s">
        <v>590</v>
      </c>
      <c r="D466" s="863" t="s">
        <v>591</v>
      </c>
      <c r="E466" s="835" t="s">
        <v>5083</v>
      </c>
      <c r="F466" s="863" t="s">
        <v>5084</v>
      </c>
      <c r="G466" s="835" t="s">
        <v>5253</v>
      </c>
      <c r="H466" s="835" t="s">
        <v>5254</v>
      </c>
      <c r="I466" s="849">
        <v>731.80999755859375</v>
      </c>
      <c r="J466" s="849">
        <v>20</v>
      </c>
      <c r="K466" s="850">
        <v>14636.16015625</v>
      </c>
    </row>
    <row r="467" spans="1:11" ht="14.4" customHeight="1" x14ac:dyDescent="0.3">
      <c r="A467" s="831" t="s">
        <v>560</v>
      </c>
      <c r="B467" s="832" t="s">
        <v>561</v>
      </c>
      <c r="C467" s="835" t="s">
        <v>590</v>
      </c>
      <c r="D467" s="863" t="s">
        <v>591</v>
      </c>
      <c r="E467" s="835" t="s">
        <v>5255</v>
      </c>
      <c r="F467" s="863" t="s">
        <v>5256</v>
      </c>
      <c r="G467" s="835" t="s">
        <v>5257</v>
      </c>
      <c r="H467" s="835" t="s">
        <v>5258</v>
      </c>
      <c r="I467" s="849">
        <v>6655</v>
      </c>
      <c r="J467" s="849">
        <v>1</v>
      </c>
      <c r="K467" s="850">
        <v>6655</v>
      </c>
    </row>
    <row r="468" spans="1:11" ht="14.4" customHeight="1" x14ac:dyDescent="0.3">
      <c r="A468" s="831" t="s">
        <v>560</v>
      </c>
      <c r="B468" s="832" t="s">
        <v>561</v>
      </c>
      <c r="C468" s="835" t="s">
        <v>590</v>
      </c>
      <c r="D468" s="863" t="s">
        <v>591</v>
      </c>
      <c r="E468" s="835" t="s">
        <v>5255</v>
      </c>
      <c r="F468" s="863" t="s">
        <v>5256</v>
      </c>
      <c r="G468" s="835" t="s">
        <v>5259</v>
      </c>
      <c r="H468" s="835" t="s">
        <v>5260</v>
      </c>
      <c r="I468" s="849">
        <v>1446.1199951171875</v>
      </c>
      <c r="J468" s="849">
        <v>1</v>
      </c>
      <c r="K468" s="850">
        <v>1446.1199951171875</v>
      </c>
    </row>
    <row r="469" spans="1:11" ht="14.4" customHeight="1" x14ac:dyDescent="0.3">
      <c r="A469" s="831" t="s">
        <v>560</v>
      </c>
      <c r="B469" s="832" t="s">
        <v>561</v>
      </c>
      <c r="C469" s="835" t="s">
        <v>590</v>
      </c>
      <c r="D469" s="863" t="s">
        <v>591</v>
      </c>
      <c r="E469" s="835" t="s">
        <v>5255</v>
      </c>
      <c r="F469" s="863" t="s">
        <v>5256</v>
      </c>
      <c r="G469" s="835" t="s">
        <v>5261</v>
      </c>
      <c r="H469" s="835" t="s">
        <v>5262</v>
      </c>
      <c r="I469" s="849">
        <v>1446.1300048828125</v>
      </c>
      <c r="J469" s="849">
        <v>1</v>
      </c>
      <c r="K469" s="850">
        <v>1446.1300048828125</v>
      </c>
    </row>
    <row r="470" spans="1:11" ht="14.4" customHeight="1" x14ac:dyDescent="0.3">
      <c r="A470" s="831" t="s">
        <v>560</v>
      </c>
      <c r="B470" s="832" t="s">
        <v>561</v>
      </c>
      <c r="C470" s="835" t="s">
        <v>590</v>
      </c>
      <c r="D470" s="863" t="s">
        <v>591</v>
      </c>
      <c r="E470" s="835" t="s">
        <v>5255</v>
      </c>
      <c r="F470" s="863" t="s">
        <v>5256</v>
      </c>
      <c r="G470" s="835" t="s">
        <v>5263</v>
      </c>
      <c r="H470" s="835" t="s">
        <v>5264</v>
      </c>
      <c r="I470" s="849">
        <v>1193.9300537109375</v>
      </c>
      <c r="J470" s="849">
        <v>4</v>
      </c>
      <c r="K470" s="850">
        <v>4775.72021484375</v>
      </c>
    </row>
    <row r="471" spans="1:11" ht="14.4" customHeight="1" x14ac:dyDescent="0.3">
      <c r="A471" s="831" t="s">
        <v>560</v>
      </c>
      <c r="B471" s="832" t="s">
        <v>561</v>
      </c>
      <c r="C471" s="835" t="s">
        <v>590</v>
      </c>
      <c r="D471" s="863" t="s">
        <v>591</v>
      </c>
      <c r="E471" s="835" t="s">
        <v>5255</v>
      </c>
      <c r="F471" s="863" t="s">
        <v>5256</v>
      </c>
      <c r="G471" s="835" t="s">
        <v>5265</v>
      </c>
      <c r="H471" s="835" t="s">
        <v>5266</v>
      </c>
      <c r="I471" s="849">
        <v>1022.739990234375</v>
      </c>
      <c r="J471" s="849">
        <v>5</v>
      </c>
      <c r="K471" s="850">
        <v>4970.969970703125</v>
      </c>
    </row>
    <row r="472" spans="1:11" ht="14.4" customHeight="1" x14ac:dyDescent="0.3">
      <c r="A472" s="831" t="s">
        <v>560</v>
      </c>
      <c r="B472" s="832" t="s">
        <v>561</v>
      </c>
      <c r="C472" s="835" t="s">
        <v>590</v>
      </c>
      <c r="D472" s="863" t="s">
        <v>591</v>
      </c>
      <c r="E472" s="835" t="s">
        <v>5255</v>
      </c>
      <c r="F472" s="863" t="s">
        <v>5256</v>
      </c>
      <c r="G472" s="835" t="s">
        <v>5267</v>
      </c>
      <c r="H472" s="835" t="s">
        <v>5268</v>
      </c>
      <c r="I472" s="849">
        <v>93150</v>
      </c>
      <c r="J472" s="849">
        <v>1</v>
      </c>
      <c r="K472" s="850">
        <v>93150</v>
      </c>
    </row>
    <row r="473" spans="1:11" ht="14.4" customHeight="1" x14ac:dyDescent="0.3">
      <c r="A473" s="831" t="s">
        <v>560</v>
      </c>
      <c r="B473" s="832" t="s">
        <v>561</v>
      </c>
      <c r="C473" s="835" t="s">
        <v>590</v>
      </c>
      <c r="D473" s="863" t="s">
        <v>591</v>
      </c>
      <c r="E473" s="835" t="s">
        <v>5255</v>
      </c>
      <c r="F473" s="863" t="s">
        <v>5256</v>
      </c>
      <c r="G473" s="835" t="s">
        <v>5269</v>
      </c>
      <c r="H473" s="835" t="s">
        <v>5270</v>
      </c>
      <c r="I473" s="849">
        <v>32395.5</v>
      </c>
      <c r="J473" s="849">
        <v>1</v>
      </c>
      <c r="K473" s="850">
        <v>32395.5</v>
      </c>
    </row>
    <row r="474" spans="1:11" ht="14.4" customHeight="1" x14ac:dyDescent="0.3">
      <c r="A474" s="831" t="s">
        <v>560</v>
      </c>
      <c r="B474" s="832" t="s">
        <v>561</v>
      </c>
      <c r="C474" s="835" t="s">
        <v>590</v>
      </c>
      <c r="D474" s="863" t="s">
        <v>591</v>
      </c>
      <c r="E474" s="835" t="s">
        <v>5255</v>
      </c>
      <c r="F474" s="863" t="s">
        <v>5256</v>
      </c>
      <c r="G474" s="835" t="s">
        <v>5271</v>
      </c>
      <c r="H474" s="835" t="s">
        <v>5272</v>
      </c>
      <c r="I474" s="849">
        <v>1193.9300537109375</v>
      </c>
      <c r="J474" s="849">
        <v>5</v>
      </c>
      <c r="K474" s="850">
        <v>5969.6502685546875</v>
      </c>
    </row>
    <row r="475" spans="1:11" ht="14.4" customHeight="1" x14ac:dyDescent="0.3">
      <c r="A475" s="831" t="s">
        <v>560</v>
      </c>
      <c r="B475" s="832" t="s">
        <v>561</v>
      </c>
      <c r="C475" s="835" t="s">
        <v>590</v>
      </c>
      <c r="D475" s="863" t="s">
        <v>591</v>
      </c>
      <c r="E475" s="835" t="s">
        <v>5255</v>
      </c>
      <c r="F475" s="863" t="s">
        <v>5256</v>
      </c>
      <c r="G475" s="835" t="s">
        <v>5273</v>
      </c>
      <c r="H475" s="835" t="s">
        <v>5274</v>
      </c>
      <c r="I475" s="849">
        <v>1193.9300537109375</v>
      </c>
      <c r="J475" s="849">
        <v>1</v>
      </c>
      <c r="K475" s="850">
        <v>1193.9300537109375</v>
      </c>
    </row>
    <row r="476" spans="1:11" ht="14.4" customHeight="1" x14ac:dyDescent="0.3">
      <c r="A476" s="831" t="s">
        <v>560</v>
      </c>
      <c r="B476" s="832" t="s">
        <v>561</v>
      </c>
      <c r="C476" s="835" t="s">
        <v>590</v>
      </c>
      <c r="D476" s="863" t="s">
        <v>591</v>
      </c>
      <c r="E476" s="835" t="s">
        <v>5255</v>
      </c>
      <c r="F476" s="863" t="s">
        <v>5256</v>
      </c>
      <c r="G476" s="835" t="s">
        <v>5275</v>
      </c>
      <c r="H476" s="835" t="s">
        <v>5276</v>
      </c>
      <c r="I476" s="849">
        <v>1193.9300537109375</v>
      </c>
      <c r="J476" s="849">
        <v>8</v>
      </c>
      <c r="K476" s="850">
        <v>9551.4403076171875</v>
      </c>
    </row>
    <row r="477" spans="1:11" ht="14.4" customHeight="1" x14ac:dyDescent="0.3">
      <c r="A477" s="831" t="s">
        <v>560</v>
      </c>
      <c r="B477" s="832" t="s">
        <v>561</v>
      </c>
      <c r="C477" s="835" t="s">
        <v>590</v>
      </c>
      <c r="D477" s="863" t="s">
        <v>591</v>
      </c>
      <c r="E477" s="835" t="s">
        <v>5255</v>
      </c>
      <c r="F477" s="863" t="s">
        <v>5256</v>
      </c>
      <c r="G477" s="835" t="s">
        <v>5277</v>
      </c>
      <c r="H477" s="835" t="s">
        <v>5278</v>
      </c>
      <c r="I477" s="849">
        <v>1193.9300537109375</v>
      </c>
      <c r="J477" s="849">
        <v>7</v>
      </c>
      <c r="K477" s="850">
        <v>8357.5103759765625</v>
      </c>
    </row>
    <row r="478" spans="1:11" ht="14.4" customHeight="1" x14ac:dyDescent="0.3">
      <c r="A478" s="831" t="s">
        <v>560</v>
      </c>
      <c r="B478" s="832" t="s">
        <v>561</v>
      </c>
      <c r="C478" s="835" t="s">
        <v>590</v>
      </c>
      <c r="D478" s="863" t="s">
        <v>591</v>
      </c>
      <c r="E478" s="835" t="s">
        <v>5255</v>
      </c>
      <c r="F478" s="863" t="s">
        <v>5256</v>
      </c>
      <c r="G478" s="835" t="s">
        <v>5279</v>
      </c>
      <c r="H478" s="835" t="s">
        <v>5280</v>
      </c>
      <c r="I478" s="849">
        <v>1193.9300537109375</v>
      </c>
      <c r="J478" s="849">
        <v>3</v>
      </c>
      <c r="K478" s="850">
        <v>3581.7901611328125</v>
      </c>
    </row>
    <row r="479" spans="1:11" ht="14.4" customHeight="1" x14ac:dyDescent="0.3">
      <c r="A479" s="831" t="s">
        <v>560</v>
      </c>
      <c r="B479" s="832" t="s">
        <v>561</v>
      </c>
      <c r="C479" s="835" t="s">
        <v>590</v>
      </c>
      <c r="D479" s="863" t="s">
        <v>591</v>
      </c>
      <c r="E479" s="835" t="s">
        <v>5255</v>
      </c>
      <c r="F479" s="863" t="s">
        <v>5256</v>
      </c>
      <c r="G479" s="835" t="s">
        <v>5281</v>
      </c>
      <c r="H479" s="835" t="s">
        <v>5282</v>
      </c>
      <c r="I479" s="849">
        <v>1193.9300537109375</v>
      </c>
      <c r="J479" s="849">
        <v>5</v>
      </c>
      <c r="K479" s="850">
        <v>5969.650146484375</v>
      </c>
    </row>
    <row r="480" spans="1:11" ht="14.4" customHeight="1" x14ac:dyDescent="0.3">
      <c r="A480" s="831" t="s">
        <v>560</v>
      </c>
      <c r="B480" s="832" t="s">
        <v>561</v>
      </c>
      <c r="C480" s="835" t="s">
        <v>590</v>
      </c>
      <c r="D480" s="863" t="s">
        <v>591</v>
      </c>
      <c r="E480" s="835" t="s">
        <v>5255</v>
      </c>
      <c r="F480" s="863" t="s">
        <v>5256</v>
      </c>
      <c r="G480" s="835" t="s">
        <v>5283</v>
      </c>
      <c r="H480" s="835" t="s">
        <v>5284</v>
      </c>
      <c r="I480" s="849">
        <v>1193.9300537109375</v>
      </c>
      <c r="J480" s="849">
        <v>1</v>
      </c>
      <c r="K480" s="850">
        <v>1193.9300537109375</v>
      </c>
    </row>
    <row r="481" spans="1:11" ht="14.4" customHeight="1" x14ac:dyDescent="0.3">
      <c r="A481" s="831" t="s">
        <v>560</v>
      </c>
      <c r="B481" s="832" t="s">
        <v>561</v>
      </c>
      <c r="C481" s="835" t="s">
        <v>590</v>
      </c>
      <c r="D481" s="863" t="s">
        <v>591</v>
      </c>
      <c r="E481" s="835" t="s">
        <v>5255</v>
      </c>
      <c r="F481" s="863" t="s">
        <v>5256</v>
      </c>
      <c r="G481" s="835" t="s">
        <v>5285</v>
      </c>
      <c r="H481" s="835" t="s">
        <v>5286</v>
      </c>
      <c r="I481" s="849">
        <v>1193.9300537109375</v>
      </c>
      <c r="J481" s="849">
        <v>5</v>
      </c>
      <c r="K481" s="850">
        <v>5969.6502685546875</v>
      </c>
    </row>
    <row r="482" spans="1:11" ht="14.4" customHeight="1" x14ac:dyDescent="0.3">
      <c r="A482" s="831" t="s">
        <v>560</v>
      </c>
      <c r="B482" s="832" t="s">
        <v>561</v>
      </c>
      <c r="C482" s="835" t="s">
        <v>590</v>
      </c>
      <c r="D482" s="863" t="s">
        <v>591</v>
      </c>
      <c r="E482" s="835" t="s">
        <v>5255</v>
      </c>
      <c r="F482" s="863" t="s">
        <v>5256</v>
      </c>
      <c r="G482" s="835" t="s">
        <v>5287</v>
      </c>
      <c r="H482" s="835" t="s">
        <v>5288</v>
      </c>
      <c r="I482" s="849">
        <v>1193.9300537109375</v>
      </c>
      <c r="J482" s="849">
        <v>9</v>
      </c>
      <c r="K482" s="850">
        <v>10745.370361328125</v>
      </c>
    </row>
    <row r="483" spans="1:11" ht="14.4" customHeight="1" x14ac:dyDescent="0.3">
      <c r="A483" s="831" t="s">
        <v>560</v>
      </c>
      <c r="B483" s="832" t="s">
        <v>561</v>
      </c>
      <c r="C483" s="835" t="s">
        <v>590</v>
      </c>
      <c r="D483" s="863" t="s">
        <v>591</v>
      </c>
      <c r="E483" s="835" t="s">
        <v>5255</v>
      </c>
      <c r="F483" s="863" t="s">
        <v>5256</v>
      </c>
      <c r="G483" s="835" t="s">
        <v>5289</v>
      </c>
      <c r="H483" s="835" t="s">
        <v>5290</v>
      </c>
      <c r="I483" s="849">
        <v>1193.9300537109375</v>
      </c>
      <c r="J483" s="849">
        <v>10</v>
      </c>
      <c r="K483" s="850">
        <v>11939.300537109375</v>
      </c>
    </row>
    <row r="484" spans="1:11" ht="14.4" customHeight="1" x14ac:dyDescent="0.3">
      <c r="A484" s="831" t="s">
        <v>560</v>
      </c>
      <c r="B484" s="832" t="s">
        <v>561</v>
      </c>
      <c r="C484" s="835" t="s">
        <v>590</v>
      </c>
      <c r="D484" s="863" t="s">
        <v>591</v>
      </c>
      <c r="E484" s="835" t="s">
        <v>5255</v>
      </c>
      <c r="F484" s="863" t="s">
        <v>5256</v>
      </c>
      <c r="G484" s="835" t="s">
        <v>5291</v>
      </c>
      <c r="H484" s="835" t="s">
        <v>5292</v>
      </c>
      <c r="I484" s="849">
        <v>1193.9300537109375</v>
      </c>
      <c r="J484" s="849">
        <v>2</v>
      </c>
      <c r="K484" s="850">
        <v>2387.860107421875</v>
      </c>
    </row>
    <row r="485" spans="1:11" ht="14.4" customHeight="1" x14ac:dyDescent="0.3">
      <c r="A485" s="831" t="s">
        <v>560</v>
      </c>
      <c r="B485" s="832" t="s">
        <v>561</v>
      </c>
      <c r="C485" s="835" t="s">
        <v>590</v>
      </c>
      <c r="D485" s="863" t="s">
        <v>591</v>
      </c>
      <c r="E485" s="835" t="s">
        <v>5255</v>
      </c>
      <c r="F485" s="863" t="s">
        <v>5256</v>
      </c>
      <c r="G485" s="835" t="s">
        <v>5293</v>
      </c>
      <c r="H485" s="835" t="s">
        <v>5294</v>
      </c>
      <c r="I485" s="849">
        <v>1193.9300537109375</v>
      </c>
      <c r="J485" s="849">
        <v>1</v>
      </c>
      <c r="K485" s="850">
        <v>1193.9300537109375</v>
      </c>
    </row>
    <row r="486" spans="1:11" ht="14.4" customHeight="1" x14ac:dyDescent="0.3">
      <c r="A486" s="831" t="s">
        <v>560</v>
      </c>
      <c r="B486" s="832" t="s">
        <v>561</v>
      </c>
      <c r="C486" s="835" t="s">
        <v>590</v>
      </c>
      <c r="D486" s="863" t="s">
        <v>591</v>
      </c>
      <c r="E486" s="835" t="s">
        <v>5255</v>
      </c>
      <c r="F486" s="863" t="s">
        <v>5256</v>
      </c>
      <c r="G486" s="835" t="s">
        <v>5295</v>
      </c>
      <c r="H486" s="835" t="s">
        <v>5296</v>
      </c>
      <c r="I486" s="849">
        <v>1193.9300537109375</v>
      </c>
      <c r="J486" s="849">
        <v>1</v>
      </c>
      <c r="K486" s="850">
        <v>1193.9300537109375</v>
      </c>
    </row>
    <row r="487" spans="1:11" ht="14.4" customHeight="1" x14ac:dyDescent="0.3">
      <c r="A487" s="831" t="s">
        <v>560</v>
      </c>
      <c r="B487" s="832" t="s">
        <v>561</v>
      </c>
      <c r="C487" s="835" t="s">
        <v>590</v>
      </c>
      <c r="D487" s="863" t="s">
        <v>591</v>
      </c>
      <c r="E487" s="835" t="s">
        <v>5255</v>
      </c>
      <c r="F487" s="863" t="s">
        <v>5256</v>
      </c>
      <c r="G487" s="835" t="s">
        <v>5297</v>
      </c>
      <c r="H487" s="835" t="s">
        <v>5298</v>
      </c>
      <c r="I487" s="849">
        <v>1193.9300537109375</v>
      </c>
      <c r="J487" s="849">
        <v>2</v>
      </c>
      <c r="K487" s="850">
        <v>2387.860107421875</v>
      </c>
    </row>
    <row r="488" spans="1:11" ht="14.4" customHeight="1" x14ac:dyDescent="0.3">
      <c r="A488" s="831" t="s">
        <v>560</v>
      </c>
      <c r="B488" s="832" t="s">
        <v>561</v>
      </c>
      <c r="C488" s="835" t="s">
        <v>590</v>
      </c>
      <c r="D488" s="863" t="s">
        <v>591</v>
      </c>
      <c r="E488" s="835" t="s">
        <v>5255</v>
      </c>
      <c r="F488" s="863" t="s">
        <v>5256</v>
      </c>
      <c r="G488" s="835" t="s">
        <v>5299</v>
      </c>
      <c r="H488" s="835" t="s">
        <v>5300</v>
      </c>
      <c r="I488" s="849">
        <v>1193.9300537109375</v>
      </c>
      <c r="J488" s="849">
        <v>3</v>
      </c>
      <c r="K488" s="850">
        <v>3581.7901611328125</v>
      </c>
    </row>
    <row r="489" spans="1:11" ht="14.4" customHeight="1" x14ac:dyDescent="0.3">
      <c r="A489" s="831" t="s">
        <v>560</v>
      </c>
      <c r="B489" s="832" t="s">
        <v>561</v>
      </c>
      <c r="C489" s="835" t="s">
        <v>590</v>
      </c>
      <c r="D489" s="863" t="s">
        <v>591</v>
      </c>
      <c r="E489" s="835" t="s">
        <v>5255</v>
      </c>
      <c r="F489" s="863" t="s">
        <v>5256</v>
      </c>
      <c r="G489" s="835" t="s">
        <v>5301</v>
      </c>
      <c r="H489" s="835" t="s">
        <v>5302</v>
      </c>
      <c r="I489" s="849">
        <v>37455.8515625</v>
      </c>
      <c r="J489" s="849">
        <v>1</v>
      </c>
      <c r="K489" s="850">
        <v>37455.8515625</v>
      </c>
    </row>
    <row r="490" spans="1:11" ht="14.4" customHeight="1" x14ac:dyDescent="0.3">
      <c r="A490" s="831" t="s">
        <v>560</v>
      </c>
      <c r="B490" s="832" t="s">
        <v>561</v>
      </c>
      <c r="C490" s="835" t="s">
        <v>590</v>
      </c>
      <c r="D490" s="863" t="s">
        <v>591</v>
      </c>
      <c r="E490" s="835" t="s">
        <v>5255</v>
      </c>
      <c r="F490" s="863" t="s">
        <v>5256</v>
      </c>
      <c r="G490" s="835" t="s">
        <v>5303</v>
      </c>
      <c r="H490" s="835" t="s">
        <v>5304</v>
      </c>
      <c r="I490" s="849">
        <v>1228.0899658203125</v>
      </c>
      <c r="J490" s="849">
        <v>1</v>
      </c>
      <c r="K490" s="850">
        <v>1228.0899658203125</v>
      </c>
    </row>
    <row r="491" spans="1:11" ht="14.4" customHeight="1" x14ac:dyDescent="0.3">
      <c r="A491" s="831" t="s">
        <v>560</v>
      </c>
      <c r="B491" s="832" t="s">
        <v>561</v>
      </c>
      <c r="C491" s="835" t="s">
        <v>590</v>
      </c>
      <c r="D491" s="863" t="s">
        <v>591</v>
      </c>
      <c r="E491" s="835" t="s">
        <v>5255</v>
      </c>
      <c r="F491" s="863" t="s">
        <v>5256</v>
      </c>
      <c r="G491" s="835" t="s">
        <v>5305</v>
      </c>
      <c r="H491" s="835" t="s">
        <v>5306</v>
      </c>
      <c r="I491" s="849">
        <v>1545.5999755859375</v>
      </c>
      <c r="J491" s="849">
        <v>3</v>
      </c>
      <c r="K491" s="850">
        <v>4636.7999267578125</v>
      </c>
    </row>
    <row r="492" spans="1:11" ht="14.4" customHeight="1" x14ac:dyDescent="0.3">
      <c r="A492" s="831" t="s">
        <v>560</v>
      </c>
      <c r="B492" s="832" t="s">
        <v>561</v>
      </c>
      <c r="C492" s="835" t="s">
        <v>590</v>
      </c>
      <c r="D492" s="863" t="s">
        <v>591</v>
      </c>
      <c r="E492" s="835" t="s">
        <v>5255</v>
      </c>
      <c r="F492" s="863" t="s">
        <v>5256</v>
      </c>
      <c r="G492" s="835" t="s">
        <v>5307</v>
      </c>
      <c r="H492" s="835" t="s">
        <v>5308</v>
      </c>
      <c r="I492" s="849">
        <v>1446.1300048828125</v>
      </c>
      <c r="J492" s="849">
        <v>2</v>
      </c>
      <c r="K492" s="850">
        <v>2892.25</v>
      </c>
    </row>
    <row r="493" spans="1:11" ht="14.4" customHeight="1" x14ac:dyDescent="0.3">
      <c r="A493" s="831" t="s">
        <v>560</v>
      </c>
      <c r="B493" s="832" t="s">
        <v>561</v>
      </c>
      <c r="C493" s="835" t="s">
        <v>590</v>
      </c>
      <c r="D493" s="863" t="s">
        <v>591</v>
      </c>
      <c r="E493" s="835" t="s">
        <v>5255</v>
      </c>
      <c r="F493" s="863" t="s">
        <v>5256</v>
      </c>
      <c r="G493" s="835" t="s">
        <v>5309</v>
      </c>
      <c r="H493" s="835" t="s">
        <v>5310</v>
      </c>
      <c r="I493" s="849">
        <v>2081.5</v>
      </c>
      <c r="J493" s="849">
        <v>2</v>
      </c>
      <c r="K493" s="850">
        <v>4163</v>
      </c>
    </row>
    <row r="494" spans="1:11" ht="14.4" customHeight="1" x14ac:dyDescent="0.3">
      <c r="A494" s="831" t="s">
        <v>560</v>
      </c>
      <c r="B494" s="832" t="s">
        <v>561</v>
      </c>
      <c r="C494" s="835" t="s">
        <v>590</v>
      </c>
      <c r="D494" s="863" t="s">
        <v>591</v>
      </c>
      <c r="E494" s="835" t="s">
        <v>5255</v>
      </c>
      <c r="F494" s="863" t="s">
        <v>5256</v>
      </c>
      <c r="G494" s="835" t="s">
        <v>5311</v>
      </c>
      <c r="H494" s="835" t="s">
        <v>5312</v>
      </c>
      <c r="I494" s="849">
        <v>1272.7099609375</v>
      </c>
      <c r="J494" s="849">
        <v>2</v>
      </c>
      <c r="K494" s="850">
        <v>2545.409912109375</v>
      </c>
    </row>
    <row r="495" spans="1:11" ht="14.4" customHeight="1" x14ac:dyDescent="0.3">
      <c r="A495" s="831" t="s">
        <v>560</v>
      </c>
      <c r="B495" s="832" t="s">
        <v>561</v>
      </c>
      <c r="C495" s="835" t="s">
        <v>590</v>
      </c>
      <c r="D495" s="863" t="s">
        <v>591</v>
      </c>
      <c r="E495" s="835" t="s">
        <v>5255</v>
      </c>
      <c r="F495" s="863" t="s">
        <v>5256</v>
      </c>
      <c r="G495" s="835" t="s">
        <v>5313</v>
      </c>
      <c r="H495" s="835" t="s">
        <v>5314</v>
      </c>
      <c r="I495" s="849">
        <v>1776.22998046875</v>
      </c>
      <c r="J495" s="849">
        <v>1</v>
      </c>
      <c r="K495" s="850">
        <v>1776.22998046875</v>
      </c>
    </row>
    <row r="496" spans="1:11" ht="14.4" customHeight="1" x14ac:dyDescent="0.3">
      <c r="A496" s="831" t="s">
        <v>560</v>
      </c>
      <c r="B496" s="832" t="s">
        <v>561</v>
      </c>
      <c r="C496" s="835" t="s">
        <v>590</v>
      </c>
      <c r="D496" s="863" t="s">
        <v>591</v>
      </c>
      <c r="E496" s="835" t="s">
        <v>5255</v>
      </c>
      <c r="F496" s="863" t="s">
        <v>5256</v>
      </c>
      <c r="G496" s="835" t="s">
        <v>5315</v>
      </c>
      <c r="H496" s="835" t="s">
        <v>5316</v>
      </c>
      <c r="I496" s="849">
        <v>1545.5999755859375</v>
      </c>
      <c r="J496" s="849">
        <v>2</v>
      </c>
      <c r="K496" s="850">
        <v>3091.199951171875</v>
      </c>
    </row>
    <row r="497" spans="1:11" ht="14.4" customHeight="1" x14ac:dyDescent="0.3">
      <c r="A497" s="831" t="s">
        <v>560</v>
      </c>
      <c r="B497" s="832" t="s">
        <v>561</v>
      </c>
      <c r="C497" s="835" t="s">
        <v>590</v>
      </c>
      <c r="D497" s="863" t="s">
        <v>591</v>
      </c>
      <c r="E497" s="835" t="s">
        <v>5317</v>
      </c>
      <c r="F497" s="863" t="s">
        <v>5318</v>
      </c>
      <c r="G497" s="835" t="s">
        <v>5319</v>
      </c>
      <c r="H497" s="835" t="s">
        <v>5320</v>
      </c>
      <c r="I497" s="849">
        <v>4840</v>
      </c>
      <c r="J497" s="849">
        <v>1</v>
      </c>
      <c r="K497" s="850">
        <v>4840</v>
      </c>
    </row>
    <row r="498" spans="1:11" ht="14.4" customHeight="1" x14ac:dyDescent="0.3">
      <c r="A498" s="831" t="s">
        <v>560</v>
      </c>
      <c r="B498" s="832" t="s">
        <v>561</v>
      </c>
      <c r="C498" s="835" t="s">
        <v>590</v>
      </c>
      <c r="D498" s="863" t="s">
        <v>591</v>
      </c>
      <c r="E498" s="835" t="s">
        <v>5317</v>
      </c>
      <c r="F498" s="863" t="s">
        <v>5318</v>
      </c>
      <c r="G498" s="835" t="s">
        <v>5321</v>
      </c>
      <c r="H498" s="835" t="s">
        <v>5322</v>
      </c>
      <c r="I498" s="849">
        <v>4840</v>
      </c>
      <c r="J498" s="849">
        <v>6</v>
      </c>
      <c r="K498" s="850">
        <v>29040</v>
      </c>
    </row>
    <row r="499" spans="1:11" ht="14.4" customHeight="1" x14ac:dyDescent="0.3">
      <c r="A499" s="831" t="s">
        <v>560</v>
      </c>
      <c r="B499" s="832" t="s">
        <v>561</v>
      </c>
      <c r="C499" s="835" t="s">
        <v>590</v>
      </c>
      <c r="D499" s="863" t="s">
        <v>591</v>
      </c>
      <c r="E499" s="835" t="s">
        <v>5317</v>
      </c>
      <c r="F499" s="863" t="s">
        <v>5318</v>
      </c>
      <c r="G499" s="835" t="s">
        <v>5323</v>
      </c>
      <c r="H499" s="835" t="s">
        <v>5324</v>
      </c>
      <c r="I499" s="849">
        <v>3862.320068359375</v>
      </c>
      <c r="J499" s="849">
        <v>1</v>
      </c>
      <c r="K499" s="850">
        <v>3862.320068359375</v>
      </c>
    </row>
    <row r="500" spans="1:11" ht="14.4" customHeight="1" x14ac:dyDescent="0.3">
      <c r="A500" s="831" t="s">
        <v>560</v>
      </c>
      <c r="B500" s="832" t="s">
        <v>561</v>
      </c>
      <c r="C500" s="835" t="s">
        <v>590</v>
      </c>
      <c r="D500" s="863" t="s">
        <v>591</v>
      </c>
      <c r="E500" s="835" t="s">
        <v>5317</v>
      </c>
      <c r="F500" s="863" t="s">
        <v>5318</v>
      </c>
      <c r="G500" s="835" t="s">
        <v>5325</v>
      </c>
      <c r="H500" s="835" t="s">
        <v>5326</v>
      </c>
      <c r="I500" s="849">
        <v>2710.39990234375</v>
      </c>
      <c r="J500" s="849">
        <v>42</v>
      </c>
      <c r="K500" s="850">
        <v>113836.7998046875</v>
      </c>
    </row>
    <row r="501" spans="1:11" ht="14.4" customHeight="1" x14ac:dyDescent="0.3">
      <c r="A501" s="831" t="s">
        <v>560</v>
      </c>
      <c r="B501" s="832" t="s">
        <v>561</v>
      </c>
      <c r="C501" s="835" t="s">
        <v>590</v>
      </c>
      <c r="D501" s="863" t="s">
        <v>591</v>
      </c>
      <c r="E501" s="835" t="s">
        <v>5317</v>
      </c>
      <c r="F501" s="863" t="s">
        <v>5318</v>
      </c>
      <c r="G501" s="835" t="s">
        <v>5327</v>
      </c>
      <c r="H501" s="835" t="s">
        <v>5328</v>
      </c>
      <c r="I501" s="849">
        <v>1875.5</v>
      </c>
      <c r="J501" s="849">
        <v>2</v>
      </c>
      <c r="K501" s="850">
        <v>3751</v>
      </c>
    </row>
    <row r="502" spans="1:11" ht="14.4" customHeight="1" x14ac:dyDescent="0.3">
      <c r="A502" s="831" t="s">
        <v>560</v>
      </c>
      <c r="B502" s="832" t="s">
        <v>561</v>
      </c>
      <c r="C502" s="835" t="s">
        <v>590</v>
      </c>
      <c r="D502" s="863" t="s">
        <v>591</v>
      </c>
      <c r="E502" s="835" t="s">
        <v>5317</v>
      </c>
      <c r="F502" s="863" t="s">
        <v>5318</v>
      </c>
      <c r="G502" s="835" t="s">
        <v>5329</v>
      </c>
      <c r="H502" s="835" t="s">
        <v>5330</v>
      </c>
      <c r="I502" s="849">
        <v>4924.7001953125</v>
      </c>
      <c r="J502" s="849">
        <v>1</v>
      </c>
      <c r="K502" s="850">
        <v>4924.7001953125</v>
      </c>
    </row>
    <row r="503" spans="1:11" ht="14.4" customHeight="1" x14ac:dyDescent="0.3">
      <c r="A503" s="831" t="s">
        <v>560</v>
      </c>
      <c r="B503" s="832" t="s">
        <v>561</v>
      </c>
      <c r="C503" s="835" t="s">
        <v>590</v>
      </c>
      <c r="D503" s="863" t="s">
        <v>591</v>
      </c>
      <c r="E503" s="835" t="s">
        <v>5317</v>
      </c>
      <c r="F503" s="863" t="s">
        <v>5318</v>
      </c>
      <c r="G503" s="835" t="s">
        <v>5331</v>
      </c>
      <c r="H503" s="835" t="s">
        <v>5332</v>
      </c>
      <c r="I503" s="849">
        <v>4924.7001953125</v>
      </c>
      <c r="J503" s="849">
        <v>1</v>
      </c>
      <c r="K503" s="850">
        <v>4924.7001953125</v>
      </c>
    </row>
    <row r="504" spans="1:11" ht="14.4" customHeight="1" x14ac:dyDescent="0.3">
      <c r="A504" s="831" t="s">
        <v>560</v>
      </c>
      <c r="B504" s="832" t="s">
        <v>561</v>
      </c>
      <c r="C504" s="835" t="s">
        <v>590</v>
      </c>
      <c r="D504" s="863" t="s">
        <v>591</v>
      </c>
      <c r="E504" s="835" t="s">
        <v>5317</v>
      </c>
      <c r="F504" s="863" t="s">
        <v>5318</v>
      </c>
      <c r="G504" s="835" t="s">
        <v>5333</v>
      </c>
      <c r="H504" s="835" t="s">
        <v>5334</v>
      </c>
      <c r="I504" s="849">
        <v>2819.300048828125</v>
      </c>
      <c r="J504" s="849">
        <v>30</v>
      </c>
      <c r="K504" s="850">
        <v>84579</v>
      </c>
    </row>
    <row r="505" spans="1:11" ht="14.4" customHeight="1" x14ac:dyDescent="0.3">
      <c r="A505" s="831" t="s">
        <v>560</v>
      </c>
      <c r="B505" s="832" t="s">
        <v>561</v>
      </c>
      <c r="C505" s="835" t="s">
        <v>590</v>
      </c>
      <c r="D505" s="863" t="s">
        <v>591</v>
      </c>
      <c r="E505" s="835" t="s">
        <v>5317</v>
      </c>
      <c r="F505" s="863" t="s">
        <v>5318</v>
      </c>
      <c r="G505" s="835" t="s">
        <v>5335</v>
      </c>
      <c r="H505" s="835" t="s">
        <v>5336</v>
      </c>
      <c r="I505" s="849">
        <v>2819.300048828125</v>
      </c>
      <c r="J505" s="849">
        <v>60</v>
      </c>
      <c r="K505" s="850">
        <v>169158</v>
      </c>
    </row>
    <row r="506" spans="1:11" ht="14.4" customHeight="1" x14ac:dyDescent="0.3">
      <c r="A506" s="831" t="s">
        <v>560</v>
      </c>
      <c r="B506" s="832" t="s">
        <v>561</v>
      </c>
      <c r="C506" s="835" t="s">
        <v>590</v>
      </c>
      <c r="D506" s="863" t="s">
        <v>591</v>
      </c>
      <c r="E506" s="835" t="s">
        <v>5317</v>
      </c>
      <c r="F506" s="863" t="s">
        <v>5318</v>
      </c>
      <c r="G506" s="835" t="s">
        <v>5337</v>
      </c>
      <c r="H506" s="835" t="s">
        <v>5338</v>
      </c>
      <c r="I506" s="849">
        <v>2495.5</v>
      </c>
      <c r="J506" s="849">
        <v>2</v>
      </c>
      <c r="K506" s="850">
        <v>4991</v>
      </c>
    </row>
    <row r="507" spans="1:11" ht="14.4" customHeight="1" x14ac:dyDescent="0.3">
      <c r="A507" s="831" t="s">
        <v>560</v>
      </c>
      <c r="B507" s="832" t="s">
        <v>561</v>
      </c>
      <c r="C507" s="835" t="s">
        <v>590</v>
      </c>
      <c r="D507" s="863" t="s">
        <v>591</v>
      </c>
      <c r="E507" s="835" t="s">
        <v>5317</v>
      </c>
      <c r="F507" s="863" t="s">
        <v>5318</v>
      </c>
      <c r="G507" s="835" t="s">
        <v>5339</v>
      </c>
      <c r="H507" s="835" t="s">
        <v>5340</v>
      </c>
      <c r="I507" s="849">
        <v>2597.864990234375</v>
      </c>
      <c r="J507" s="849">
        <v>20</v>
      </c>
      <c r="K507" s="850">
        <v>51957.30078125</v>
      </c>
    </row>
    <row r="508" spans="1:11" ht="14.4" customHeight="1" x14ac:dyDescent="0.3">
      <c r="A508" s="831" t="s">
        <v>560</v>
      </c>
      <c r="B508" s="832" t="s">
        <v>561</v>
      </c>
      <c r="C508" s="835" t="s">
        <v>590</v>
      </c>
      <c r="D508" s="863" t="s">
        <v>591</v>
      </c>
      <c r="E508" s="835" t="s">
        <v>5317</v>
      </c>
      <c r="F508" s="863" t="s">
        <v>5318</v>
      </c>
      <c r="G508" s="835" t="s">
        <v>5341</v>
      </c>
      <c r="H508" s="835" t="s">
        <v>5342</v>
      </c>
      <c r="I508" s="849">
        <v>4743.2001953125</v>
      </c>
      <c r="J508" s="849">
        <v>11</v>
      </c>
      <c r="K508" s="850">
        <v>52175.2021484375</v>
      </c>
    </row>
    <row r="509" spans="1:11" ht="14.4" customHeight="1" x14ac:dyDescent="0.3">
      <c r="A509" s="831" t="s">
        <v>560</v>
      </c>
      <c r="B509" s="832" t="s">
        <v>561</v>
      </c>
      <c r="C509" s="835" t="s">
        <v>590</v>
      </c>
      <c r="D509" s="863" t="s">
        <v>591</v>
      </c>
      <c r="E509" s="835" t="s">
        <v>5317</v>
      </c>
      <c r="F509" s="863" t="s">
        <v>5318</v>
      </c>
      <c r="G509" s="835" t="s">
        <v>5343</v>
      </c>
      <c r="H509" s="835" t="s">
        <v>5344</v>
      </c>
      <c r="I509" s="849">
        <v>7675.39013671875</v>
      </c>
      <c r="J509" s="849">
        <v>2</v>
      </c>
      <c r="K509" s="850">
        <v>15350.7802734375</v>
      </c>
    </row>
    <row r="510" spans="1:11" ht="14.4" customHeight="1" x14ac:dyDescent="0.3">
      <c r="A510" s="831" t="s">
        <v>560</v>
      </c>
      <c r="B510" s="832" t="s">
        <v>561</v>
      </c>
      <c r="C510" s="835" t="s">
        <v>590</v>
      </c>
      <c r="D510" s="863" t="s">
        <v>591</v>
      </c>
      <c r="E510" s="835" t="s">
        <v>5317</v>
      </c>
      <c r="F510" s="863" t="s">
        <v>5318</v>
      </c>
      <c r="G510" s="835" t="s">
        <v>5345</v>
      </c>
      <c r="H510" s="835" t="s">
        <v>5346</v>
      </c>
      <c r="I510" s="849">
        <v>6645.7998046875</v>
      </c>
      <c r="J510" s="849">
        <v>2</v>
      </c>
      <c r="K510" s="850">
        <v>13291.599609375</v>
      </c>
    </row>
    <row r="511" spans="1:11" ht="14.4" customHeight="1" x14ac:dyDescent="0.3">
      <c r="A511" s="831" t="s">
        <v>560</v>
      </c>
      <c r="B511" s="832" t="s">
        <v>561</v>
      </c>
      <c r="C511" s="835" t="s">
        <v>590</v>
      </c>
      <c r="D511" s="863" t="s">
        <v>591</v>
      </c>
      <c r="E511" s="835" t="s">
        <v>5317</v>
      </c>
      <c r="F511" s="863" t="s">
        <v>5318</v>
      </c>
      <c r="G511" s="835" t="s">
        <v>5347</v>
      </c>
      <c r="H511" s="835" t="s">
        <v>5348</v>
      </c>
      <c r="I511" s="849">
        <v>16223.6796875</v>
      </c>
      <c r="J511" s="849">
        <v>1</v>
      </c>
      <c r="K511" s="850">
        <v>16223.6796875</v>
      </c>
    </row>
    <row r="512" spans="1:11" ht="14.4" customHeight="1" x14ac:dyDescent="0.3">
      <c r="A512" s="831" t="s">
        <v>560</v>
      </c>
      <c r="B512" s="832" t="s">
        <v>561</v>
      </c>
      <c r="C512" s="835" t="s">
        <v>590</v>
      </c>
      <c r="D512" s="863" t="s">
        <v>591</v>
      </c>
      <c r="E512" s="835" t="s">
        <v>5317</v>
      </c>
      <c r="F512" s="863" t="s">
        <v>5318</v>
      </c>
      <c r="G512" s="835" t="s">
        <v>5349</v>
      </c>
      <c r="H512" s="835" t="s">
        <v>5350</v>
      </c>
      <c r="I512" s="849">
        <v>13562.8896484375</v>
      </c>
      <c r="J512" s="849">
        <v>1</v>
      </c>
      <c r="K512" s="850">
        <v>13562.8896484375</v>
      </c>
    </row>
    <row r="513" spans="1:11" ht="14.4" customHeight="1" x14ac:dyDescent="0.3">
      <c r="A513" s="831" t="s">
        <v>560</v>
      </c>
      <c r="B513" s="832" t="s">
        <v>561</v>
      </c>
      <c r="C513" s="835" t="s">
        <v>590</v>
      </c>
      <c r="D513" s="863" t="s">
        <v>591</v>
      </c>
      <c r="E513" s="835" t="s">
        <v>5317</v>
      </c>
      <c r="F513" s="863" t="s">
        <v>5318</v>
      </c>
      <c r="G513" s="835" t="s">
        <v>5351</v>
      </c>
      <c r="H513" s="835" t="s">
        <v>5352</v>
      </c>
      <c r="I513" s="849">
        <v>3414.6201171875</v>
      </c>
      <c r="J513" s="849">
        <v>2</v>
      </c>
      <c r="K513" s="850">
        <v>6829.240234375</v>
      </c>
    </row>
    <row r="514" spans="1:11" ht="14.4" customHeight="1" x14ac:dyDescent="0.3">
      <c r="A514" s="831" t="s">
        <v>560</v>
      </c>
      <c r="B514" s="832" t="s">
        <v>561</v>
      </c>
      <c r="C514" s="835" t="s">
        <v>590</v>
      </c>
      <c r="D514" s="863" t="s">
        <v>591</v>
      </c>
      <c r="E514" s="835" t="s">
        <v>5317</v>
      </c>
      <c r="F514" s="863" t="s">
        <v>5318</v>
      </c>
      <c r="G514" s="835" t="s">
        <v>5353</v>
      </c>
      <c r="H514" s="835" t="s">
        <v>5354</v>
      </c>
      <c r="I514" s="849">
        <v>9801</v>
      </c>
      <c r="J514" s="849">
        <v>1</v>
      </c>
      <c r="K514" s="850">
        <v>9801</v>
      </c>
    </row>
    <row r="515" spans="1:11" ht="14.4" customHeight="1" x14ac:dyDescent="0.3">
      <c r="A515" s="831" t="s">
        <v>560</v>
      </c>
      <c r="B515" s="832" t="s">
        <v>561</v>
      </c>
      <c r="C515" s="835" t="s">
        <v>590</v>
      </c>
      <c r="D515" s="863" t="s">
        <v>591</v>
      </c>
      <c r="E515" s="835" t="s">
        <v>5317</v>
      </c>
      <c r="F515" s="863" t="s">
        <v>5318</v>
      </c>
      <c r="G515" s="835" t="s">
        <v>5355</v>
      </c>
      <c r="H515" s="835" t="s">
        <v>5356</v>
      </c>
      <c r="I515" s="849">
        <v>1862.18994140625</v>
      </c>
      <c r="J515" s="849">
        <v>10</v>
      </c>
      <c r="K515" s="850">
        <v>18621.900390625</v>
      </c>
    </row>
    <row r="516" spans="1:11" ht="14.4" customHeight="1" x14ac:dyDescent="0.3">
      <c r="A516" s="831" t="s">
        <v>560</v>
      </c>
      <c r="B516" s="832" t="s">
        <v>561</v>
      </c>
      <c r="C516" s="835" t="s">
        <v>590</v>
      </c>
      <c r="D516" s="863" t="s">
        <v>591</v>
      </c>
      <c r="E516" s="835" t="s">
        <v>5317</v>
      </c>
      <c r="F516" s="863" t="s">
        <v>5318</v>
      </c>
      <c r="G516" s="835" t="s">
        <v>5357</v>
      </c>
      <c r="H516" s="835" t="s">
        <v>5358</v>
      </c>
      <c r="I516" s="849">
        <v>277.08999633789062</v>
      </c>
      <c r="J516" s="849">
        <v>10</v>
      </c>
      <c r="K516" s="850">
        <v>2770.89990234375</v>
      </c>
    </row>
    <row r="517" spans="1:11" ht="14.4" customHeight="1" x14ac:dyDescent="0.3">
      <c r="A517" s="831" t="s">
        <v>560</v>
      </c>
      <c r="B517" s="832" t="s">
        <v>561</v>
      </c>
      <c r="C517" s="835" t="s">
        <v>590</v>
      </c>
      <c r="D517" s="863" t="s">
        <v>591</v>
      </c>
      <c r="E517" s="835" t="s">
        <v>5317</v>
      </c>
      <c r="F517" s="863" t="s">
        <v>5318</v>
      </c>
      <c r="G517" s="835" t="s">
        <v>5359</v>
      </c>
      <c r="H517" s="835" t="s">
        <v>5360</v>
      </c>
      <c r="I517" s="849">
        <v>2793.9877755301341</v>
      </c>
      <c r="J517" s="849">
        <v>51</v>
      </c>
      <c r="K517" s="850">
        <v>153454.25879882835</v>
      </c>
    </row>
    <row r="518" spans="1:11" ht="14.4" customHeight="1" x14ac:dyDescent="0.3">
      <c r="A518" s="831" t="s">
        <v>560</v>
      </c>
      <c r="B518" s="832" t="s">
        <v>561</v>
      </c>
      <c r="C518" s="835" t="s">
        <v>590</v>
      </c>
      <c r="D518" s="863" t="s">
        <v>591</v>
      </c>
      <c r="E518" s="835" t="s">
        <v>5317</v>
      </c>
      <c r="F518" s="863" t="s">
        <v>5318</v>
      </c>
      <c r="G518" s="835" t="s">
        <v>5361</v>
      </c>
      <c r="H518" s="835" t="s">
        <v>5362</v>
      </c>
      <c r="I518" s="849">
        <v>3059.5399780273437</v>
      </c>
      <c r="J518" s="849">
        <v>5</v>
      </c>
      <c r="K518" s="850">
        <v>19469.110137939453</v>
      </c>
    </row>
    <row r="519" spans="1:11" ht="14.4" customHeight="1" x14ac:dyDescent="0.3">
      <c r="A519" s="831" t="s">
        <v>560</v>
      </c>
      <c r="B519" s="832" t="s">
        <v>561</v>
      </c>
      <c r="C519" s="835" t="s">
        <v>590</v>
      </c>
      <c r="D519" s="863" t="s">
        <v>591</v>
      </c>
      <c r="E519" s="835" t="s">
        <v>5317</v>
      </c>
      <c r="F519" s="863" t="s">
        <v>5318</v>
      </c>
      <c r="G519" s="835" t="s">
        <v>5363</v>
      </c>
      <c r="H519" s="835" t="s">
        <v>5364</v>
      </c>
      <c r="I519" s="849">
        <v>2706.5280273437502</v>
      </c>
      <c r="J519" s="849">
        <v>16</v>
      </c>
      <c r="K519" s="850">
        <v>43501.92041015625</v>
      </c>
    </row>
    <row r="520" spans="1:11" ht="14.4" customHeight="1" x14ac:dyDescent="0.3">
      <c r="A520" s="831" t="s">
        <v>560</v>
      </c>
      <c r="B520" s="832" t="s">
        <v>561</v>
      </c>
      <c r="C520" s="835" t="s">
        <v>590</v>
      </c>
      <c r="D520" s="863" t="s">
        <v>591</v>
      </c>
      <c r="E520" s="835" t="s">
        <v>5317</v>
      </c>
      <c r="F520" s="863" t="s">
        <v>5318</v>
      </c>
      <c r="G520" s="835" t="s">
        <v>5365</v>
      </c>
      <c r="H520" s="835" t="s">
        <v>5366</v>
      </c>
      <c r="I520" s="849">
        <v>2755.68994140625</v>
      </c>
      <c r="J520" s="849">
        <v>2</v>
      </c>
      <c r="K520" s="850">
        <v>5511.3798828125</v>
      </c>
    </row>
    <row r="521" spans="1:11" ht="14.4" customHeight="1" x14ac:dyDescent="0.3">
      <c r="A521" s="831" t="s">
        <v>560</v>
      </c>
      <c r="B521" s="832" t="s">
        <v>561</v>
      </c>
      <c r="C521" s="835" t="s">
        <v>590</v>
      </c>
      <c r="D521" s="863" t="s">
        <v>591</v>
      </c>
      <c r="E521" s="835" t="s">
        <v>5317</v>
      </c>
      <c r="F521" s="863" t="s">
        <v>5318</v>
      </c>
      <c r="G521" s="835" t="s">
        <v>5367</v>
      </c>
      <c r="H521" s="835" t="s">
        <v>5368</v>
      </c>
      <c r="I521" s="849">
        <v>1547.2099609375</v>
      </c>
      <c r="J521" s="849">
        <v>13</v>
      </c>
      <c r="K521" s="850">
        <v>20113.7294921875</v>
      </c>
    </row>
    <row r="522" spans="1:11" ht="14.4" customHeight="1" x14ac:dyDescent="0.3">
      <c r="A522" s="831" t="s">
        <v>560</v>
      </c>
      <c r="B522" s="832" t="s">
        <v>561</v>
      </c>
      <c r="C522" s="835" t="s">
        <v>590</v>
      </c>
      <c r="D522" s="863" t="s">
        <v>591</v>
      </c>
      <c r="E522" s="835" t="s">
        <v>5317</v>
      </c>
      <c r="F522" s="863" t="s">
        <v>5318</v>
      </c>
      <c r="G522" s="835" t="s">
        <v>5369</v>
      </c>
      <c r="H522" s="835" t="s">
        <v>5370</v>
      </c>
      <c r="I522" s="849">
        <v>1547.2099609375</v>
      </c>
      <c r="J522" s="849">
        <v>13</v>
      </c>
      <c r="K522" s="850">
        <v>20113.7294921875</v>
      </c>
    </row>
    <row r="523" spans="1:11" ht="14.4" customHeight="1" x14ac:dyDescent="0.3">
      <c r="A523" s="831" t="s">
        <v>560</v>
      </c>
      <c r="B523" s="832" t="s">
        <v>561</v>
      </c>
      <c r="C523" s="835" t="s">
        <v>590</v>
      </c>
      <c r="D523" s="863" t="s">
        <v>591</v>
      </c>
      <c r="E523" s="835" t="s">
        <v>5317</v>
      </c>
      <c r="F523" s="863" t="s">
        <v>5318</v>
      </c>
      <c r="G523" s="835" t="s">
        <v>5371</v>
      </c>
      <c r="H523" s="835" t="s">
        <v>5372</v>
      </c>
      <c r="I523" s="849">
        <v>1547.2099609375</v>
      </c>
      <c r="J523" s="849">
        <v>4</v>
      </c>
      <c r="K523" s="850">
        <v>6188.83984375</v>
      </c>
    </row>
    <row r="524" spans="1:11" ht="14.4" customHeight="1" x14ac:dyDescent="0.3">
      <c r="A524" s="831" t="s">
        <v>560</v>
      </c>
      <c r="B524" s="832" t="s">
        <v>561</v>
      </c>
      <c r="C524" s="835" t="s">
        <v>590</v>
      </c>
      <c r="D524" s="863" t="s">
        <v>591</v>
      </c>
      <c r="E524" s="835" t="s">
        <v>5317</v>
      </c>
      <c r="F524" s="863" t="s">
        <v>5318</v>
      </c>
      <c r="G524" s="835" t="s">
        <v>5373</v>
      </c>
      <c r="H524" s="835" t="s">
        <v>5374</v>
      </c>
      <c r="I524" s="849">
        <v>1173.699951171875</v>
      </c>
      <c r="J524" s="849">
        <v>1</v>
      </c>
      <c r="K524" s="850">
        <v>1173.699951171875</v>
      </c>
    </row>
    <row r="525" spans="1:11" ht="14.4" customHeight="1" thickBot="1" x14ac:dyDescent="0.35">
      <c r="A525" s="839" t="s">
        <v>560</v>
      </c>
      <c r="B525" s="840" t="s">
        <v>561</v>
      </c>
      <c r="C525" s="843" t="s">
        <v>590</v>
      </c>
      <c r="D525" s="864" t="s">
        <v>591</v>
      </c>
      <c r="E525" s="843" t="s">
        <v>5317</v>
      </c>
      <c r="F525" s="864" t="s">
        <v>5318</v>
      </c>
      <c r="G525" s="843" t="s">
        <v>5375</v>
      </c>
      <c r="H525" s="843" t="s">
        <v>5376</v>
      </c>
      <c r="I525" s="851">
        <v>1173.699951171875</v>
      </c>
      <c r="J525" s="851">
        <v>2</v>
      </c>
      <c r="K525" s="852">
        <v>2347.39990234375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84.387500000000003</v>
      </c>
      <c r="D6" s="491"/>
      <c r="E6" s="491"/>
      <c r="F6" s="490"/>
      <c r="G6" s="492">
        <f ca="1">SUM(Tabulka[05 h_vram])/2</f>
        <v>49386.1</v>
      </c>
      <c r="H6" s="491">
        <f ca="1">SUM(Tabulka[06 h_naduv])/2</f>
        <v>1185</v>
      </c>
      <c r="I6" s="491">
        <f ca="1">SUM(Tabulka[07 h_nadzk])/2</f>
        <v>1332.25</v>
      </c>
      <c r="J6" s="490">
        <f ca="1">SUM(Tabulka[08 h_oon])/2</f>
        <v>360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153105</v>
      </c>
      <c r="N6" s="491">
        <f ca="1">SUM(Tabulka[12 m_oc])/2</f>
        <v>153105</v>
      </c>
      <c r="O6" s="490">
        <f ca="1">SUM(Tabulka[13 m_sk])/2</f>
        <v>14423526</v>
      </c>
      <c r="P6" s="489">
        <f ca="1">SUM(Tabulka[14_vzsk])/2</f>
        <v>33164</v>
      </c>
      <c r="Q6" s="489">
        <f ca="1">SUM(Tabulka[15_vzpl])/2</f>
        <v>32323.991117697748</v>
      </c>
      <c r="R6" s="488">
        <f ca="1">IF(Q6=0,0,P6/Q6)</f>
        <v>1.0259871647422381</v>
      </c>
      <c r="S6" s="487">
        <f ca="1">Q6-P6</f>
        <v>-840.00888230225246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13.387499999999999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8309.6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918.00000000000011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1141.5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74565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74565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4730389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12323.991117697746</v>
      </c>
      <c r="R8" s="471">
        <f ca="1">IF(Tabulka[[#This Row],[15_vzpl]]=0,"",Tabulka[[#This Row],[14_vzsk]]/Tabulka[[#This Row],[15_vzpl]])</f>
        <v>1.1116528622230384</v>
      </c>
      <c r="S8" s="470">
        <f ca="1">IF(Tabulka[[#This Row],[15_vzpl]]-Tabulka[[#This Row],[14_vzsk]]=0,"",Tabulka[[#This Row],[15_vzpl]]-Tabulka[[#This Row],[14_vzsk]])</f>
        <v>-1376.0088823022543</v>
      </c>
    </row>
    <row r="9" spans="1:19" x14ac:dyDescent="0.3">
      <c r="A9" s="469">
        <v>99</v>
      </c>
      <c r="B9" s="468" t="s">
        <v>5386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2041.6000000000001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42.699999999999996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238.89999999999998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487522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12323.991117697746</v>
      </c>
      <c r="R9" s="471">
        <f ca="1">IF(Tabulka[[#This Row],[15_vzpl]]=0,"",Tabulka[[#This Row],[14_vzsk]]/Tabulka[[#This Row],[15_vzpl]])</f>
        <v>1.1116528622230384</v>
      </c>
      <c r="S9" s="470">
        <f ca="1">IF(Tabulka[[#This Row],[15_vzpl]]-Tabulka[[#This Row],[14_vzsk]]=0,"",Tabulka[[#This Row],[15_vzpl]]-Tabulka[[#This Row],[14_vzsk]])</f>
        <v>-1376.0088823022543</v>
      </c>
    </row>
    <row r="10" spans="1:19" x14ac:dyDescent="0.3">
      <c r="A10" s="469">
        <v>100</v>
      </c>
      <c r="B10" s="468" t="s">
        <v>5387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1.5000000000000002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219.3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161.6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38565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38565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424282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5388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8.6875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5301.6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741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3818585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5378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68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39756.5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190.75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51672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51672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9471857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19464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2" s="471">
        <f ca="1">IF(Tabulka[[#This Row],[15_vzpl]]=0,"",Tabulka[[#This Row],[14_vzsk]]/Tabulka[[#This Row],[15_vzpl]])</f>
        <v>0.97319999999999995</v>
      </c>
      <c r="S12" s="470">
        <f ca="1">IF(Tabulka[[#This Row],[15_vzpl]]-Tabulka[[#This Row],[14_vzsk]]=0,"",Tabulka[[#This Row],[15_vzpl]]-Tabulka[[#This Row],[14_vzsk]])</f>
        <v>536</v>
      </c>
    </row>
    <row r="13" spans="1:19" x14ac:dyDescent="0.3">
      <c r="A13" s="469">
        <v>303</v>
      </c>
      <c r="B13" s="468" t="s">
        <v>5389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10787.5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70.75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2678815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19464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3" s="471">
        <f ca="1">IF(Tabulka[[#This Row],[15_vzpl]]=0,"",Tabulka[[#This Row],[14_vzsk]]/Tabulka[[#This Row],[15_vzpl]])</f>
        <v>0.97319999999999995</v>
      </c>
      <c r="S13" s="470">
        <f ca="1">IF(Tabulka[[#This Row],[15_vzpl]]-Tabulka[[#This Row],[14_vzsk]]=0,"",Tabulka[[#This Row],[15_vzpl]]-Tabulka[[#This Row],[14_vzsk]])</f>
        <v>536</v>
      </c>
    </row>
    <row r="14" spans="1:19" x14ac:dyDescent="0.3">
      <c r="A14" s="469">
        <v>304</v>
      </c>
      <c r="B14" s="468" t="s">
        <v>5390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15688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28633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28633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4186598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5391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293262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5392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4948.5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1038769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642</v>
      </c>
      <c r="B17" s="468" t="s">
        <v>5393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7492.5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12602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12602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1274413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 t="s">
        <v>5379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26868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26868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221280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</v>
      </c>
      <c r="B19" s="468" t="s">
        <v>5394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221280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 t="s">
        <v>5383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0</v>
      </c>
      <c r="B21" s="468" t="s">
        <v>5395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t="s">
        <v>301</v>
      </c>
    </row>
    <row r="23" spans="1:19" x14ac:dyDescent="0.3">
      <c r="A23" s="222" t="s">
        <v>201</v>
      </c>
    </row>
    <row r="24" spans="1:19" x14ac:dyDescent="0.3">
      <c r="A24" s="223" t="s">
        <v>271</v>
      </c>
    </row>
    <row r="25" spans="1:19" x14ac:dyDescent="0.3">
      <c r="A25" s="461" t="s">
        <v>270</v>
      </c>
    </row>
    <row r="26" spans="1:19" x14ac:dyDescent="0.3">
      <c r="A26" s="374" t="s">
        <v>233</v>
      </c>
    </row>
    <row r="27" spans="1:19" x14ac:dyDescent="0.3">
      <c r="A27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44327.770147953976</v>
      </c>
      <c r="D4" s="280">
        <f ca="1">IF(ISERROR(VLOOKUP("Náklady celkem",INDIRECT("HI!$A:$G"),5,0)),0,VLOOKUP("Náklady celkem",INDIRECT("HI!$A:$G"),5,0))</f>
        <v>43191.833749999998</v>
      </c>
      <c r="E4" s="281">
        <f ca="1">IF(C4=0,0,D4/C4)</f>
        <v>0.97437415881370681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15966.532854797362</v>
      </c>
      <c r="D7" s="288">
        <f>IF(ISERROR(HI!E5),"",HI!E5)</f>
        <v>14776.0108</v>
      </c>
      <c r="E7" s="285">
        <f t="shared" ref="E7:E15" si="0">IF(C7=0,0,D7/C7)</f>
        <v>0.92543640716339659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0.91511095904413808</v>
      </c>
      <c r="E8" s="285">
        <f t="shared" si="0"/>
        <v>1.0167899544934866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0.29576167076167076</v>
      </c>
      <c r="E9" s="285">
        <f>IF(C9=0,0,D9/C9)</f>
        <v>0.98587223587223594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0.60323497678254823</v>
      </c>
      <c r="E11" s="285">
        <f t="shared" si="0"/>
        <v>1.0053916279709139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0.92093916300311152</v>
      </c>
      <c r="E12" s="285">
        <f t="shared" si="0"/>
        <v>1.1511739537538894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2720.0659153442384</v>
      </c>
      <c r="D15" s="288">
        <f>IF(ISERROR(HI!E6),"",HI!E6)</f>
        <v>3757.063619999999</v>
      </c>
      <c r="E15" s="285">
        <f t="shared" si="0"/>
        <v>1.3812399173144756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20669.007610595705</v>
      </c>
      <c r="D16" s="284">
        <f ca="1">IF(ISERROR(VLOOKUP("Osobní náklady (Kč) *",INDIRECT("HI!$A:$G"),5,0)),0,VLOOKUP("Osobní náklady (Kč) *",INDIRECT("HI!$A:$G"),5,0))</f>
        <v>19609.368490000001</v>
      </c>
      <c r="E16" s="285">
        <f ca="1">IF(C16=0,0,D16/C16)</f>
        <v>0.94873294642107087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19478.6266</v>
      </c>
      <c r="D18" s="303">
        <f ca="1">IF(ISERROR(VLOOKUP("Výnosy celkem",INDIRECT("HI!$A:$G"),5,0)),0,VLOOKUP("Výnosy celkem",INDIRECT("HI!$A:$G"),5,0))</f>
        <v>20791.44959</v>
      </c>
      <c r="E18" s="304">
        <f t="shared" ref="E18:E31" ca="1" si="1">IF(C18=0,0,D18/C18)</f>
        <v>1.0673981290857539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4721.2966000000006</v>
      </c>
      <c r="D19" s="284">
        <f ca="1">IF(ISERROR(VLOOKUP("Ambulance *",INDIRECT("HI!$A:$G"),5,0)),0,VLOOKUP("Ambulance *",INDIRECT("HI!$A:$G"),5,0))</f>
        <v>5051.3195900000019</v>
      </c>
      <c r="E19" s="285">
        <f t="shared" ca="1" si="1"/>
        <v>1.0699009229795056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1.0699009229795056</v>
      </c>
      <c r="E20" s="285">
        <f t="shared" si="1"/>
        <v>1.0699009229795056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1.0699009229795058</v>
      </c>
      <c r="E21" s="285">
        <f t="shared" si="1"/>
        <v>1.0699009229795058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1.0160271425142535</v>
      </c>
      <c r="E23" s="285">
        <f t="shared" si="1"/>
        <v>1.1953260500167688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14757.329999999998</v>
      </c>
      <c r="D24" s="284">
        <f ca="1">IF(ISERROR(VLOOKUP("Hospitalizace *",INDIRECT("HI!$A:$G"),5,0)),0,VLOOKUP("Hospitalizace *",INDIRECT("HI!$A:$G"),5,0))</f>
        <v>15740.129999999997</v>
      </c>
      <c r="E24" s="285">
        <f ca="1">IF(C24=0,0,D24/C24)</f>
        <v>1.0665974129466509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1.0665974129466509</v>
      </c>
      <c r="E25" s="285">
        <f t="shared" si="1"/>
        <v>1.0665974129466509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1.0562479798174875</v>
      </c>
      <c r="E26" s="285">
        <f t="shared" si="1"/>
        <v>1.0562479798174875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0.94210526315789478</v>
      </c>
      <c r="E29" s="285">
        <f t="shared" si="1"/>
        <v>0.99168975069252085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0.90211572775936788</v>
      </c>
      <c r="E30" s="285">
        <f t="shared" si="1"/>
        <v>0.90211572775936788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1.0821169099206058</v>
      </c>
      <c r="E31" s="285">
        <f t="shared" si="1"/>
        <v>1.1390704314953746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5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5385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13.55</v>
      </c>
      <c r="F4" s="498"/>
      <c r="G4" s="498"/>
      <c r="H4" s="498"/>
      <c r="I4" s="498">
        <v>2087.6</v>
      </c>
      <c r="J4" s="498">
        <v>190.4</v>
      </c>
      <c r="K4" s="498">
        <v>292.7</v>
      </c>
      <c r="L4" s="498">
        <v>92</v>
      </c>
      <c r="M4" s="498"/>
      <c r="N4" s="498"/>
      <c r="O4" s="498">
        <v>12048</v>
      </c>
      <c r="P4" s="498">
        <v>12048</v>
      </c>
      <c r="Q4" s="498">
        <v>1081985</v>
      </c>
      <c r="R4" s="498"/>
      <c r="S4" s="498">
        <v>3080.9977794244364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499.20000000000005</v>
      </c>
      <c r="J5">
        <v>6.6</v>
      </c>
      <c r="K5">
        <v>46</v>
      </c>
      <c r="Q5">
        <v>108957</v>
      </c>
      <c r="S5">
        <v>3080.9977794244364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1.7000000000000002</v>
      </c>
      <c r="I6">
        <v>312.79999999999995</v>
      </c>
      <c r="J6">
        <v>39.799999999999997</v>
      </c>
      <c r="K6">
        <v>55.199999999999996</v>
      </c>
      <c r="O6">
        <v>12048</v>
      </c>
      <c r="P6">
        <v>12048</v>
      </c>
      <c r="Q6">
        <v>113886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8.65</v>
      </c>
      <c r="I7">
        <v>1275.5999999999999</v>
      </c>
      <c r="J7">
        <v>144</v>
      </c>
      <c r="K7">
        <v>191.5</v>
      </c>
      <c r="L7">
        <v>92</v>
      </c>
      <c r="Q7">
        <v>859142</v>
      </c>
    </row>
    <row r="8" spans="1:19" x14ac:dyDescent="0.3">
      <c r="A8" s="505" t="s">
        <v>215</v>
      </c>
      <c r="B8" s="504">
        <v>5</v>
      </c>
      <c r="C8">
        <v>1</v>
      </c>
      <c r="D8" t="s">
        <v>5378</v>
      </c>
      <c r="E8">
        <v>67.75</v>
      </c>
      <c r="I8">
        <v>10815.75</v>
      </c>
      <c r="J8">
        <v>30</v>
      </c>
      <c r="K8">
        <v>44.75</v>
      </c>
      <c r="O8">
        <v>22888</v>
      </c>
      <c r="P8">
        <v>22888</v>
      </c>
      <c r="Q8">
        <v>2329050</v>
      </c>
      <c r="S8">
        <v>5000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18</v>
      </c>
      <c r="I9">
        <v>2952.25</v>
      </c>
      <c r="K9">
        <v>8.75</v>
      </c>
      <c r="O9">
        <v>7287</v>
      </c>
      <c r="P9">
        <v>7287</v>
      </c>
      <c r="Q9">
        <v>659631</v>
      </c>
      <c r="S9">
        <v>5000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25.75</v>
      </c>
      <c r="I10">
        <v>4278.5</v>
      </c>
      <c r="J10">
        <v>30</v>
      </c>
      <c r="K10">
        <v>36</v>
      </c>
      <c r="O10">
        <v>7725</v>
      </c>
      <c r="P10">
        <v>7725</v>
      </c>
      <c r="Q10">
        <v>1017921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1</v>
      </c>
      <c r="I11">
        <v>184</v>
      </c>
      <c r="Q11">
        <v>66727</v>
      </c>
    </row>
    <row r="12" spans="1:19" x14ac:dyDescent="0.3">
      <c r="A12" s="505" t="s">
        <v>219</v>
      </c>
      <c r="B12" s="504">
        <v>9</v>
      </c>
      <c r="C12">
        <v>1</v>
      </c>
      <c r="D12">
        <v>424</v>
      </c>
      <c r="E12">
        <v>10</v>
      </c>
      <c r="I12">
        <v>1370</v>
      </c>
      <c r="O12">
        <v>3150</v>
      </c>
      <c r="P12">
        <v>3150</v>
      </c>
      <c r="Q12">
        <v>264251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13</v>
      </c>
      <c r="I13">
        <v>2031</v>
      </c>
      <c r="O13">
        <v>4726</v>
      </c>
      <c r="P13">
        <v>4726</v>
      </c>
      <c r="Q13">
        <v>320520</v>
      </c>
    </row>
    <row r="14" spans="1:19" x14ac:dyDescent="0.3">
      <c r="A14" s="505" t="s">
        <v>221</v>
      </c>
      <c r="B14" s="504">
        <v>11</v>
      </c>
      <c r="C14">
        <v>1</v>
      </c>
      <c r="D14" t="s">
        <v>5379</v>
      </c>
      <c r="E14">
        <v>3</v>
      </c>
      <c r="I14">
        <v>376</v>
      </c>
      <c r="Q14">
        <v>54402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3</v>
      </c>
      <c r="I15">
        <v>376</v>
      </c>
      <c r="Q15">
        <v>54402</v>
      </c>
    </row>
    <row r="16" spans="1:19" x14ac:dyDescent="0.3">
      <c r="A16" s="501" t="s">
        <v>210</v>
      </c>
      <c r="B16" s="500">
        <v>2018</v>
      </c>
      <c r="C16" t="s">
        <v>5380</v>
      </c>
      <c r="E16">
        <v>84.3</v>
      </c>
      <c r="I16">
        <v>13279.35</v>
      </c>
      <c r="J16">
        <v>220.4</v>
      </c>
      <c r="K16">
        <v>337.45</v>
      </c>
      <c r="L16">
        <v>92</v>
      </c>
      <c r="O16">
        <v>34936</v>
      </c>
      <c r="P16">
        <v>34936</v>
      </c>
      <c r="Q16">
        <v>3465437</v>
      </c>
      <c r="S16">
        <v>8080.9977794244369</v>
      </c>
    </row>
    <row r="17" spans="3:19" x14ac:dyDescent="0.3">
      <c r="C17">
        <v>2</v>
      </c>
      <c r="D17" t="s">
        <v>272</v>
      </c>
      <c r="E17">
        <v>13.6</v>
      </c>
      <c r="I17">
        <v>1959.2</v>
      </c>
      <c r="J17">
        <v>213.8</v>
      </c>
      <c r="K17">
        <v>300.5</v>
      </c>
      <c r="L17">
        <v>80</v>
      </c>
      <c r="O17">
        <v>8742</v>
      </c>
      <c r="P17">
        <v>8742</v>
      </c>
      <c r="Q17">
        <v>1176468</v>
      </c>
      <c r="R17">
        <v>5000</v>
      </c>
      <c r="S17">
        <v>3080.9977794244364</v>
      </c>
    </row>
    <row r="18" spans="3:19" x14ac:dyDescent="0.3">
      <c r="C18">
        <v>2</v>
      </c>
      <c r="D18">
        <v>99</v>
      </c>
      <c r="E18">
        <v>3.2</v>
      </c>
      <c r="I18">
        <v>544</v>
      </c>
      <c r="J18">
        <v>8.5</v>
      </c>
      <c r="K18">
        <v>47</v>
      </c>
      <c r="Q18">
        <v>126831</v>
      </c>
      <c r="R18">
        <v>5000</v>
      </c>
      <c r="S18">
        <v>3080.9977794244364</v>
      </c>
    </row>
    <row r="19" spans="3:19" x14ac:dyDescent="0.3">
      <c r="C19">
        <v>2</v>
      </c>
      <c r="D19">
        <v>100</v>
      </c>
      <c r="E19">
        <v>1.7000000000000002</v>
      </c>
      <c r="I19">
        <v>272</v>
      </c>
      <c r="J19">
        <v>46.8</v>
      </c>
      <c r="K19">
        <v>48</v>
      </c>
      <c r="O19">
        <v>8742</v>
      </c>
      <c r="P19">
        <v>8742</v>
      </c>
      <c r="Q19">
        <v>113110</v>
      </c>
    </row>
    <row r="20" spans="3:19" x14ac:dyDescent="0.3">
      <c r="C20">
        <v>2</v>
      </c>
      <c r="D20">
        <v>101</v>
      </c>
      <c r="E20">
        <v>8.6999999999999993</v>
      </c>
      <c r="I20">
        <v>1143.2</v>
      </c>
      <c r="J20">
        <v>158.5</v>
      </c>
      <c r="K20">
        <v>205.5</v>
      </c>
      <c r="L20">
        <v>80</v>
      </c>
      <c r="Q20">
        <v>936527</v>
      </c>
    </row>
    <row r="21" spans="3:19" x14ac:dyDescent="0.3">
      <c r="C21">
        <v>2</v>
      </c>
      <c r="D21" t="s">
        <v>5378</v>
      </c>
      <c r="E21">
        <v>66.75</v>
      </c>
      <c r="I21">
        <v>9128</v>
      </c>
      <c r="J21">
        <v>44</v>
      </c>
      <c r="K21">
        <v>38</v>
      </c>
      <c r="O21">
        <v>20908</v>
      </c>
      <c r="P21">
        <v>20908</v>
      </c>
      <c r="Q21">
        <v>2286618</v>
      </c>
      <c r="R21">
        <v>2960</v>
      </c>
      <c r="S21">
        <v>5000</v>
      </c>
    </row>
    <row r="22" spans="3:19" x14ac:dyDescent="0.3">
      <c r="C22">
        <v>2</v>
      </c>
      <c r="D22">
        <v>303</v>
      </c>
      <c r="E22">
        <v>18</v>
      </c>
      <c r="I22">
        <v>2375</v>
      </c>
      <c r="K22">
        <v>26</v>
      </c>
      <c r="Q22">
        <v>627428</v>
      </c>
      <c r="R22">
        <v>2960</v>
      </c>
      <c r="S22">
        <v>5000</v>
      </c>
    </row>
    <row r="23" spans="3:19" x14ac:dyDescent="0.3">
      <c r="C23">
        <v>2</v>
      </c>
      <c r="D23">
        <v>304</v>
      </c>
      <c r="E23">
        <v>25.75</v>
      </c>
      <c r="I23">
        <v>3613</v>
      </c>
      <c r="J23">
        <v>44</v>
      </c>
      <c r="K23">
        <v>12</v>
      </c>
      <c r="O23">
        <v>20908</v>
      </c>
      <c r="P23">
        <v>20908</v>
      </c>
      <c r="Q23">
        <v>1014084</v>
      </c>
    </row>
    <row r="24" spans="3:19" x14ac:dyDescent="0.3">
      <c r="C24">
        <v>2</v>
      </c>
      <c r="D24">
        <v>305</v>
      </c>
      <c r="E24">
        <v>1</v>
      </c>
      <c r="I24">
        <v>160</v>
      </c>
      <c r="Q24">
        <v>62710</v>
      </c>
    </row>
    <row r="25" spans="3:19" x14ac:dyDescent="0.3">
      <c r="C25">
        <v>2</v>
      </c>
      <c r="D25">
        <v>424</v>
      </c>
      <c r="E25">
        <v>9</v>
      </c>
      <c r="I25">
        <v>1150</v>
      </c>
      <c r="Q25">
        <v>269328</v>
      </c>
    </row>
    <row r="26" spans="3:19" x14ac:dyDescent="0.3">
      <c r="C26">
        <v>2</v>
      </c>
      <c r="D26">
        <v>642</v>
      </c>
      <c r="E26">
        <v>13</v>
      </c>
      <c r="I26">
        <v>1830</v>
      </c>
      <c r="Q26">
        <v>313068</v>
      </c>
    </row>
    <row r="27" spans="3:19" x14ac:dyDescent="0.3">
      <c r="C27">
        <v>2</v>
      </c>
      <c r="D27" t="s">
        <v>5379</v>
      </c>
      <c r="E27">
        <v>3</v>
      </c>
      <c r="I27">
        <v>320</v>
      </c>
      <c r="O27">
        <v>8956</v>
      </c>
      <c r="P27">
        <v>8956</v>
      </c>
      <c r="Q27">
        <v>55516</v>
      </c>
    </row>
    <row r="28" spans="3:19" x14ac:dyDescent="0.3">
      <c r="C28">
        <v>2</v>
      </c>
      <c r="D28">
        <v>30</v>
      </c>
      <c r="E28">
        <v>3</v>
      </c>
      <c r="I28">
        <v>320</v>
      </c>
      <c r="O28">
        <v>8956</v>
      </c>
      <c r="P28">
        <v>8956</v>
      </c>
      <c r="Q28">
        <v>55516</v>
      </c>
    </row>
    <row r="29" spans="3:19" x14ac:dyDescent="0.3">
      <c r="C29" t="s">
        <v>5381</v>
      </c>
      <c r="E29">
        <v>83.35</v>
      </c>
      <c r="I29">
        <v>11407.2</v>
      </c>
      <c r="J29">
        <v>257.8</v>
      </c>
      <c r="K29">
        <v>338.5</v>
      </c>
      <c r="L29">
        <v>80</v>
      </c>
      <c r="O29">
        <v>38606</v>
      </c>
      <c r="P29">
        <v>38606</v>
      </c>
      <c r="Q29">
        <v>3518602</v>
      </c>
      <c r="R29">
        <v>7960</v>
      </c>
      <c r="S29">
        <v>8080.9977794244369</v>
      </c>
    </row>
    <row r="30" spans="3:19" x14ac:dyDescent="0.3">
      <c r="C30">
        <v>3</v>
      </c>
      <c r="D30" t="s">
        <v>272</v>
      </c>
      <c r="E30">
        <v>13.6</v>
      </c>
      <c r="I30">
        <v>2189.1999999999998</v>
      </c>
      <c r="J30">
        <v>229.7</v>
      </c>
      <c r="K30">
        <v>299.60000000000002</v>
      </c>
      <c r="L30">
        <v>104</v>
      </c>
      <c r="Q30">
        <v>1236536</v>
      </c>
      <c r="S30">
        <v>3080.9977794244364</v>
      </c>
    </row>
    <row r="31" spans="3:19" x14ac:dyDescent="0.3">
      <c r="C31">
        <v>3</v>
      </c>
      <c r="D31">
        <v>99</v>
      </c>
      <c r="E31">
        <v>3.2</v>
      </c>
      <c r="I31">
        <v>486.40000000000003</v>
      </c>
      <c r="J31">
        <v>21.3</v>
      </c>
      <c r="K31">
        <v>66.7</v>
      </c>
      <c r="Q31">
        <v>123562</v>
      </c>
      <c r="S31">
        <v>3080.9977794244364</v>
      </c>
    </row>
    <row r="32" spans="3:19" x14ac:dyDescent="0.3">
      <c r="C32">
        <v>3</v>
      </c>
      <c r="D32">
        <v>100</v>
      </c>
      <c r="E32">
        <v>1.7000000000000002</v>
      </c>
      <c r="I32">
        <v>273.60000000000002</v>
      </c>
      <c r="J32">
        <v>47.900000000000006</v>
      </c>
      <c r="K32">
        <v>46.400000000000006</v>
      </c>
      <c r="Q32">
        <v>106552</v>
      </c>
    </row>
    <row r="33" spans="3:19" x14ac:dyDescent="0.3">
      <c r="C33">
        <v>3</v>
      </c>
      <c r="D33">
        <v>101</v>
      </c>
      <c r="E33">
        <v>8.6999999999999993</v>
      </c>
      <c r="I33">
        <v>1429.2</v>
      </c>
      <c r="J33">
        <v>160.5</v>
      </c>
      <c r="K33">
        <v>186.5</v>
      </c>
      <c r="L33">
        <v>104</v>
      </c>
      <c r="Q33">
        <v>1006422</v>
      </c>
    </row>
    <row r="34" spans="3:19" x14ac:dyDescent="0.3">
      <c r="C34">
        <v>3</v>
      </c>
      <c r="D34" t="s">
        <v>5378</v>
      </c>
      <c r="E34">
        <v>68.75</v>
      </c>
      <c r="I34">
        <v>9479.5</v>
      </c>
      <c r="J34">
        <v>101</v>
      </c>
      <c r="K34">
        <v>96</v>
      </c>
      <c r="Q34">
        <v>2414011</v>
      </c>
      <c r="R34">
        <v>950</v>
      </c>
      <c r="S34">
        <v>5000</v>
      </c>
    </row>
    <row r="35" spans="3:19" x14ac:dyDescent="0.3">
      <c r="C35">
        <v>3</v>
      </c>
      <c r="D35">
        <v>303</v>
      </c>
      <c r="E35">
        <v>19</v>
      </c>
      <c r="I35">
        <v>2502.5</v>
      </c>
      <c r="K35">
        <v>36</v>
      </c>
      <c r="Q35">
        <v>689303</v>
      </c>
      <c r="R35">
        <v>950</v>
      </c>
      <c r="S35">
        <v>5000</v>
      </c>
    </row>
    <row r="36" spans="3:19" x14ac:dyDescent="0.3">
      <c r="C36">
        <v>3</v>
      </c>
      <c r="D36">
        <v>304</v>
      </c>
      <c r="E36">
        <v>26.75</v>
      </c>
      <c r="I36">
        <v>3845</v>
      </c>
      <c r="J36">
        <v>59</v>
      </c>
      <c r="K36">
        <v>60</v>
      </c>
      <c r="Q36">
        <v>1085041</v>
      </c>
    </row>
    <row r="37" spans="3:19" x14ac:dyDescent="0.3">
      <c r="C37">
        <v>3</v>
      </c>
      <c r="D37">
        <v>305</v>
      </c>
      <c r="E37">
        <v>1</v>
      </c>
      <c r="I37">
        <v>176</v>
      </c>
      <c r="Q37">
        <v>62710</v>
      </c>
    </row>
    <row r="38" spans="3:19" x14ac:dyDescent="0.3">
      <c r="C38">
        <v>3</v>
      </c>
      <c r="D38">
        <v>424</v>
      </c>
      <c r="E38">
        <v>9</v>
      </c>
      <c r="I38">
        <v>1240</v>
      </c>
      <c r="Q38">
        <v>252690</v>
      </c>
    </row>
    <row r="39" spans="3:19" x14ac:dyDescent="0.3">
      <c r="C39">
        <v>3</v>
      </c>
      <c r="D39">
        <v>642</v>
      </c>
      <c r="E39">
        <v>13</v>
      </c>
      <c r="I39">
        <v>1716</v>
      </c>
      <c r="J39">
        <v>42</v>
      </c>
      <c r="Q39">
        <v>324267</v>
      </c>
    </row>
    <row r="40" spans="3:19" x14ac:dyDescent="0.3">
      <c r="C40">
        <v>3</v>
      </c>
      <c r="D40" t="s">
        <v>5379</v>
      </c>
      <c r="E40">
        <v>3</v>
      </c>
      <c r="I40">
        <v>312</v>
      </c>
      <c r="O40">
        <v>8956</v>
      </c>
      <c r="P40">
        <v>8956</v>
      </c>
      <c r="Q40">
        <v>55501</v>
      </c>
    </row>
    <row r="41" spans="3:19" x14ac:dyDescent="0.3">
      <c r="C41">
        <v>3</v>
      </c>
      <c r="D41">
        <v>30</v>
      </c>
      <c r="E41">
        <v>3</v>
      </c>
      <c r="I41">
        <v>312</v>
      </c>
      <c r="O41">
        <v>8956</v>
      </c>
      <c r="P41">
        <v>8956</v>
      </c>
      <c r="Q41">
        <v>55501</v>
      </c>
    </row>
    <row r="42" spans="3:19" x14ac:dyDescent="0.3">
      <c r="C42" t="s">
        <v>5382</v>
      </c>
      <c r="E42">
        <v>85.35</v>
      </c>
      <c r="I42">
        <v>11980.7</v>
      </c>
      <c r="J42">
        <v>330.7</v>
      </c>
      <c r="K42">
        <v>395.6</v>
      </c>
      <c r="L42">
        <v>104</v>
      </c>
      <c r="O42">
        <v>8956</v>
      </c>
      <c r="P42">
        <v>8956</v>
      </c>
      <c r="Q42">
        <v>3706048</v>
      </c>
      <c r="R42">
        <v>950</v>
      </c>
      <c r="S42">
        <v>8080.9977794244369</v>
      </c>
    </row>
    <row r="43" spans="3:19" x14ac:dyDescent="0.3">
      <c r="C43">
        <v>4</v>
      </c>
      <c r="D43" t="s">
        <v>272</v>
      </c>
      <c r="E43">
        <v>12.8</v>
      </c>
      <c r="I43">
        <v>2073.6</v>
      </c>
      <c r="J43">
        <v>284.10000000000002</v>
      </c>
      <c r="K43">
        <v>248.7</v>
      </c>
      <c r="O43">
        <v>53775</v>
      </c>
      <c r="P43">
        <v>53775</v>
      </c>
      <c r="Q43">
        <v>1235400</v>
      </c>
      <c r="R43">
        <v>8700</v>
      </c>
      <c r="S43">
        <v>3080.9977794244364</v>
      </c>
    </row>
    <row r="44" spans="3:19" x14ac:dyDescent="0.3">
      <c r="C44">
        <v>4</v>
      </c>
      <c r="D44">
        <v>99</v>
      </c>
      <c r="E44">
        <v>3.2</v>
      </c>
      <c r="I44">
        <v>512</v>
      </c>
      <c r="J44">
        <v>6.3</v>
      </c>
      <c r="K44">
        <v>79.2</v>
      </c>
      <c r="Q44">
        <v>128172</v>
      </c>
      <c r="R44">
        <v>8700</v>
      </c>
      <c r="S44">
        <v>3080.9977794244364</v>
      </c>
    </row>
    <row r="45" spans="3:19" x14ac:dyDescent="0.3">
      <c r="C45">
        <v>4</v>
      </c>
      <c r="D45">
        <v>100</v>
      </c>
      <c r="E45">
        <v>0.9</v>
      </c>
      <c r="I45">
        <v>108</v>
      </c>
      <c r="J45">
        <v>84.8</v>
      </c>
      <c r="K45">
        <v>12</v>
      </c>
      <c r="O45">
        <v>17775</v>
      </c>
      <c r="P45">
        <v>17775</v>
      </c>
      <c r="Q45">
        <v>90734</v>
      </c>
    </row>
    <row r="46" spans="3:19" x14ac:dyDescent="0.3">
      <c r="C46">
        <v>4</v>
      </c>
      <c r="D46">
        <v>101</v>
      </c>
      <c r="E46">
        <v>8.6999999999999993</v>
      </c>
      <c r="I46">
        <v>1453.6</v>
      </c>
      <c r="J46">
        <v>193</v>
      </c>
      <c r="K46">
        <v>157.5</v>
      </c>
      <c r="O46">
        <v>36000</v>
      </c>
      <c r="P46">
        <v>36000</v>
      </c>
      <c r="Q46">
        <v>1016494</v>
      </c>
    </row>
    <row r="47" spans="3:19" x14ac:dyDescent="0.3">
      <c r="C47">
        <v>4</v>
      </c>
      <c r="D47" t="s">
        <v>5378</v>
      </c>
      <c r="E47">
        <v>68.75</v>
      </c>
      <c r="I47">
        <v>10333.25</v>
      </c>
      <c r="J47">
        <v>92</v>
      </c>
      <c r="K47">
        <v>12</v>
      </c>
      <c r="O47">
        <v>7876</v>
      </c>
      <c r="P47">
        <v>7876</v>
      </c>
      <c r="Q47">
        <v>2442178</v>
      </c>
      <c r="R47">
        <v>15554</v>
      </c>
      <c r="S47">
        <v>5000</v>
      </c>
    </row>
    <row r="48" spans="3:19" x14ac:dyDescent="0.3">
      <c r="C48">
        <v>4</v>
      </c>
      <c r="D48">
        <v>303</v>
      </c>
      <c r="E48">
        <v>19</v>
      </c>
      <c r="I48">
        <v>2957.75</v>
      </c>
      <c r="J48">
        <v>7</v>
      </c>
      <c r="Q48">
        <v>702453</v>
      </c>
      <c r="R48">
        <v>15554</v>
      </c>
      <c r="S48">
        <v>5000</v>
      </c>
    </row>
    <row r="49" spans="3:19" x14ac:dyDescent="0.3">
      <c r="C49">
        <v>4</v>
      </c>
      <c r="D49">
        <v>304</v>
      </c>
      <c r="E49">
        <v>25.75</v>
      </c>
      <c r="I49">
        <v>3951.5</v>
      </c>
      <c r="J49">
        <v>85</v>
      </c>
      <c r="K49">
        <v>12</v>
      </c>
      <c r="Q49">
        <v>1069552</v>
      </c>
    </row>
    <row r="50" spans="3:19" x14ac:dyDescent="0.3">
      <c r="C50">
        <v>4</v>
      </c>
      <c r="D50">
        <v>305</v>
      </c>
      <c r="E50">
        <v>2</v>
      </c>
      <c r="I50">
        <v>320</v>
      </c>
      <c r="Q50">
        <v>101115</v>
      </c>
    </row>
    <row r="51" spans="3:19" x14ac:dyDescent="0.3">
      <c r="C51">
        <v>4</v>
      </c>
      <c r="D51">
        <v>424</v>
      </c>
      <c r="E51">
        <v>9</v>
      </c>
      <c r="I51">
        <v>1188.5</v>
      </c>
      <c r="Q51">
        <v>252500</v>
      </c>
    </row>
    <row r="52" spans="3:19" x14ac:dyDescent="0.3">
      <c r="C52">
        <v>4</v>
      </c>
      <c r="D52">
        <v>642</v>
      </c>
      <c r="E52">
        <v>13</v>
      </c>
      <c r="I52">
        <v>1915.5</v>
      </c>
      <c r="O52">
        <v>7876</v>
      </c>
      <c r="P52">
        <v>7876</v>
      </c>
      <c r="Q52">
        <v>316558</v>
      </c>
    </row>
    <row r="53" spans="3:19" x14ac:dyDescent="0.3">
      <c r="C53">
        <v>4</v>
      </c>
      <c r="D53" t="s">
        <v>5379</v>
      </c>
      <c r="E53">
        <v>3</v>
      </c>
      <c r="I53">
        <v>312</v>
      </c>
      <c r="O53">
        <v>8956</v>
      </c>
      <c r="P53">
        <v>8956</v>
      </c>
      <c r="Q53">
        <v>55861</v>
      </c>
    </row>
    <row r="54" spans="3:19" x14ac:dyDescent="0.3">
      <c r="C54">
        <v>4</v>
      </c>
      <c r="D54">
        <v>30</v>
      </c>
      <c r="E54">
        <v>3</v>
      </c>
      <c r="I54">
        <v>312</v>
      </c>
      <c r="O54">
        <v>8956</v>
      </c>
      <c r="P54">
        <v>8956</v>
      </c>
      <c r="Q54">
        <v>55861</v>
      </c>
    </row>
    <row r="55" spans="3:19" x14ac:dyDescent="0.3">
      <c r="C55">
        <v>4</v>
      </c>
      <c r="D55" t="s">
        <v>5383</v>
      </c>
      <c r="L55">
        <v>84</v>
      </c>
    </row>
    <row r="56" spans="3:19" x14ac:dyDescent="0.3">
      <c r="C56">
        <v>4</v>
      </c>
      <c r="D56">
        <v>0</v>
      </c>
      <c r="L56">
        <v>84</v>
      </c>
    </row>
    <row r="57" spans="3:19" x14ac:dyDescent="0.3">
      <c r="C57" t="s">
        <v>5384</v>
      </c>
      <c r="E57">
        <v>84.55</v>
      </c>
      <c r="I57">
        <v>12718.85</v>
      </c>
      <c r="J57">
        <v>376.1</v>
      </c>
      <c r="K57">
        <v>260.7</v>
      </c>
      <c r="L57">
        <v>84</v>
      </c>
      <c r="O57">
        <v>70607</v>
      </c>
      <c r="P57">
        <v>70607</v>
      </c>
      <c r="Q57">
        <v>3733439</v>
      </c>
      <c r="R57">
        <v>24254</v>
      </c>
      <c r="S57">
        <v>8080.9977794244369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5399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4962036.9800000004</v>
      </c>
      <c r="C3" s="344">
        <f t="shared" ref="C3:Z3" si="0">SUBTOTAL(9,C6:C1048576)</f>
        <v>9</v>
      </c>
      <c r="D3" s="344"/>
      <c r="E3" s="344">
        <f>SUBTOTAL(9,E6:E1048576)/4</f>
        <v>4721296.6000000006</v>
      </c>
      <c r="F3" s="344"/>
      <c r="G3" s="344">
        <f t="shared" si="0"/>
        <v>9</v>
      </c>
      <c r="H3" s="344">
        <f>SUBTOTAL(9,H6:H1048576)/4</f>
        <v>5051319.5900000017</v>
      </c>
      <c r="I3" s="347">
        <f>IF(B3&lt;&gt;0,H3/B3,"")</f>
        <v>1.0179931367621531</v>
      </c>
      <c r="J3" s="345">
        <f>IF(E3&lt;&gt;0,H3/E3,"")</f>
        <v>1.0699009229795056</v>
      </c>
      <c r="K3" s="346">
        <f t="shared" si="0"/>
        <v>1251251.9699999879</v>
      </c>
      <c r="L3" s="346"/>
      <c r="M3" s="344">
        <f t="shared" si="0"/>
        <v>10.456094462551142</v>
      </c>
      <c r="N3" s="344">
        <f t="shared" si="0"/>
        <v>3665963.9599999902</v>
      </c>
      <c r="O3" s="344"/>
      <c r="P3" s="344">
        <f t="shared" si="0"/>
        <v>3</v>
      </c>
      <c r="Q3" s="344">
        <f t="shared" si="0"/>
        <v>5010082.9199999869</v>
      </c>
      <c r="R3" s="347">
        <f>IF(K3&lt;&gt;0,Q3/K3,"")</f>
        <v>4.0040559696381823</v>
      </c>
      <c r="S3" s="347">
        <f>IF(N3&lt;&gt;0,Q3/N3,"")</f>
        <v>1.3666481653027489</v>
      </c>
      <c r="T3" s="343">
        <f t="shared" si="0"/>
        <v>16844304.09</v>
      </c>
      <c r="U3" s="346"/>
      <c r="V3" s="344">
        <f t="shared" si="0"/>
        <v>2.3053340080877316</v>
      </c>
      <c r="W3" s="344">
        <f t="shared" si="0"/>
        <v>14440770.380000001</v>
      </c>
      <c r="X3" s="344"/>
      <c r="Y3" s="344">
        <f t="shared" si="0"/>
        <v>2</v>
      </c>
      <c r="Z3" s="344">
        <f t="shared" si="0"/>
        <v>15709119.320000002</v>
      </c>
      <c r="AA3" s="347">
        <f>IF(T3&lt;&gt;0,Z3/T3,"")</f>
        <v>0.93260720277105869</v>
      </c>
      <c r="AB3" s="345">
        <f>IF(W3&lt;&gt;0,Z3/W3,"")</f>
        <v>1.0878311133425833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5396</v>
      </c>
      <c r="B6" s="871">
        <v>4962036.9799999995</v>
      </c>
      <c r="C6" s="872">
        <v>1</v>
      </c>
      <c r="D6" s="872">
        <v>1.0509903105854439</v>
      </c>
      <c r="E6" s="871">
        <v>4721296.5999999996</v>
      </c>
      <c r="F6" s="872">
        <v>0.95148355786739824</v>
      </c>
      <c r="G6" s="872">
        <v>1</v>
      </c>
      <c r="H6" s="871">
        <v>5051319.5900000017</v>
      </c>
      <c r="I6" s="872">
        <v>1.0179931367621533</v>
      </c>
      <c r="J6" s="872">
        <v>1.0699009229795058</v>
      </c>
      <c r="K6" s="871">
        <v>625625.98499999393</v>
      </c>
      <c r="L6" s="872">
        <v>1</v>
      </c>
      <c r="M6" s="872">
        <v>0.34131594954359323</v>
      </c>
      <c r="N6" s="871">
        <v>1832981.9799999951</v>
      </c>
      <c r="O6" s="872">
        <v>2.9298367138634962</v>
      </c>
      <c r="P6" s="872">
        <v>1</v>
      </c>
      <c r="Q6" s="871">
        <v>2505041.4599999934</v>
      </c>
      <c r="R6" s="872">
        <v>4.0040559696381823</v>
      </c>
      <c r="S6" s="872">
        <v>1.3666481653027489</v>
      </c>
      <c r="T6" s="871">
        <v>8422152.0449999999</v>
      </c>
      <c r="U6" s="872">
        <v>1</v>
      </c>
      <c r="V6" s="872">
        <v>1.16644082322151</v>
      </c>
      <c r="W6" s="871">
        <v>7220385.1900000004</v>
      </c>
      <c r="X6" s="872">
        <v>0.85730881506544931</v>
      </c>
      <c r="Y6" s="872">
        <v>1</v>
      </c>
      <c r="Z6" s="871">
        <v>7854559.6600000011</v>
      </c>
      <c r="AA6" s="872">
        <v>0.93260720277105869</v>
      </c>
      <c r="AB6" s="873">
        <v>1.0878311133425833</v>
      </c>
    </row>
    <row r="7" spans="1:28" ht="14.4" customHeight="1" x14ac:dyDescent="0.3">
      <c r="A7" s="880" t="s">
        <v>5397</v>
      </c>
      <c r="B7" s="874">
        <v>1185304.3099999996</v>
      </c>
      <c r="C7" s="875">
        <v>1</v>
      </c>
      <c r="D7" s="875">
        <v>1.032483702422049</v>
      </c>
      <c r="E7" s="874">
        <v>1148012.6099999999</v>
      </c>
      <c r="F7" s="875">
        <v>0.96853829039059203</v>
      </c>
      <c r="G7" s="875">
        <v>1</v>
      </c>
      <c r="H7" s="874">
        <v>1175194.9900000002</v>
      </c>
      <c r="I7" s="875">
        <v>0.99147111850120639</v>
      </c>
      <c r="J7" s="875">
        <v>1.0236777712746556</v>
      </c>
      <c r="K7" s="874">
        <v>144986.24000000002</v>
      </c>
      <c r="L7" s="875">
        <v>1</v>
      </c>
      <c r="M7" s="875">
        <v>9.8504384880248104</v>
      </c>
      <c r="N7" s="874">
        <v>14718.759999999997</v>
      </c>
      <c r="O7" s="875">
        <v>0.10151832339399929</v>
      </c>
      <c r="P7" s="875">
        <v>1</v>
      </c>
      <c r="Q7" s="874">
        <v>1316384.71</v>
      </c>
      <c r="R7" s="875">
        <v>9.0793768429335078</v>
      </c>
      <c r="S7" s="875">
        <v>89.435843100913416</v>
      </c>
      <c r="T7" s="874">
        <v>198904.56</v>
      </c>
      <c r="U7" s="875">
        <v>1</v>
      </c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5398</v>
      </c>
      <c r="B8" s="877">
        <v>3776732.67</v>
      </c>
      <c r="C8" s="878">
        <v>1</v>
      </c>
      <c r="D8" s="878">
        <v>1.0569360511421315</v>
      </c>
      <c r="E8" s="877">
        <v>3573283.99</v>
      </c>
      <c r="F8" s="878">
        <v>0.94613103500386231</v>
      </c>
      <c r="G8" s="878">
        <v>1</v>
      </c>
      <c r="H8" s="877">
        <v>3876124.6000000015</v>
      </c>
      <c r="I8" s="878">
        <v>1.0263169090016639</v>
      </c>
      <c r="J8" s="878">
        <v>1.0847513410206171</v>
      </c>
      <c r="K8" s="877">
        <v>480639.74499999394</v>
      </c>
      <c r="L8" s="878">
        <v>1</v>
      </c>
      <c r="M8" s="878">
        <v>0.2643400249827389</v>
      </c>
      <c r="N8" s="877">
        <v>1818263.2199999951</v>
      </c>
      <c r="O8" s="878">
        <v>3.7830063762205475</v>
      </c>
      <c r="P8" s="878">
        <v>1</v>
      </c>
      <c r="Q8" s="877">
        <v>1188656.7499999935</v>
      </c>
      <c r="R8" s="878">
        <v>2.4730721135015759</v>
      </c>
      <c r="S8" s="878">
        <v>0.65373194426712145</v>
      </c>
      <c r="T8" s="877">
        <v>8223247.4849999994</v>
      </c>
      <c r="U8" s="878">
        <v>1</v>
      </c>
      <c r="V8" s="878">
        <v>1.1388931848662216</v>
      </c>
      <c r="W8" s="877">
        <v>7220385.1900000004</v>
      </c>
      <c r="X8" s="878">
        <v>0.87804546843211062</v>
      </c>
      <c r="Y8" s="878">
        <v>1</v>
      </c>
      <c r="Z8" s="877">
        <v>7854559.6600000011</v>
      </c>
      <c r="AA8" s="878">
        <v>0.95516517948991309</v>
      </c>
      <c r="AB8" s="879">
        <v>1.0878311133425833</v>
      </c>
    </row>
    <row r="9" spans="1:28" ht="14.4" customHeight="1" thickBot="1" x14ac:dyDescent="0.35"/>
    <row r="10" spans="1:28" ht="14.4" customHeight="1" x14ac:dyDescent="0.3">
      <c r="A10" s="870" t="s">
        <v>584</v>
      </c>
      <c r="B10" s="871">
        <v>1890952.9900000007</v>
      </c>
      <c r="C10" s="872">
        <v>1</v>
      </c>
      <c r="D10" s="872">
        <v>1.0823547142931216</v>
      </c>
      <c r="E10" s="871">
        <v>1747073.2700000009</v>
      </c>
      <c r="F10" s="872">
        <v>0.92391152992121728</v>
      </c>
      <c r="G10" s="872">
        <v>1</v>
      </c>
      <c r="H10" s="871">
        <v>1429615.6300000004</v>
      </c>
      <c r="I10" s="872">
        <v>0.75602917553228011</v>
      </c>
      <c r="J10" s="873">
        <v>0.81829174228050527</v>
      </c>
    </row>
    <row r="11" spans="1:28" ht="14.4" customHeight="1" x14ac:dyDescent="0.3">
      <c r="A11" s="880" t="s">
        <v>5400</v>
      </c>
      <c r="B11" s="874">
        <v>2253.33</v>
      </c>
      <c r="C11" s="875">
        <v>1</v>
      </c>
      <c r="D11" s="875">
        <v>2.7637030404866745</v>
      </c>
      <c r="E11" s="874">
        <v>815.32999999999993</v>
      </c>
      <c r="F11" s="875">
        <v>0.36183337549315897</v>
      </c>
      <c r="G11" s="875">
        <v>1</v>
      </c>
      <c r="H11" s="874">
        <v>582.33000000000004</v>
      </c>
      <c r="I11" s="875">
        <v>0.25843085566694629</v>
      </c>
      <c r="J11" s="876">
        <v>0.71422614156231234</v>
      </c>
    </row>
    <row r="12" spans="1:28" ht="14.4" customHeight="1" x14ac:dyDescent="0.3">
      <c r="A12" s="880" t="s">
        <v>5401</v>
      </c>
      <c r="B12" s="874">
        <v>1888699.6600000006</v>
      </c>
      <c r="C12" s="875">
        <v>1</v>
      </c>
      <c r="D12" s="875">
        <v>1.0815696906723871</v>
      </c>
      <c r="E12" s="874">
        <v>1746257.9400000009</v>
      </c>
      <c r="F12" s="875">
        <v>0.92458212228406944</v>
      </c>
      <c r="G12" s="875">
        <v>1</v>
      </c>
      <c r="H12" s="874">
        <v>1429033.3000000003</v>
      </c>
      <c r="I12" s="875">
        <v>0.75662283965254684</v>
      </c>
      <c r="J12" s="876">
        <v>0.81834033063866818</v>
      </c>
    </row>
    <row r="13" spans="1:28" ht="14.4" customHeight="1" x14ac:dyDescent="0.3">
      <c r="A13" s="882" t="s">
        <v>590</v>
      </c>
      <c r="B13" s="883">
        <v>3071083.99</v>
      </c>
      <c r="C13" s="884">
        <v>1</v>
      </c>
      <c r="D13" s="884">
        <v>1.0325667070871911</v>
      </c>
      <c r="E13" s="883">
        <v>2974223.33</v>
      </c>
      <c r="F13" s="884">
        <v>0.96846043276074645</v>
      </c>
      <c r="G13" s="884">
        <v>1</v>
      </c>
      <c r="H13" s="883">
        <v>3621703.9600000004</v>
      </c>
      <c r="I13" s="884">
        <v>1.1792917327539454</v>
      </c>
      <c r="J13" s="885">
        <v>1.2176973811848892</v>
      </c>
    </row>
    <row r="14" spans="1:28" ht="14.4" customHeight="1" x14ac:dyDescent="0.3">
      <c r="A14" s="880" t="s">
        <v>5400</v>
      </c>
      <c r="B14" s="874">
        <v>1011</v>
      </c>
      <c r="C14" s="875">
        <v>1</v>
      </c>
      <c r="D14" s="875">
        <v>0.87760416666666663</v>
      </c>
      <c r="E14" s="874">
        <v>1152</v>
      </c>
      <c r="F14" s="875">
        <v>1.1394658753709199</v>
      </c>
      <c r="G14" s="875">
        <v>1</v>
      </c>
      <c r="H14" s="874">
        <v>64</v>
      </c>
      <c r="I14" s="875">
        <v>6.330365974282888E-2</v>
      </c>
      <c r="J14" s="876">
        <v>5.5555555555555552E-2</v>
      </c>
    </row>
    <row r="15" spans="1:28" ht="14.4" customHeight="1" thickBot="1" x14ac:dyDescent="0.35">
      <c r="A15" s="881" t="s">
        <v>5401</v>
      </c>
      <c r="B15" s="877">
        <v>3070072.99</v>
      </c>
      <c r="C15" s="878">
        <v>1</v>
      </c>
      <c r="D15" s="878">
        <v>1.032626751676355</v>
      </c>
      <c r="E15" s="877">
        <v>2973071.33</v>
      </c>
      <c r="F15" s="878">
        <v>0.96840411927795889</v>
      </c>
      <c r="G15" s="878">
        <v>1</v>
      </c>
      <c r="H15" s="877">
        <v>3621639.9600000004</v>
      </c>
      <c r="I15" s="878">
        <v>1.1796592367010792</v>
      </c>
      <c r="J15" s="879">
        <v>1.2181476856796438</v>
      </c>
    </row>
    <row r="16" spans="1:28" ht="14.4" customHeight="1" x14ac:dyDescent="0.3">
      <c r="A16" s="804" t="s">
        <v>301</v>
      </c>
    </row>
    <row r="17" spans="1:1" ht="14.4" customHeight="1" x14ac:dyDescent="0.3">
      <c r="A17" s="805" t="s">
        <v>2184</v>
      </c>
    </row>
    <row r="18" spans="1:1" ht="14.4" customHeight="1" x14ac:dyDescent="0.3">
      <c r="A18" s="804" t="s">
        <v>5402</v>
      </c>
    </row>
    <row r="19" spans="1:1" ht="14.4" customHeight="1" x14ac:dyDescent="0.3">
      <c r="A19" s="804" t="s">
        <v>5403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5418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19780</v>
      </c>
      <c r="C3" s="404">
        <f t="shared" si="0"/>
        <v>19912</v>
      </c>
      <c r="D3" s="438">
        <f t="shared" si="0"/>
        <v>19872</v>
      </c>
      <c r="E3" s="346">
        <f t="shared" si="0"/>
        <v>4962036.9800000004</v>
      </c>
      <c r="F3" s="344">
        <f t="shared" si="0"/>
        <v>4721296.6000000015</v>
      </c>
      <c r="G3" s="405">
        <f t="shared" si="0"/>
        <v>5051319.59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2186</v>
      </c>
      <c r="B6" s="225">
        <v>3756</v>
      </c>
      <c r="C6" s="225">
        <v>3946</v>
      </c>
      <c r="D6" s="225">
        <v>1741</v>
      </c>
      <c r="E6" s="887">
        <v>416363.67000000004</v>
      </c>
      <c r="F6" s="887">
        <v>377209.33999999997</v>
      </c>
      <c r="G6" s="888">
        <v>181379.33000000002</v>
      </c>
    </row>
    <row r="7" spans="1:7" ht="14.4" customHeight="1" x14ac:dyDescent="0.3">
      <c r="A7" s="857" t="s">
        <v>2187</v>
      </c>
      <c r="B7" s="849"/>
      <c r="C7" s="849"/>
      <c r="D7" s="849">
        <v>989</v>
      </c>
      <c r="E7" s="889"/>
      <c r="F7" s="889"/>
      <c r="G7" s="890">
        <v>125158.66</v>
      </c>
    </row>
    <row r="8" spans="1:7" ht="14.4" customHeight="1" x14ac:dyDescent="0.3">
      <c r="A8" s="857" t="s">
        <v>2191</v>
      </c>
      <c r="B8" s="849">
        <v>3</v>
      </c>
      <c r="C8" s="849">
        <v>828</v>
      </c>
      <c r="D8" s="849">
        <v>177</v>
      </c>
      <c r="E8" s="889">
        <v>111</v>
      </c>
      <c r="F8" s="889">
        <v>122995.32</v>
      </c>
      <c r="G8" s="890">
        <v>54003.34</v>
      </c>
    </row>
    <row r="9" spans="1:7" ht="14.4" customHeight="1" x14ac:dyDescent="0.3">
      <c r="A9" s="857" t="s">
        <v>2194</v>
      </c>
      <c r="B9" s="849">
        <v>1396</v>
      </c>
      <c r="C9" s="849">
        <v>1916</v>
      </c>
      <c r="D9" s="849">
        <v>3361</v>
      </c>
      <c r="E9" s="889">
        <v>315379.99000000005</v>
      </c>
      <c r="F9" s="889">
        <v>404926.66000000003</v>
      </c>
      <c r="G9" s="890">
        <v>499563.67</v>
      </c>
    </row>
    <row r="10" spans="1:7" ht="14.4" customHeight="1" x14ac:dyDescent="0.3">
      <c r="A10" s="857" t="s">
        <v>5400</v>
      </c>
      <c r="B10" s="849">
        <v>128</v>
      </c>
      <c r="C10" s="849">
        <v>111</v>
      </c>
      <c r="D10" s="849">
        <v>143</v>
      </c>
      <c r="E10" s="889">
        <v>3264.33</v>
      </c>
      <c r="F10" s="889">
        <v>1967.33</v>
      </c>
      <c r="G10" s="890">
        <v>646.33000000000004</v>
      </c>
    </row>
    <row r="11" spans="1:7" ht="14.4" customHeight="1" x14ac:dyDescent="0.3">
      <c r="A11" s="857" t="s">
        <v>5404</v>
      </c>
      <c r="B11" s="849">
        <v>6</v>
      </c>
      <c r="C11" s="849"/>
      <c r="D11" s="849"/>
      <c r="E11" s="889">
        <v>610.66</v>
      </c>
      <c r="F11" s="889"/>
      <c r="G11" s="890"/>
    </row>
    <row r="12" spans="1:7" ht="14.4" customHeight="1" x14ac:dyDescent="0.3">
      <c r="A12" s="857" t="s">
        <v>2202</v>
      </c>
      <c r="B12" s="849"/>
      <c r="C12" s="849">
        <v>700</v>
      </c>
      <c r="D12" s="849">
        <v>328</v>
      </c>
      <c r="E12" s="889"/>
      <c r="F12" s="889">
        <v>120846.67</v>
      </c>
      <c r="G12" s="890">
        <v>61101</v>
      </c>
    </row>
    <row r="13" spans="1:7" ht="14.4" customHeight="1" x14ac:dyDescent="0.3">
      <c r="A13" s="857" t="s">
        <v>2208</v>
      </c>
      <c r="B13" s="849"/>
      <c r="C13" s="849">
        <v>107</v>
      </c>
      <c r="D13" s="849">
        <v>444</v>
      </c>
      <c r="E13" s="889"/>
      <c r="F13" s="889">
        <v>13268.67</v>
      </c>
      <c r="G13" s="890">
        <v>45806.33</v>
      </c>
    </row>
    <row r="14" spans="1:7" ht="14.4" customHeight="1" x14ac:dyDescent="0.3">
      <c r="A14" s="857" t="s">
        <v>2209</v>
      </c>
      <c r="B14" s="849">
        <v>48</v>
      </c>
      <c r="C14" s="849">
        <v>75</v>
      </c>
      <c r="D14" s="849">
        <v>31</v>
      </c>
      <c r="E14" s="889">
        <v>10098.33</v>
      </c>
      <c r="F14" s="889">
        <v>12902.32</v>
      </c>
      <c r="G14" s="890">
        <v>7131.99</v>
      </c>
    </row>
    <row r="15" spans="1:7" ht="14.4" customHeight="1" x14ac:dyDescent="0.3">
      <c r="A15" s="857" t="s">
        <v>5405</v>
      </c>
      <c r="B15" s="849">
        <v>2</v>
      </c>
      <c r="C15" s="849"/>
      <c r="D15" s="849"/>
      <c r="E15" s="889">
        <v>183</v>
      </c>
      <c r="F15" s="889"/>
      <c r="G15" s="890"/>
    </row>
    <row r="16" spans="1:7" ht="14.4" customHeight="1" x14ac:dyDescent="0.3">
      <c r="A16" s="857" t="s">
        <v>2218</v>
      </c>
      <c r="B16" s="849"/>
      <c r="C16" s="849">
        <v>1</v>
      </c>
      <c r="D16" s="849">
        <v>7</v>
      </c>
      <c r="E16" s="889"/>
      <c r="F16" s="889">
        <v>37</v>
      </c>
      <c r="G16" s="890">
        <v>259</v>
      </c>
    </row>
    <row r="17" spans="1:7" ht="14.4" customHeight="1" x14ac:dyDescent="0.3">
      <c r="A17" s="857" t="s">
        <v>2220</v>
      </c>
      <c r="B17" s="849">
        <v>1708</v>
      </c>
      <c r="C17" s="849">
        <v>1334</v>
      </c>
      <c r="D17" s="849">
        <v>968</v>
      </c>
      <c r="E17" s="889">
        <v>606818</v>
      </c>
      <c r="F17" s="889">
        <v>483966.66000000003</v>
      </c>
      <c r="G17" s="890">
        <v>350737.65999999992</v>
      </c>
    </row>
    <row r="18" spans="1:7" ht="14.4" customHeight="1" x14ac:dyDescent="0.3">
      <c r="A18" s="857" t="s">
        <v>5406</v>
      </c>
      <c r="B18" s="849">
        <v>716</v>
      </c>
      <c r="C18" s="849"/>
      <c r="D18" s="849"/>
      <c r="E18" s="889">
        <v>98776.34</v>
      </c>
      <c r="F18" s="889"/>
      <c r="G18" s="890"/>
    </row>
    <row r="19" spans="1:7" ht="14.4" customHeight="1" x14ac:dyDescent="0.3">
      <c r="A19" s="857" t="s">
        <v>2244</v>
      </c>
      <c r="B19" s="849">
        <v>20</v>
      </c>
      <c r="C19" s="849">
        <v>38</v>
      </c>
      <c r="D19" s="849">
        <v>26</v>
      </c>
      <c r="E19" s="889">
        <v>2437.33</v>
      </c>
      <c r="F19" s="889">
        <v>6374</v>
      </c>
      <c r="G19" s="890">
        <v>3576.67</v>
      </c>
    </row>
    <row r="20" spans="1:7" ht="14.4" customHeight="1" x14ac:dyDescent="0.3">
      <c r="A20" s="857" t="s">
        <v>2245</v>
      </c>
      <c r="B20" s="849"/>
      <c r="C20" s="849"/>
      <c r="D20" s="849">
        <v>1</v>
      </c>
      <c r="E20" s="889"/>
      <c r="F20" s="889"/>
      <c r="G20" s="890">
        <v>37</v>
      </c>
    </row>
    <row r="21" spans="1:7" ht="14.4" customHeight="1" x14ac:dyDescent="0.3">
      <c r="A21" s="857" t="s">
        <v>5407</v>
      </c>
      <c r="B21" s="849">
        <v>3</v>
      </c>
      <c r="C21" s="849">
        <v>3</v>
      </c>
      <c r="D21" s="849">
        <v>6</v>
      </c>
      <c r="E21" s="889">
        <v>708</v>
      </c>
      <c r="F21" s="889">
        <v>708</v>
      </c>
      <c r="G21" s="890">
        <v>1418</v>
      </c>
    </row>
    <row r="22" spans="1:7" ht="14.4" customHeight="1" x14ac:dyDescent="0.3">
      <c r="A22" s="857" t="s">
        <v>5408</v>
      </c>
      <c r="B22" s="849"/>
      <c r="C22" s="849">
        <v>374</v>
      </c>
      <c r="D22" s="849"/>
      <c r="E22" s="889"/>
      <c r="F22" s="889">
        <v>51354.34</v>
      </c>
      <c r="G22" s="890"/>
    </row>
    <row r="23" spans="1:7" ht="14.4" customHeight="1" x14ac:dyDescent="0.3">
      <c r="A23" s="857" t="s">
        <v>2260</v>
      </c>
      <c r="B23" s="849">
        <v>3058</v>
      </c>
      <c r="C23" s="849">
        <v>3105</v>
      </c>
      <c r="D23" s="849">
        <v>3405</v>
      </c>
      <c r="E23" s="889">
        <v>797909.00000000012</v>
      </c>
      <c r="F23" s="889">
        <v>826548.67</v>
      </c>
      <c r="G23" s="890">
        <v>825264.64999999979</v>
      </c>
    </row>
    <row r="24" spans="1:7" ht="14.4" customHeight="1" x14ac:dyDescent="0.3">
      <c r="A24" s="857" t="s">
        <v>5409</v>
      </c>
      <c r="B24" s="849">
        <v>1569</v>
      </c>
      <c r="C24" s="849"/>
      <c r="D24" s="849"/>
      <c r="E24" s="889">
        <v>220175.99999999997</v>
      </c>
      <c r="F24" s="889"/>
      <c r="G24" s="890"/>
    </row>
    <row r="25" spans="1:7" ht="14.4" customHeight="1" x14ac:dyDescent="0.3">
      <c r="A25" s="857" t="s">
        <v>5410</v>
      </c>
      <c r="B25" s="849"/>
      <c r="C25" s="849">
        <v>2</v>
      </c>
      <c r="D25" s="849"/>
      <c r="E25" s="889"/>
      <c r="F25" s="889">
        <v>111</v>
      </c>
      <c r="G25" s="890"/>
    </row>
    <row r="26" spans="1:7" ht="14.4" customHeight="1" x14ac:dyDescent="0.3">
      <c r="A26" s="857" t="s">
        <v>2272</v>
      </c>
      <c r="B26" s="849">
        <v>36</v>
      </c>
      <c r="C26" s="849">
        <v>1</v>
      </c>
      <c r="D26" s="849"/>
      <c r="E26" s="889">
        <v>5305.99</v>
      </c>
      <c r="F26" s="889">
        <v>37</v>
      </c>
      <c r="G26" s="890"/>
    </row>
    <row r="27" spans="1:7" ht="14.4" customHeight="1" x14ac:dyDescent="0.3">
      <c r="A27" s="857" t="s">
        <v>2279</v>
      </c>
      <c r="B27" s="849">
        <v>22</v>
      </c>
      <c r="C27" s="849">
        <v>5</v>
      </c>
      <c r="D27" s="849"/>
      <c r="E27" s="889">
        <v>3667</v>
      </c>
      <c r="F27" s="889">
        <v>963.32999999999993</v>
      </c>
      <c r="G27" s="890"/>
    </row>
    <row r="28" spans="1:7" ht="14.4" customHeight="1" x14ac:dyDescent="0.3">
      <c r="A28" s="857" t="s">
        <v>2295</v>
      </c>
      <c r="B28" s="849">
        <v>2272</v>
      </c>
      <c r="C28" s="849">
        <v>2633</v>
      </c>
      <c r="D28" s="849">
        <v>2715</v>
      </c>
      <c r="E28" s="889">
        <v>542347.35</v>
      </c>
      <c r="F28" s="889">
        <v>637316</v>
      </c>
      <c r="G28" s="890">
        <v>597650.33000000007</v>
      </c>
    </row>
    <row r="29" spans="1:7" ht="14.4" customHeight="1" x14ac:dyDescent="0.3">
      <c r="A29" s="857" t="s">
        <v>2306</v>
      </c>
      <c r="B29" s="849">
        <v>497</v>
      </c>
      <c r="C29" s="849">
        <v>426</v>
      </c>
      <c r="D29" s="849">
        <v>967</v>
      </c>
      <c r="E29" s="889">
        <v>290039.32000000007</v>
      </c>
      <c r="F29" s="889">
        <v>257197.99</v>
      </c>
      <c r="G29" s="890">
        <v>604771.66000000015</v>
      </c>
    </row>
    <row r="30" spans="1:7" ht="14.4" customHeight="1" x14ac:dyDescent="0.3">
      <c r="A30" s="857" t="s">
        <v>5411</v>
      </c>
      <c r="B30" s="849"/>
      <c r="C30" s="849">
        <v>2</v>
      </c>
      <c r="D30" s="849"/>
      <c r="E30" s="889"/>
      <c r="F30" s="889">
        <v>268.33</v>
      </c>
      <c r="G30" s="890"/>
    </row>
    <row r="31" spans="1:7" ht="14.4" customHeight="1" x14ac:dyDescent="0.3">
      <c r="A31" s="857" t="s">
        <v>2315</v>
      </c>
      <c r="B31" s="849"/>
      <c r="C31" s="849"/>
      <c r="D31" s="849">
        <v>1</v>
      </c>
      <c r="E31" s="889"/>
      <c r="F31" s="889"/>
      <c r="G31" s="890">
        <v>37</v>
      </c>
    </row>
    <row r="32" spans="1:7" ht="14.4" customHeight="1" x14ac:dyDescent="0.3">
      <c r="A32" s="857" t="s">
        <v>2317</v>
      </c>
      <c r="B32" s="849">
        <v>229</v>
      </c>
      <c r="C32" s="849">
        <v>87</v>
      </c>
      <c r="D32" s="849">
        <v>60</v>
      </c>
      <c r="E32" s="889">
        <v>28694.33</v>
      </c>
      <c r="F32" s="889">
        <v>10590</v>
      </c>
      <c r="G32" s="890">
        <v>7536.32</v>
      </c>
    </row>
    <row r="33" spans="1:7" ht="14.4" customHeight="1" x14ac:dyDescent="0.3">
      <c r="A33" s="857" t="s">
        <v>5412</v>
      </c>
      <c r="B33" s="849">
        <v>1</v>
      </c>
      <c r="C33" s="849"/>
      <c r="D33" s="849"/>
      <c r="E33" s="889">
        <v>37</v>
      </c>
      <c r="F33" s="889"/>
      <c r="G33" s="890"/>
    </row>
    <row r="34" spans="1:7" ht="14.4" customHeight="1" x14ac:dyDescent="0.3">
      <c r="A34" s="857" t="s">
        <v>5413</v>
      </c>
      <c r="B34" s="849">
        <v>476</v>
      </c>
      <c r="C34" s="849"/>
      <c r="D34" s="849"/>
      <c r="E34" s="889">
        <v>56366.67</v>
      </c>
      <c r="F34" s="889"/>
      <c r="G34" s="890"/>
    </row>
    <row r="35" spans="1:7" ht="14.4" customHeight="1" x14ac:dyDescent="0.3">
      <c r="A35" s="857" t="s">
        <v>2321</v>
      </c>
      <c r="B35" s="849">
        <v>2075</v>
      </c>
      <c r="C35" s="849">
        <v>1809</v>
      </c>
      <c r="D35" s="849">
        <v>1499</v>
      </c>
      <c r="E35" s="889">
        <v>744508.67</v>
      </c>
      <c r="F35" s="889">
        <v>722789.99</v>
      </c>
      <c r="G35" s="890">
        <v>704117.9800000001</v>
      </c>
    </row>
    <row r="36" spans="1:7" ht="14.4" customHeight="1" x14ac:dyDescent="0.3">
      <c r="A36" s="857" t="s">
        <v>2332</v>
      </c>
      <c r="B36" s="849">
        <v>807</v>
      </c>
      <c r="C36" s="849">
        <v>627</v>
      </c>
      <c r="D36" s="849">
        <v>732</v>
      </c>
      <c r="E36" s="889">
        <v>410023.33</v>
      </c>
      <c r="F36" s="889">
        <v>326889</v>
      </c>
      <c r="G36" s="890">
        <v>346909</v>
      </c>
    </row>
    <row r="37" spans="1:7" ht="14.4" customHeight="1" x14ac:dyDescent="0.3">
      <c r="A37" s="857" t="s">
        <v>2336</v>
      </c>
      <c r="B37" s="849"/>
      <c r="C37" s="849"/>
      <c r="D37" s="849">
        <v>1132</v>
      </c>
      <c r="E37" s="889"/>
      <c r="F37" s="889"/>
      <c r="G37" s="890">
        <v>167825.99</v>
      </c>
    </row>
    <row r="38" spans="1:7" ht="14.4" customHeight="1" x14ac:dyDescent="0.3">
      <c r="A38" s="857" t="s">
        <v>5414</v>
      </c>
      <c r="B38" s="849">
        <v>175</v>
      </c>
      <c r="C38" s="849"/>
      <c r="D38" s="849"/>
      <c r="E38" s="889">
        <v>104842</v>
      </c>
      <c r="F38" s="889"/>
      <c r="G38" s="890"/>
    </row>
    <row r="39" spans="1:7" ht="14.4" customHeight="1" x14ac:dyDescent="0.3">
      <c r="A39" s="857" t="s">
        <v>5415</v>
      </c>
      <c r="B39" s="849"/>
      <c r="C39" s="849"/>
      <c r="D39" s="849">
        <v>316</v>
      </c>
      <c r="E39" s="889"/>
      <c r="F39" s="889"/>
      <c r="G39" s="890">
        <v>257688.33</v>
      </c>
    </row>
    <row r="40" spans="1:7" ht="14.4" customHeight="1" x14ac:dyDescent="0.3">
      <c r="A40" s="857" t="s">
        <v>5416</v>
      </c>
      <c r="B40" s="849">
        <v>4</v>
      </c>
      <c r="C40" s="849">
        <v>3</v>
      </c>
      <c r="D40" s="849"/>
      <c r="E40" s="889">
        <v>148</v>
      </c>
      <c r="F40" s="889">
        <v>111</v>
      </c>
      <c r="G40" s="890"/>
    </row>
    <row r="41" spans="1:7" ht="14.4" customHeight="1" x14ac:dyDescent="0.3">
      <c r="A41" s="857" t="s">
        <v>2352</v>
      </c>
      <c r="B41" s="849"/>
      <c r="C41" s="849">
        <v>2</v>
      </c>
      <c r="D41" s="849"/>
      <c r="E41" s="889"/>
      <c r="F41" s="889">
        <v>74</v>
      </c>
      <c r="G41" s="890"/>
    </row>
    <row r="42" spans="1:7" ht="14.4" customHeight="1" x14ac:dyDescent="0.3">
      <c r="A42" s="857" t="s">
        <v>2354</v>
      </c>
      <c r="B42" s="849">
        <v>301</v>
      </c>
      <c r="C42" s="849">
        <v>317</v>
      </c>
      <c r="D42" s="849">
        <v>191</v>
      </c>
      <c r="E42" s="889">
        <v>44904</v>
      </c>
      <c r="F42" s="889">
        <v>37758.33</v>
      </c>
      <c r="G42" s="890">
        <v>27229.68</v>
      </c>
    </row>
    <row r="43" spans="1:7" ht="14.4" customHeight="1" x14ac:dyDescent="0.3">
      <c r="A43" s="857" t="s">
        <v>2359</v>
      </c>
      <c r="B43" s="849">
        <v>452</v>
      </c>
      <c r="C43" s="849">
        <v>281</v>
      </c>
      <c r="D43" s="849">
        <v>632</v>
      </c>
      <c r="E43" s="889">
        <v>256785.66999999998</v>
      </c>
      <c r="F43" s="889">
        <v>156000.32000000001</v>
      </c>
      <c r="G43" s="890">
        <v>181469.67000000004</v>
      </c>
    </row>
    <row r="44" spans="1:7" ht="14.4" customHeight="1" thickBot="1" x14ac:dyDescent="0.35">
      <c r="A44" s="893" t="s">
        <v>5417</v>
      </c>
      <c r="B44" s="851">
        <v>20</v>
      </c>
      <c r="C44" s="851">
        <v>1179</v>
      </c>
      <c r="D44" s="851"/>
      <c r="E44" s="891">
        <v>1532</v>
      </c>
      <c r="F44" s="891">
        <v>148085.32999999996</v>
      </c>
      <c r="G44" s="892"/>
    </row>
    <row r="45" spans="1:7" ht="14.4" customHeight="1" x14ac:dyDescent="0.3">
      <c r="A45" s="804" t="s">
        <v>301</v>
      </c>
    </row>
    <row r="46" spans="1:7" ht="14.4" customHeight="1" x14ac:dyDescent="0.3">
      <c r="A46" s="805" t="s">
        <v>2184</v>
      </c>
    </row>
    <row r="47" spans="1:7" ht="14.4" customHeight="1" x14ac:dyDescent="0.3">
      <c r="A47" s="804" t="s">
        <v>5402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21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5690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20685.059999999998</v>
      </c>
      <c r="H3" s="208">
        <f t="shared" si="0"/>
        <v>14009815.01</v>
      </c>
      <c r="I3" s="78"/>
      <c r="J3" s="78"/>
      <c r="K3" s="208">
        <f t="shared" si="0"/>
        <v>21020.82</v>
      </c>
      <c r="L3" s="208">
        <f t="shared" si="0"/>
        <v>13774663.77</v>
      </c>
      <c r="M3" s="78"/>
      <c r="N3" s="78"/>
      <c r="O3" s="208">
        <f t="shared" si="0"/>
        <v>21195.96</v>
      </c>
      <c r="P3" s="208">
        <f t="shared" si="0"/>
        <v>15410920.710000001</v>
      </c>
      <c r="Q3" s="79">
        <f>IF(L3=0,0,P3/L3)</f>
        <v>1.1187874322975218</v>
      </c>
      <c r="R3" s="209">
        <f>IF(O3=0,0,P3/O3)</f>
        <v>727.06877678576495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5419</v>
      </c>
      <c r="B6" s="825" t="s">
        <v>5420</v>
      </c>
      <c r="C6" s="825" t="s">
        <v>584</v>
      </c>
      <c r="D6" s="825" t="s">
        <v>5421</v>
      </c>
      <c r="E6" s="825" t="s">
        <v>5422</v>
      </c>
      <c r="F6" s="825" t="s">
        <v>1244</v>
      </c>
      <c r="G6" s="225"/>
      <c r="H6" s="225"/>
      <c r="I6" s="825"/>
      <c r="J6" s="825"/>
      <c r="K6" s="225">
        <v>0.1</v>
      </c>
      <c r="L6" s="225">
        <v>8.19</v>
      </c>
      <c r="M6" s="825">
        <v>1</v>
      </c>
      <c r="N6" s="825">
        <v>81.899999999999991</v>
      </c>
      <c r="O6" s="225">
        <v>0.1</v>
      </c>
      <c r="P6" s="225">
        <v>8.19</v>
      </c>
      <c r="Q6" s="830">
        <v>1</v>
      </c>
      <c r="R6" s="848">
        <v>81.899999999999991</v>
      </c>
    </row>
    <row r="7" spans="1:18" ht="14.4" customHeight="1" x14ac:dyDescent="0.3">
      <c r="A7" s="831" t="s">
        <v>5419</v>
      </c>
      <c r="B7" s="832" t="s">
        <v>5420</v>
      </c>
      <c r="C7" s="832" t="s">
        <v>584</v>
      </c>
      <c r="D7" s="832" t="s">
        <v>5421</v>
      </c>
      <c r="E7" s="832" t="s">
        <v>5423</v>
      </c>
      <c r="F7" s="832" t="s">
        <v>5424</v>
      </c>
      <c r="G7" s="849"/>
      <c r="H7" s="849"/>
      <c r="I7" s="832"/>
      <c r="J7" s="832"/>
      <c r="K7" s="849"/>
      <c r="L7" s="849"/>
      <c r="M7" s="832"/>
      <c r="N7" s="832"/>
      <c r="O7" s="849">
        <v>0.2</v>
      </c>
      <c r="P7" s="849">
        <v>16.39</v>
      </c>
      <c r="Q7" s="837"/>
      <c r="R7" s="850">
        <v>81.95</v>
      </c>
    </row>
    <row r="8" spans="1:18" ht="14.4" customHeight="1" x14ac:dyDescent="0.3">
      <c r="A8" s="831" t="s">
        <v>5419</v>
      </c>
      <c r="B8" s="832" t="s">
        <v>5420</v>
      </c>
      <c r="C8" s="832" t="s">
        <v>584</v>
      </c>
      <c r="D8" s="832" t="s">
        <v>5421</v>
      </c>
      <c r="E8" s="832" t="s">
        <v>5425</v>
      </c>
      <c r="F8" s="832" t="s">
        <v>5426</v>
      </c>
      <c r="G8" s="849">
        <v>6.8000000000000007</v>
      </c>
      <c r="H8" s="849">
        <v>367.99999999999994</v>
      </c>
      <c r="I8" s="832">
        <v>3.0919173248193581</v>
      </c>
      <c r="J8" s="832">
        <v>54.117647058823515</v>
      </c>
      <c r="K8" s="849">
        <v>2.1999999999999997</v>
      </c>
      <c r="L8" s="849">
        <v>119.01999999999998</v>
      </c>
      <c r="M8" s="832">
        <v>1</v>
      </c>
      <c r="N8" s="832">
        <v>54.1</v>
      </c>
      <c r="O8" s="849">
        <v>1.4</v>
      </c>
      <c r="P8" s="849">
        <v>75.75</v>
      </c>
      <c r="Q8" s="837">
        <v>0.6364476558561587</v>
      </c>
      <c r="R8" s="850">
        <v>54.107142857142861</v>
      </c>
    </row>
    <row r="9" spans="1:18" ht="14.4" customHeight="1" x14ac:dyDescent="0.3">
      <c r="A9" s="831" t="s">
        <v>5419</v>
      </c>
      <c r="B9" s="832" t="s">
        <v>5420</v>
      </c>
      <c r="C9" s="832" t="s">
        <v>584</v>
      </c>
      <c r="D9" s="832" t="s">
        <v>5421</v>
      </c>
      <c r="E9" s="832" t="s">
        <v>5427</v>
      </c>
      <c r="F9" s="832" t="s">
        <v>1023</v>
      </c>
      <c r="G9" s="849">
        <v>0.8</v>
      </c>
      <c r="H9" s="849">
        <v>56.04</v>
      </c>
      <c r="I9" s="832">
        <v>0.79988581216100485</v>
      </c>
      <c r="J9" s="832">
        <v>70.05</v>
      </c>
      <c r="K9" s="849">
        <v>1</v>
      </c>
      <c r="L9" s="849">
        <v>70.06</v>
      </c>
      <c r="M9" s="832">
        <v>1</v>
      </c>
      <c r="N9" s="832">
        <v>70.06</v>
      </c>
      <c r="O9" s="849">
        <v>1.4</v>
      </c>
      <c r="P9" s="849">
        <v>102.61999999999999</v>
      </c>
      <c r="Q9" s="837">
        <v>1.4647445047102481</v>
      </c>
      <c r="R9" s="850">
        <v>73.3</v>
      </c>
    </row>
    <row r="10" spans="1:18" ht="14.4" customHeight="1" x14ac:dyDescent="0.3">
      <c r="A10" s="831" t="s">
        <v>5419</v>
      </c>
      <c r="B10" s="832" t="s">
        <v>5420</v>
      </c>
      <c r="C10" s="832" t="s">
        <v>584</v>
      </c>
      <c r="D10" s="832" t="s">
        <v>5421</v>
      </c>
      <c r="E10" s="832" t="s">
        <v>5428</v>
      </c>
      <c r="F10" s="832" t="s">
        <v>3697</v>
      </c>
      <c r="G10" s="849">
        <v>0.60000000000000009</v>
      </c>
      <c r="H10" s="849">
        <v>7.7099999999999991</v>
      </c>
      <c r="I10" s="832">
        <v>2.527868852459016</v>
      </c>
      <c r="J10" s="832">
        <v>12.849999999999996</v>
      </c>
      <c r="K10" s="849">
        <v>0.23000000000000004</v>
      </c>
      <c r="L10" s="849">
        <v>3.0500000000000003</v>
      </c>
      <c r="M10" s="832">
        <v>1</v>
      </c>
      <c r="N10" s="832">
        <v>13.260869565217391</v>
      </c>
      <c r="O10" s="849">
        <v>1.2</v>
      </c>
      <c r="P10" s="849">
        <v>15.419999999999998</v>
      </c>
      <c r="Q10" s="837">
        <v>5.0557377049180321</v>
      </c>
      <c r="R10" s="850">
        <v>12.85</v>
      </c>
    </row>
    <row r="11" spans="1:18" ht="14.4" customHeight="1" x14ac:dyDescent="0.3">
      <c r="A11" s="831" t="s">
        <v>5419</v>
      </c>
      <c r="B11" s="832" t="s">
        <v>5420</v>
      </c>
      <c r="C11" s="832" t="s">
        <v>584</v>
      </c>
      <c r="D11" s="832" t="s">
        <v>5421</v>
      </c>
      <c r="E11" s="832" t="s">
        <v>5429</v>
      </c>
      <c r="F11" s="832" t="s">
        <v>5430</v>
      </c>
      <c r="G11" s="849"/>
      <c r="H11" s="849"/>
      <c r="I11" s="832"/>
      <c r="J11" s="832"/>
      <c r="K11" s="849">
        <v>0.1</v>
      </c>
      <c r="L11" s="849">
        <v>20.54</v>
      </c>
      <c r="M11" s="832">
        <v>1</v>
      </c>
      <c r="N11" s="832">
        <v>205.39999999999998</v>
      </c>
      <c r="O11" s="849">
        <v>0.30000000000000004</v>
      </c>
      <c r="P11" s="849">
        <v>61.62</v>
      </c>
      <c r="Q11" s="837">
        <v>3</v>
      </c>
      <c r="R11" s="850">
        <v>205.39999999999995</v>
      </c>
    </row>
    <row r="12" spans="1:18" ht="14.4" customHeight="1" x14ac:dyDescent="0.3">
      <c r="A12" s="831" t="s">
        <v>5419</v>
      </c>
      <c r="B12" s="832" t="s">
        <v>5420</v>
      </c>
      <c r="C12" s="832" t="s">
        <v>584</v>
      </c>
      <c r="D12" s="832" t="s">
        <v>5421</v>
      </c>
      <c r="E12" s="832" t="s">
        <v>5431</v>
      </c>
      <c r="F12" s="832" t="s">
        <v>1918</v>
      </c>
      <c r="G12" s="849">
        <v>1.4</v>
      </c>
      <c r="H12" s="849">
        <v>85.960000000000008</v>
      </c>
      <c r="I12" s="832">
        <v>0.4824334942193288</v>
      </c>
      <c r="J12" s="832">
        <v>61.400000000000013</v>
      </c>
      <c r="K12" s="849">
        <v>2.9000000000000004</v>
      </c>
      <c r="L12" s="849">
        <v>178.18</v>
      </c>
      <c r="M12" s="832">
        <v>1</v>
      </c>
      <c r="N12" s="832">
        <v>61.441379310344821</v>
      </c>
      <c r="O12" s="849">
        <v>6.9999999999999956</v>
      </c>
      <c r="P12" s="849">
        <v>429.9899999999999</v>
      </c>
      <c r="Q12" s="837">
        <v>2.4132338085082492</v>
      </c>
      <c r="R12" s="850">
        <v>61.427142857142883</v>
      </c>
    </row>
    <row r="13" spans="1:18" ht="14.4" customHeight="1" x14ac:dyDescent="0.3">
      <c r="A13" s="831" t="s">
        <v>5419</v>
      </c>
      <c r="B13" s="832" t="s">
        <v>5420</v>
      </c>
      <c r="C13" s="832" t="s">
        <v>584</v>
      </c>
      <c r="D13" s="832" t="s">
        <v>5421</v>
      </c>
      <c r="E13" s="832" t="s">
        <v>5432</v>
      </c>
      <c r="F13" s="832" t="s">
        <v>1014</v>
      </c>
      <c r="G13" s="849"/>
      <c r="H13" s="849"/>
      <c r="I13" s="832"/>
      <c r="J13" s="832"/>
      <c r="K13" s="849"/>
      <c r="L13" s="849"/>
      <c r="M13" s="832"/>
      <c r="N13" s="832"/>
      <c r="O13" s="849">
        <v>1</v>
      </c>
      <c r="P13" s="849">
        <v>13.74</v>
      </c>
      <c r="Q13" s="837"/>
      <c r="R13" s="850">
        <v>13.74</v>
      </c>
    </row>
    <row r="14" spans="1:18" ht="14.4" customHeight="1" x14ac:dyDescent="0.3">
      <c r="A14" s="831" t="s">
        <v>5419</v>
      </c>
      <c r="B14" s="832" t="s">
        <v>5420</v>
      </c>
      <c r="C14" s="832" t="s">
        <v>584</v>
      </c>
      <c r="D14" s="832" t="s">
        <v>5421</v>
      </c>
      <c r="E14" s="832" t="s">
        <v>5433</v>
      </c>
      <c r="F14" s="832" t="s">
        <v>5434</v>
      </c>
      <c r="G14" s="849">
        <v>0.1</v>
      </c>
      <c r="H14" s="849">
        <v>42.37</v>
      </c>
      <c r="I14" s="832">
        <v>1</v>
      </c>
      <c r="J14" s="832">
        <v>423.69999999999993</v>
      </c>
      <c r="K14" s="849">
        <v>0.1</v>
      </c>
      <c r="L14" s="849">
        <v>42.37</v>
      </c>
      <c r="M14" s="832">
        <v>1</v>
      </c>
      <c r="N14" s="832">
        <v>423.69999999999993</v>
      </c>
      <c r="O14" s="849"/>
      <c r="P14" s="849"/>
      <c r="Q14" s="837"/>
      <c r="R14" s="850"/>
    </row>
    <row r="15" spans="1:18" ht="14.4" customHeight="1" x14ac:dyDescent="0.3">
      <c r="A15" s="831" t="s">
        <v>5419</v>
      </c>
      <c r="B15" s="832" t="s">
        <v>5420</v>
      </c>
      <c r="C15" s="832" t="s">
        <v>584</v>
      </c>
      <c r="D15" s="832" t="s">
        <v>5421</v>
      </c>
      <c r="E15" s="832" t="s">
        <v>5435</v>
      </c>
      <c r="F15" s="832" t="s">
        <v>722</v>
      </c>
      <c r="G15" s="849"/>
      <c r="H15" s="849"/>
      <c r="I15" s="832"/>
      <c r="J15" s="832"/>
      <c r="K15" s="849"/>
      <c r="L15" s="849"/>
      <c r="M15" s="832"/>
      <c r="N15" s="832"/>
      <c r="O15" s="849">
        <v>0.25</v>
      </c>
      <c r="P15" s="849">
        <v>34.04</v>
      </c>
      <c r="Q15" s="837"/>
      <c r="R15" s="850">
        <v>136.16</v>
      </c>
    </row>
    <row r="16" spans="1:18" ht="14.4" customHeight="1" x14ac:dyDescent="0.3">
      <c r="A16" s="831" t="s">
        <v>5419</v>
      </c>
      <c r="B16" s="832" t="s">
        <v>5420</v>
      </c>
      <c r="C16" s="832" t="s">
        <v>584</v>
      </c>
      <c r="D16" s="832" t="s">
        <v>5421</v>
      </c>
      <c r="E16" s="832" t="s">
        <v>5436</v>
      </c>
      <c r="F16" s="832" t="s">
        <v>1001</v>
      </c>
      <c r="G16" s="849">
        <v>0.1</v>
      </c>
      <c r="H16" s="849">
        <v>33.57</v>
      </c>
      <c r="I16" s="832">
        <v>0.14285714285714288</v>
      </c>
      <c r="J16" s="832">
        <v>335.7</v>
      </c>
      <c r="K16" s="849">
        <v>0.7</v>
      </c>
      <c r="L16" s="849">
        <v>234.98999999999998</v>
      </c>
      <c r="M16" s="832">
        <v>1</v>
      </c>
      <c r="N16" s="832">
        <v>335.7</v>
      </c>
      <c r="O16" s="849">
        <v>0.2</v>
      </c>
      <c r="P16" s="849">
        <v>67.14</v>
      </c>
      <c r="Q16" s="837">
        <v>0.28571428571428575</v>
      </c>
      <c r="R16" s="850">
        <v>335.7</v>
      </c>
    </row>
    <row r="17" spans="1:18" ht="14.4" customHeight="1" x14ac:dyDescent="0.3">
      <c r="A17" s="831" t="s">
        <v>5419</v>
      </c>
      <c r="B17" s="832" t="s">
        <v>5420</v>
      </c>
      <c r="C17" s="832" t="s">
        <v>584</v>
      </c>
      <c r="D17" s="832" t="s">
        <v>5421</v>
      </c>
      <c r="E17" s="832" t="s">
        <v>5437</v>
      </c>
      <c r="F17" s="832" t="s">
        <v>2152</v>
      </c>
      <c r="G17" s="849">
        <v>1.5</v>
      </c>
      <c r="H17" s="849">
        <v>32228.879999999997</v>
      </c>
      <c r="I17" s="832"/>
      <c r="J17" s="832">
        <v>21485.919999999998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5419</v>
      </c>
      <c r="B18" s="832" t="s">
        <v>5420</v>
      </c>
      <c r="C18" s="832" t="s">
        <v>584</v>
      </c>
      <c r="D18" s="832" t="s">
        <v>5421</v>
      </c>
      <c r="E18" s="832" t="s">
        <v>5438</v>
      </c>
      <c r="F18" s="832" t="s">
        <v>2149</v>
      </c>
      <c r="G18" s="849">
        <v>21</v>
      </c>
      <c r="H18" s="849">
        <v>218761.83</v>
      </c>
      <c r="I18" s="832"/>
      <c r="J18" s="832">
        <v>10417.23</v>
      </c>
      <c r="K18" s="849"/>
      <c r="L18" s="849"/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5419</v>
      </c>
      <c r="B19" s="832" t="s">
        <v>5420</v>
      </c>
      <c r="C19" s="832" t="s">
        <v>584</v>
      </c>
      <c r="D19" s="832" t="s">
        <v>5421</v>
      </c>
      <c r="E19" s="832" t="s">
        <v>5439</v>
      </c>
      <c r="F19" s="832" t="s">
        <v>5440</v>
      </c>
      <c r="G19" s="849"/>
      <c r="H19" s="849"/>
      <c r="I19" s="832"/>
      <c r="J19" s="832"/>
      <c r="K19" s="849">
        <v>1</v>
      </c>
      <c r="L19" s="849">
        <v>81.94</v>
      </c>
      <c r="M19" s="832">
        <v>1</v>
      </c>
      <c r="N19" s="832">
        <v>81.94</v>
      </c>
      <c r="O19" s="849"/>
      <c r="P19" s="849"/>
      <c r="Q19" s="837"/>
      <c r="R19" s="850"/>
    </row>
    <row r="20" spans="1:18" ht="14.4" customHeight="1" x14ac:dyDescent="0.3">
      <c r="A20" s="831" t="s">
        <v>5419</v>
      </c>
      <c r="B20" s="832" t="s">
        <v>5420</v>
      </c>
      <c r="C20" s="832" t="s">
        <v>584</v>
      </c>
      <c r="D20" s="832" t="s">
        <v>5421</v>
      </c>
      <c r="E20" s="832" t="s">
        <v>5441</v>
      </c>
      <c r="F20" s="832" t="s">
        <v>1049</v>
      </c>
      <c r="G20" s="849"/>
      <c r="H20" s="849"/>
      <c r="I20" s="832"/>
      <c r="J20" s="832"/>
      <c r="K20" s="849"/>
      <c r="L20" s="849"/>
      <c r="M20" s="832"/>
      <c r="N20" s="832"/>
      <c r="O20" s="849">
        <v>0.60000000000000009</v>
      </c>
      <c r="P20" s="849">
        <v>32.67</v>
      </c>
      <c r="Q20" s="837"/>
      <c r="R20" s="850">
        <v>54.449999999999996</v>
      </c>
    </row>
    <row r="21" spans="1:18" ht="14.4" customHeight="1" x14ac:dyDescent="0.3">
      <c r="A21" s="831" t="s">
        <v>5419</v>
      </c>
      <c r="B21" s="832" t="s">
        <v>5420</v>
      </c>
      <c r="C21" s="832" t="s">
        <v>584</v>
      </c>
      <c r="D21" s="832" t="s">
        <v>5421</v>
      </c>
      <c r="E21" s="832" t="s">
        <v>5442</v>
      </c>
      <c r="F21" s="832"/>
      <c r="G21" s="849">
        <v>7</v>
      </c>
      <c r="H21" s="849">
        <v>341.18</v>
      </c>
      <c r="I21" s="832">
        <v>0.77777777777777779</v>
      </c>
      <c r="J21" s="832">
        <v>48.74</v>
      </c>
      <c r="K21" s="849">
        <v>9</v>
      </c>
      <c r="L21" s="849">
        <v>438.66</v>
      </c>
      <c r="M21" s="832">
        <v>1</v>
      </c>
      <c r="N21" s="832">
        <v>48.74</v>
      </c>
      <c r="O21" s="849">
        <v>3</v>
      </c>
      <c r="P21" s="849">
        <v>146.22</v>
      </c>
      <c r="Q21" s="837">
        <v>0.33333333333333331</v>
      </c>
      <c r="R21" s="850">
        <v>48.74</v>
      </c>
    </row>
    <row r="22" spans="1:18" ht="14.4" customHeight="1" x14ac:dyDescent="0.3">
      <c r="A22" s="831" t="s">
        <v>5419</v>
      </c>
      <c r="B22" s="832" t="s">
        <v>5420</v>
      </c>
      <c r="C22" s="832" t="s">
        <v>584</v>
      </c>
      <c r="D22" s="832" t="s">
        <v>5421</v>
      </c>
      <c r="E22" s="832" t="s">
        <v>5443</v>
      </c>
      <c r="F22" s="832"/>
      <c r="G22" s="849">
        <v>45</v>
      </c>
      <c r="H22" s="849">
        <v>3687.3000000000006</v>
      </c>
      <c r="I22" s="832">
        <v>1.1229032926071649</v>
      </c>
      <c r="J22" s="832">
        <v>81.940000000000012</v>
      </c>
      <c r="K22" s="849">
        <v>40.090000000000003</v>
      </c>
      <c r="L22" s="849">
        <v>3283.7200000000007</v>
      </c>
      <c r="M22" s="832">
        <v>1</v>
      </c>
      <c r="N22" s="832">
        <v>81.908705412821163</v>
      </c>
      <c r="O22" s="849"/>
      <c r="P22" s="849"/>
      <c r="Q22" s="837"/>
      <c r="R22" s="850"/>
    </row>
    <row r="23" spans="1:18" ht="14.4" customHeight="1" x14ac:dyDescent="0.3">
      <c r="A23" s="831" t="s">
        <v>5419</v>
      </c>
      <c r="B23" s="832" t="s">
        <v>5420</v>
      </c>
      <c r="C23" s="832" t="s">
        <v>584</v>
      </c>
      <c r="D23" s="832" t="s">
        <v>5421</v>
      </c>
      <c r="E23" s="832" t="s">
        <v>5444</v>
      </c>
      <c r="F23" s="832" t="s">
        <v>5445</v>
      </c>
      <c r="G23" s="849">
        <v>0.2</v>
      </c>
      <c r="H23" s="849">
        <v>7.8</v>
      </c>
      <c r="I23" s="832"/>
      <c r="J23" s="832">
        <v>39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5419</v>
      </c>
      <c r="B24" s="832" t="s">
        <v>5420</v>
      </c>
      <c r="C24" s="832" t="s">
        <v>584</v>
      </c>
      <c r="D24" s="832" t="s">
        <v>5421</v>
      </c>
      <c r="E24" s="832" t="s">
        <v>5446</v>
      </c>
      <c r="F24" s="832" t="s">
        <v>5447</v>
      </c>
      <c r="G24" s="849">
        <v>0.1</v>
      </c>
      <c r="H24" s="849">
        <v>17.7</v>
      </c>
      <c r="I24" s="832">
        <v>1</v>
      </c>
      <c r="J24" s="832">
        <v>176.99999999999997</v>
      </c>
      <c r="K24" s="849">
        <v>0.1</v>
      </c>
      <c r="L24" s="849">
        <v>17.7</v>
      </c>
      <c r="M24" s="832">
        <v>1</v>
      </c>
      <c r="N24" s="832">
        <v>176.99999999999997</v>
      </c>
      <c r="O24" s="849"/>
      <c r="P24" s="849"/>
      <c r="Q24" s="837"/>
      <c r="R24" s="850"/>
    </row>
    <row r="25" spans="1:18" ht="14.4" customHeight="1" x14ac:dyDescent="0.3">
      <c r="A25" s="831" t="s">
        <v>5419</v>
      </c>
      <c r="B25" s="832" t="s">
        <v>5420</v>
      </c>
      <c r="C25" s="832" t="s">
        <v>584</v>
      </c>
      <c r="D25" s="832" t="s">
        <v>5421</v>
      </c>
      <c r="E25" s="832" t="s">
        <v>5448</v>
      </c>
      <c r="F25" s="832" t="s">
        <v>1161</v>
      </c>
      <c r="G25" s="849">
        <v>2</v>
      </c>
      <c r="H25" s="849">
        <v>154.44</v>
      </c>
      <c r="I25" s="832"/>
      <c r="J25" s="832">
        <v>77.22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5419</v>
      </c>
      <c r="B26" s="832" t="s">
        <v>5420</v>
      </c>
      <c r="C26" s="832" t="s">
        <v>584</v>
      </c>
      <c r="D26" s="832" t="s">
        <v>5421</v>
      </c>
      <c r="E26" s="832" t="s">
        <v>5449</v>
      </c>
      <c r="F26" s="832" t="s">
        <v>1210</v>
      </c>
      <c r="G26" s="849"/>
      <c r="H26" s="849"/>
      <c r="I26" s="832"/>
      <c r="J26" s="832"/>
      <c r="K26" s="849">
        <v>0.1</v>
      </c>
      <c r="L26" s="849">
        <v>7.8</v>
      </c>
      <c r="M26" s="832">
        <v>1</v>
      </c>
      <c r="N26" s="832">
        <v>78</v>
      </c>
      <c r="O26" s="849"/>
      <c r="P26" s="849"/>
      <c r="Q26" s="837"/>
      <c r="R26" s="850"/>
    </row>
    <row r="27" spans="1:18" ht="14.4" customHeight="1" x14ac:dyDescent="0.3">
      <c r="A27" s="831" t="s">
        <v>5419</v>
      </c>
      <c r="B27" s="832" t="s">
        <v>5420</v>
      </c>
      <c r="C27" s="832" t="s">
        <v>584</v>
      </c>
      <c r="D27" s="832" t="s">
        <v>5421</v>
      </c>
      <c r="E27" s="832" t="s">
        <v>5450</v>
      </c>
      <c r="F27" s="832"/>
      <c r="G27" s="849">
        <v>6</v>
      </c>
      <c r="H27" s="849">
        <v>852.66000000000008</v>
      </c>
      <c r="I27" s="832"/>
      <c r="J27" s="832">
        <v>142.11000000000001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" customHeight="1" x14ac:dyDescent="0.3">
      <c r="A28" s="831" t="s">
        <v>5419</v>
      </c>
      <c r="B28" s="832" t="s">
        <v>5420</v>
      </c>
      <c r="C28" s="832" t="s">
        <v>584</v>
      </c>
      <c r="D28" s="832" t="s">
        <v>5421</v>
      </c>
      <c r="E28" s="832" t="s">
        <v>5451</v>
      </c>
      <c r="F28" s="832" t="s">
        <v>5452</v>
      </c>
      <c r="G28" s="849">
        <v>0.60000000000000009</v>
      </c>
      <c r="H28" s="849">
        <v>163.02000000000001</v>
      </c>
      <c r="I28" s="832">
        <v>1.5</v>
      </c>
      <c r="J28" s="832">
        <v>271.7</v>
      </c>
      <c r="K28" s="849">
        <v>0.4</v>
      </c>
      <c r="L28" s="849">
        <v>108.68</v>
      </c>
      <c r="M28" s="832">
        <v>1</v>
      </c>
      <c r="N28" s="832">
        <v>271.7</v>
      </c>
      <c r="O28" s="849">
        <v>1</v>
      </c>
      <c r="P28" s="849">
        <v>271.70000000000005</v>
      </c>
      <c r="Q28" s="837">
        <v>2.5000000000000004</v>
      </c>
      <c r="R28" s="850">
        <v>271.70000000000005</v>
      </c>
    </row>
    <row r="29" spans="1:18" ht="14.4" customHeight="1" x14ac:dyDescent="0.3">
      <c r="A29" s="831" t="s">
        <v>5419</v>
      </c>
      <c r="B29" s="832" t="s">
        <v>5420</v>
      </c>
      <c r="C29" s="832" t="s">
        <v>584</v>
      </c>
      <c r="D29" s="832" t="s">
        <v>5421</v>
      </c>
      <c r="E29" s="832" t="s">
        <v>5453</v>
      </c>
      <c r="F29" s="832" t="s">
        <v>5454</v>
      </c>
      <c r="G29" s="849">
        <v>0.14000000000000001</v>
      </c>
      <c r="H29" s="849">
        <v>35.840000000000003</v>
      </c>
      <c r="I29" s="832">
        <v>0.1891891891891892</v>
      </c>
      <c r="J29" s="832">
        <v>256</v>
      </c>
      <c r="K29" s="849">
        <v>0.74</v>
      </c>
      <c r="L29" s="849">
        <v>189.44</v>
      </c>
      <c r="M29" s="832">
        <v>1</v>
      </c>
      <c r="N29" s="832">
        <v>256</v>
      </c>
      <c r="O29" s="849">
        <v>0.32</v>
      </c>
      <c r="P29" s="849">
        <v>88.48</v>
      </c>
      <c r="Q29" s="837">
        <v>0.46706081081081086</v>
      </c>
      <c r="R29" s="850">
        <v>276.5</v>
      </c>
    </row>
    <row r="30" spans="1:18" ht="14.4" customHeight="1" x14ac:dyDescent="0.3">
      <c r="A30" s="831" t="s">
        <v>5419</v>
      </c>
      <c r="B30" s="832" t="s">
        <v>5420</v>
      </c>
      <c r="C30" s="832" t="s">
        <v>584</v>
      </c>
      <c r="D30" s="832" t="s">
        <v>5421</v>
      </c>
      <c r="E30" s="832" t="s">
        <v>5455</v>
      </c>
      <c r="F30" s="832" t="s">
        <v>3738</v>
      </c>
      <c r="G30" s="849"/>
      <c r="H30" s="849"/>
      <c r="I30" s="832"/>
      <c r="J30" s="832"/>
      <c r="K30" s="849"/>
      <c r="L30" s="849"/>
      <c r="M30" s="832"/>
      <c r="N30" s="832"/>
      <c r="O30" s="849">
        <v>0.2</v>
      </c>
      <c r="P30" s="849">
        <v>17.899999999999999</v>
      </c>
      <c r="Q30" s="837"/>
      <c r="R30" s="850">
        <v>89.499999999999986</v>
      </c>
    </row>
    <row r="31" spans="1:18" ht="14.4" customHeight="1" x14ac:dyDescent="0.3">
      <c r="A31" s="831" t="s">
        <v>5419</v>
      </c>
      <c r="B31" s="832" t="s">
        <v>5420</v>
      </c>
      <c r="C31" s="832" t="s">
        <v>584</v>
      </c>
      <c r="D31" s="832" t="s">
        <v>5421</v>
      </c>
      <c r="E31" s="832" t="s">
        <v>5456</v>
      </c>
      <c r="F31" s="832" t="s">
        <v>1508</v>
      </c>
      <c r="G31" s="849">
        <v>0.2</v>
      </c>
      <c r="H31" s="849">
        <v>13.87</v>
      </c>
      <c r="I31" s="832"/>
      <c r="J31" s="832">
        <v>69.349999999999994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5419</v>
      </c>
      <c r="B32" s="832" t="s">
        <v>5420</v>
      </c>
      <c r="C32" s="832" t="s">
        <v>584</v>
      </c>
      <c r="D32" s="832" t="s">
        <v>5421</v>
      </c>
      <c r="E32" s="832" t="s">
        <v>5457</v>
      </c>
      <c r="F32" s="832" t="s">
        <v>5458</v>
      </c>
      <c r="G32" s="849">
        <v>1.6800000000000006</v>
      </c>
      <c r="H32" s="849">
        <v>204.33000000000004</v>
      </c>
      <c r="I32" s="832"/>
      <c r="J32" s="832">
        <v>121.62499999999999</v>
      </c>
      <c r="K32" s="849"/>
      <c r="L32" s="849"/>
      <c r="M32" s="832"/>
      <c r="N32" s="832"/>
      <c r="O32" s="849"/>
      <c r="P32" s="849"/>
      <c r="Q32" s="837"/>
      <c r="R32" s="850"/>
    </row>
    <row r="33" spans="1:18" ht="14.4" customHeight="1" x14ac:dyDescent="0.3">
      <c r="A33" s="831" t="s">
        <v>5419</v>
      </c>
      <c r="B33" s="832" t="s">
        <v>5420</v>
      </c>
      <c r="C33" s="832" t="s">
        <v>584</v>
      </c>
      <c r="D33" s="832" t="s">
        <v>5421</v>
      </c>
      <c r="E33" s="832" t="s">
        <v>5459</v>
      </c>
      <c r="F33" s="832" t="s">
        <v>5458</v>
      </c>
      <c r="G33" s="849">
        <v>0.81</v>
      </c>
      <c r="H33" s="849">
        <v>156.55000000000001</v>
      </c>
      <c r="I33" s="832"/>
      <c r="J33" s="832">
        <v>193.27160493827159</v>
      </c>
      <c r="K33" s="849"/>
      <c r="L33" s="849"/>
      <c r="M33" s="832"/>
      <c r="N33" s="832"/>
      <c r="O33" s="849"/>
      <c r="P33" s="849"/>
      <c r="Q33" s="837"/>
      <c r="R33" s="850"/>
    </row>
    <row r="34" spans="1:18" ht="14.4" customHeight="1" x14ac:dyDescent="0.3">
      <c r="A34" s="831" t="s">
        <v>5419</v>
      </c>
      <c r="B34" s="832" t="s">
        <v>5420</v>
      </c>
      <c r="C34" s="832" t="s">
        <v>584</v>
      </c>
      <c r="D34" s="832" t="s">
        <v>5421</v>
      </c>
      <c r="E34" s="832" t="s">
        <v>5460</v>
      </c>
      <c r="F34" s="832" t="s">
        <v>5458</v>
      </c>
      <c r="G34" s="849">
        <v>1.3500000000000003</v>
      </c>
      <c r="H34" s="849">
        <v>328.59999999999997</v>
      </c>
      <c r="I34" s="832"/>
      <c r="J34" s="832">
        <v>243.40740740740733</v>
      </c>
      <c r="K34" s="849"/>
      <c r="L34" s="849"/>
      <c r="M34" s="832"/>
      <c r="N34" s="832"/>
      <c r="O34" s="849"/>
      <c r="P34" s="849"/>
      <c r="Q34" s="837"/>
      <c r="R34" s="850"/>
    </row>
    <row r="35" spans="1:18" ht="14.4" customHeight="1" x14ac:dyDescent="0.3">
      <c r="A35" s="831" t="s">
        <v>5419</v>
      </c>
      <c r="B35" s="832" t="s">
        <v>5420</v>
      </c>
      <c r="C35" s="832" t="s">
        <v>584</v>
      </c>
      <c r="D35" s="832" t="s">
        <v>5421</v>
      </c>
      <c r="E35" s="832" t="s">
        <v>5461</v>
      </c>
      <c r="F35" s="832" t="s">
        <v>5462</v>
      </c>
      <c r="G35" s="849"/>
      <c r="H35" s="849"/>
      <c r="I35" s="832"/>
      <c r="J35" s="832"/>
      <c r="K35" s="849">
        <v>11.11</v>
      </c>
      <c r="L35" s="849">
        <v>135.33000000000001</v>
      </c>
      <c r="M35" s="832">
        <v>1</v>
      </c>
      <c r="N35" s="832">
        <v>12.180918091809183</v>
      </c>
      <c r="O35" s="849">
        <v>20</v>
      </c>
      <c r="P35" s="849">
        <v>243.60000000000002</v>
      </c>
      <c r="Q35" s="837">
        <v>1.8000443360673908</v>
      </c>
      <c r="R35" s="850">
        <v>12.180000000000001</v>
      </c>
    </row>
    <row r="36" spans="1:18" ht="14.4" customHeight="1" x14ac:dyDescent="0.3">
      <c r="A36" s="831" t="s">
        <v>5419</v>
      </c>
      <c r="B36" s="832" t="s">
        <v>5420</v>
      </c>
      <c r="C36" s="832" t="s">
        <v>584</v>
      </c>
      <c r="D36" s="832" t="s">
        <v>5421</v>
      </c>
      <c r="E36" s="832" t="s">
        <v>5463</v>
      </c>
      <c r="F36" s="832" t="s">
        <v>5462</v>
      </c>
      <c r="G36" s="849"/>
      <c r="H36" s="849"/>
      <c r="I36" s="832"/>
      <c r="J36" s="832"/>
      <c r="K36" s="849">
        <v>98</v>
      </c>
      <c r="L36" s="849">
        <v>239.12</v>
      </c>
      <c r="M36" s="832">
        <v>1</v>
      </c>
      <c r="N36" s="832">
        <v>2.44</v>
      </c>
      <c r="O36" s="849">
        <v>152</v>
      </c>
      <c r="P36" s="849">
        <v>370.87999999999982</v>
      </c>
      <c r="Q36" s="837">
        <v>1.5510204081632646</v>
      </c>
      <c r="R36" s="850">
        <v>2.4399999999999991</v>
      </c>
    </row>
    <row r="37" spans="1:18" ht="14.4" customHeight="1" x14ac:dyDescent="0.3">
      <c r="A37" s="831" t="s">
        <v>5419</v>
      </c>
      <c r="B37" s="832" t="s">
        <v>5420</v>
      </c>
      <c r="C37" s="832" t="s">
        <v>584</v>
      </c>
      <c r="D37" s="832" t="s">
        <v>5421</v>
      </c>
      <c r="E37" s="832" t="s">
        <v>5464</v>
      </c>
      <c r="F37" s="832" t="s">
        <v>5462</v>
      </c>
      <c r="G37" s="849"/>
      <c r="H37" s="849"/>
      <c r="I37" s="832"/>
      <c r="J37" s="832"/>
      <c r="K37" s="849">
        <v>11</v>
      </c>
      <c r="L37" s="849">
        <v>66.990000000000009</v>
      </c>
      <c r="M37" s="832">
        <v>1</v>
      </c>
      <c r="N37" s="832">
        <v>6.0900000000000007</v>
      </c>
      <c r="O37" s="849">
        <v>21</v>
      </c>
      <c r="P37" s="849">
        <v>127.89</v>
      </c>
      <c r="Q37" s="837">
        <v>1.9090909090909089</v>
      </c>
      <c r="R37" s="850">
        <v>6.09</v>
      </c>
    </row>
    <row r="38" spans="1:18" ht="14.4" customHeight="1" x14ac:dyDescent="0.3">
      <c r="A38" s="831" t="s">
        <v>5419</v>
      </c>
      <c r="B38" s="832" t="s">
        <v>5420</v>
      </c>
      <c r="C38" s="832" t="s">
        <v>584</v>
      </c>
      <c r="D38" s="832" t="s">
        <v>5421</v>
      </c>
      <c r="E38" s="832" t="s">
        <v>5465</v>
      </c>
      <c r="F38" s="832" t="s">
        <v>5466</v>
      </c>
      <c r="G38" s="849">
        <v>0.02</v>
      </c>
      <c r="H38" s="849">
        <v>4.04</v>
      </c>
      <c r="I38" s="832"/>
      <c r="J38" s="832">
        <v>202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" customHeight="1" x14ac:dyDescent="0.3">
      <c r="A39" s="831" t="s">
        <v>5419</v>
      </c>
      <c r="B39" s="832" t="s">
        <v>5420</v>
      </c>
      <c r="C39" s="832" t="s">
        <v>584</v>
      </c>
      <c r="D39" s="832" t="s">
        <v>5421</v>
      </c>
      <c r="E39" s="832" t="s">
        <v>5467</v>
      </c>
      <c r="F39" s="832" t="s">
        <v>2158</v>
      </c>
      <c r="G39" s="849">
        <v>0</v>
      </c>
      <c r="H39" s="849">
        <v>0</v>
      </c>
      <c r="I39" s="832"/>
      <c r="J39" s="832"/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5419</v>
      </c>
      <c r="B40" s="832" t="s">
        <v>5420</v>
      </c>
      <c r="C40" s="832" t="s">
        <v>584</v>
      </c>
      <c r="D40" s="832" t="s">
        <v>5421</v>
      </c>
      <c r="E40" s="832" t="s">
        <v>5468</v>
      </c>
      <c r="F40" s="832" t="s">
        <v>1198</v>
      </c>
      <c r="G40" s="849">
        <v>15</v>
      </c>
      <c r="H40" s="849">
        <v>16783.350000000002</v>
      </c>
      <c r="I40" s="832">
        <v>2.1428379913946096</v>
      </c>
      <c r="J40" s="832">
        <v>1118.8900000000001</v>
      </c>
      <c r="K40" s="849">
        <v>7</v>
      </c>
      <c r="L40" s="849">
        <v>7832.3</v>
      </c>
      <c r="M40" s="832">
        <v>1</v>
      </c>
      <c r="N40" s="832">
        <v>1118.9000000000001</v>
      </c>
      <c r="O40" s="849">
        <v>20</v>
      </c>
      <c r="P40" s="849">
        <v>22378</v>
      </c>
      <c r="Q40" s="837">
        <v>2.8571428571428572</v>
      </c>
      <c r="R40" s="850">
        <v>1118.9000000000001</v>
      </c>
    </row>
    <row r="41" spans="1:18" ht="14.4" customHeight="1" x14ac:dyDescent="0.3">
      <c r="A41" s="831" t="s">
        <v>5419</v>
      </c>
      <c r="B41" s="832" t="s">
        <v>5420</v>
      </c>
      <c r="C41" s="832" t="s">
        <v>584</v>
      </c>
      <c r="D41" s="832" t="s">
        <v>5421</v>
      </c>
      <c r="E41" s="832" t="s">
        <v>5469</v>
      </c>
      <c r="F41" s="832" t="s">
        <v>5470</v>
      </c>
      <c r="G41" s="849">
        <v>0</v>
      </c>
      <c r="H41" s="849">
        <v>0</v>
      </c>
      <c r="I41" s="832"/>
      <c r="J41" s="832"/>
      <c r="K41" s="849"/>
      <c r="L41" s="849"/>
      <c r="M41" s="832"/>
      <c r="N41" s="832"/>
      <c r="O41" s="849"/>
      <c r="P41" s="849"/>
      <c r="Q41" s="837"/>
      <c r="R41" s="850"/>
    </row>
    <row r="42" spans="1:18" ht="14.4" customHeight="1" x14ac:dyDescent="0.3">
      <c r="A42" s="831" t="s">
        <v>5419</v>
      </c>
      <c r="B42" s="832" t="s">
        <v>5420</v>
      </c>
      <c r="C42" s="832" t="s">
        <v>584</v>
      </c>
      <c r="D42" s="832" t="s">
        <v>5421</v>
      </c>
      <c r="E42" s="832" t="s">
        <v>5471</v>
      </c>
      <c r="F42" s="832" t="s">
        <v>952</v>
      </c>
      <c r="G42" s="849">
        <v>0.2</v>
      </c>
      <c r="H42" s="849">
        <v>9.6999999999999993</v>
      </c>
      <c r="I42" s="832">
        <v>0.99897013388259515</v>
      </c>
      <c r="J42" s="832">
        <v>48.499999999999993</v>
      </c>
      <c r="K42" s="849">
        <v>0.2</v>
      </c>
      <c r="L42" s="849">
        <v>9.7100000000000009</v>
      </c>
      <c r="M42" s="832">
        <v>1</v>
      </c>
      <c r="N42" s="832">
        <v>48.550000000000004</v>
      </c>
      <c r="O42" s="849">
        <v>0.5</v>
      </c>
      <c r="P42" s="849">
        <v>24.259999999999998</v>
      </c>
      <c r="Q42" s="837">
        <v>2.4984552008238925</v>
      </c>
      <c r="R42" s="850">
        <v>48.519999999999996</v>
      </c>
    </row>
    <row r="43" spans="1:18" ht="14.4" customHeight="1" x14ac:dyDescent="0.3">
      <c r="A43" s="831" t="s">
        <v>5419</v>
      </c>
      <c r="B43" s="832" t="s">
        <v>5420</v>
      </c>
      <c r="C43" s="832" t="s">
        <v>584</v>
      </c>
      <c r="D43" s="832" t="s">
        <v>5421</v>
      </c>
      <c r="E43" s="832" t="s">
        <v>5472</v>
      </c>
      <c r="F43" s="832" t="s">
        <v>5473</v>
      </c>
      <c r="G43" s="849">
        <v>0.2</v>
      </c>
      <c r="H43" s="849">
        <v>10.28</v>
      </c>
      <c r="I43" s="832"/>
      <c r="J43" s="832">
        <v>51.399999999999991</v>
      </c>
      <c r="K43" s="849"/>
      <c r="L43" s="849"/>
      <c r="M43" s="832"/>
      <c r="N43" s="832"/>
      <c r="O43" s="849"/>
      <c r="P43" s="849"/>
      <c r="Q43" s="837"/>
      <c r="R43" s="850"/>
    </row>
    <row r="44" spans="1:18" ht="14.4" customHeight="1" x14ac:dyDescent="0.3">
      <c r="A44" s="831" t="s">
        <v>5419</v>
      </c>
      <c r="B44" s="832" t="s">
        <v>5420</v>
      </c>
      <c r="C44" s="832" t="s">
        <v>584</v>
      </c>
      <c r="D44" s="832" t="s">
        <v>5421</v>
      </c>
      <c r="E44" s="832" t="s">
        <v>5474</v>
      </c>
      <c r="F44" s="832" t="s">
        <v>1001</v>
      </c>
      <c r="G44" s="849">
        <v>2.0000000000000004</v>
      </c>
      <c r="H44" s="849">
        <v>335.61</v>
      </c>
      <c r="I44" s="832">
        <v>1.1765056439739185</v>
      </c>
      <c r="J44" s="832">
        <v>167.80499999999998</v>
      </c>
      <c r="K44" s="849">
        <v>1.7000000000000002</v>
      </c>
      <c r="L44" s="849">
        <v>285.26</v>
      </c>
      <c r="M44" s="832">
        <v>1</v>
      </c>
      <c r="N44" s="832">
        <v>167.79999999999998</v>
      </c>
      <c r="O44" s="849">
        <v>1.1000000000000001</v>
      </c>
      <c r="P44" s="849">
        <v>184.58</v>
      </c>
      <c r="Q44" s="837">
        <v>0.6470588235294118</v>
      </c>
      <c r="R44" s="850">
        <v>167.8</v>
      </c>
    </row>
    <row r="45" spans="1:18" ht="14.4" customHeight="1" x14ac:dyDescent="0.3">
      <c r="A45" s="831" t="s">
        <v>5419</v>
      </c>
      <c r="B45" s="832" t="s">
        <v>5420</v>
      </c>
      <c r="C45" s="832" t="s">
        <v>584</v>
      </c>
      <c r="D45" s="832" t="s">
        <v>5421</v>
      </c>
      <c r="E45" s="832" t="s">
        <v>5475</v>
      </c>
      <c r="F45" s="832" t="s">
        <v>5476</v>
      </c>
      <c r="G45" s="849">
        <v>1.4000000000000004</v>
      </c>
      <c r="H45" s="849">
        <v>400.70000000000005</v>
      </c>
      <c r="I45" s="832">
        <v>1.060642155694963</v>
      </c>
      <c r="J45" s="832">
        <v>286.21428571428567</v>
      </c>
      <c r="K45" s="849">
        <v>1.3200000000000003</v>
      </c>
      <c r="L45" s="849">
        <v>377.78999999999996</v>
      </c>
      <c r="M45" s="832">
        <v>1</v>
      </c>
      <c r="N45" s="832">
        <v>286.20454545454538</v>
      </c>
      <c r="O45" s="849"/>
      <c r="P45" s="849"/>
      <c r="Q45" s="837"/>
      <c r="R45" s="850"/>
    </row>
    <row r="46" spans="1:18" ht="14.4" customHeight="1" x14ac:dyDescent="0.3">
      <c r="A46" s="831" t="s">
        <v>5419</v>
      </c>
      <c r="B46" s="832" t="s">
        <v>5420</v>
      </c>
      <c r="C46" s="832" t="s">
        <v>584</v>
      </c>
      <c r="D46" s="832" t="s">
        <v>5421</v>
      </c>
      <c r="E46" s="832" t="s">
        <v>5477</v>
      </c>
      <c r="F46" s="832" t="s">
        <v>5478</v>
      </c>
      <c r="G46" s="849">
        <v>0.05</v>
      </c>
      <c r="H46" s="849">
        <v>241.53</v>
      </c>
      <c r="I46" s="832"/>
      <c r="J46" s="832">
        <v>4830.5999999999995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5419</v>
      </c>
      <c r="B47" s="832" t="s">
        <v>5420</v>
      </c>
      <c r="C47" s="832" t="s">
        <v>584</v>
      </c>
      <c r="D47" s="832" t="s">
        <v>5421</v>
      </c>
      <c r="E47" s="832" t="s">
        <v>5479</v>
      </c>
      <c r="F47" s="832" t="s">
        <v>5476</v>
      </c>
      <c r="G47" s="849"/>
      <c r="H47" s="849"/>
      <c r="I47" s="832"/>
      <c r="J47" s="832"/>
      <c r="K47" s="849">
        <v>0.30000000000000004</v>
      </c>
      <c r="L47" s="849">
        <v>85.89</v>
      </c>
      <c r="M47" s="832">
        <v>1</v>
      </c>
      <c r="N47" s="832">
        <v>286.29999999999995</v>
      </c>
      <c r="O47" s="849"/>
      <c r="P47" s="849"/>
      <c r="Q47" s="837"/>
      <c r="R47" s="850"/>
    </row>
    <row r="48" spans="1:18" ht="14.4" customHeight="1" x14ac:dyDescent="0.3">
      <c r="A48" s="831" t="s">
        <v>5419</v>
      </c>
      <c r="B48" s="832" t="s">
        <v>5420</v>
      </c>
      <c r="C48" s="832" t="s">
        <v>584</v>
      </c>
      <c r="D48" s="832" t="s">
        <v>5421</v>
      </c>
      <c r="E48" s="832" t="s">
        <v>5480</v>
      </c>
      <c r="F48" s="832" t="s">
        <v>5481</v>
      </c>
      <c r="G48" s="849">
        <v>0</v>
      </c>
      <c r="H48" s="849">
        <v>0</v>
      </c>
      <c r="I48" s="832"/>
      <c r="J48" s="832"/>
      <c r="K48" s="849"/>
      <c r="L48" s="849"/>
      <c r="M48" s="832"/>
      <c r="N48" s="832"/>
      <c r="O48" s="849"/>
      <c r="P48" s="849"/>
      <c r="Q48" s="837"/>
      <c r="R48" s="850"/>
    </row>
    <row r="49" spans="1:18" ht="14.4" customHeight="1" x14ac:dyDescent="0.3">
      <c r="A49" s="831" t="s">
        <v>5419</v>
      </c>
      <c r="B49" s="832" t="s">
        <v>5420</v>
      </c>
      <c r="C49" s="832" t="s">
        <v>584</v>
      </c>
      <c r="D49" s="832" t="s">
        <v>5421</v>
      </c>
      <c r="E49" s="832" t="s">
        <v>5482</v>
      </c>
      <c r="F49" s="832" t="s">
        <v>598</v>
      </c>
      <c r="G49" s="849"/>
      <c r="H49" s="849"/>
      <c r="I49" s="832"/>
      <c r="J49" s="832"/>
      <c r="K49" s="849"/>
      <c r="L49" s="849"/>
      <c r="M49" s="832"/>
      <c r="N49" s="832"/>
      <c r="O49" s="849">
        <v>18</v>
      </c>
      <c r="P49" s="849">
        <v>515.34</v>
      </c>
      <c r="Q49" s="837"/>
      <c r="R49" s="850">
        <v>28.630000000000003</v>
      </c>
    </row>
    <row r="50" spans="1:18" ht="14.4" customHeight="1" x14ac:dyDescent="0.3">
      <c r="A50" s="831" t="s">
        <v>5419</v>
      </c>
      <c r="B50" s="832" t="s">
        <v>5420</v>
      </c>
      <c r="C50" s="832" t="s">
        <v>584</v>
      </c>
      <c r="D50" s="832" t="s">
        <v>5421</v>
      </c>
      <c r="E50" s="832" t="s">
        <v>5483</v>
      </c>
      <c r="F50" s="832" t="s">
        <v>1014</v>
      </c>
      <c r="G50" s="849"/>
      <c r="H50" s="849"/>
      <c r="I50" s="832"/>
      <c r="J50" s="832"/>
      <c r="K50" s="849"/>
      <c r="L50" s="849"/>
      <c r="M50" s="832"/>
      <c r="N50" s="832"/>
      <c r="O50" s="849">
        <v>2</v>
      </c>
      <c r="P50" s="849">
        <v>343.38</v>
      </c>
      <c r="Q50" s="837"/>
      <c r="R50" s="850">
        <v>171.69</v>
      </c>
    </row>
    <row r="51" spans="1:18" ht="14.4" customHeight="1" x14ac:dyDescent="0.3">
      <c r="A51" s="831" t="s">
        <v>5419</v>
      </c>
      <c r="B51" s="832" t="s">
        <v>5420</v>
      </c>
      <c r="C51" s="832" t="s">
        <v>584</v>
      </c>
      <c r="D51" s="832" t="s">
        <v>5421</v>
      </c>
      <c r="E51" s="832" t="s">
        <v>5484</v>
      </c>
      <c r="F51" s="832" t="s">
        <v>5476</v>
      </c>
      <c r="G51" s="849">
        <v>7.0000000000000007E-2</v>
      </c>
      <c r="H51" s="849">
        <v>14.17</v>
      </c>
      <c r="I51" s="832">
        <v>1.6515151515151516</v>
      </c>
      <c r="J51" s="832">
        <v>202.42857142857142</v>
      </c>
      <c r="K51" s="849">
        <v>0.04</v>
      </c>
      <c r="L51" s="849">
        <v>8.58</v>
      </c>
      <c r="M51" s="832">
        <v>1</v>
      </c>
      <c r="N51" s="832">
        <v>214.5</v>
      </c>
      <c r="O51" s="849"/>
      <c r="P51" s="849"/>
      <c r="Q51" s="837"/>
      <c r="R51" s="850"/>
    </row>
    <row r="52" spans="1:18" ht="14.4" customHeight="1" x14ac:dyDescent="0.3">
      <c r="A52" s="831" t="s">
        <v>5419</v>
      </c>
      <c r="B52" s="832" t="s">
        <v>5420</v>
      </c>
      <c r="C52" s="832" t="s">
        <v>584</v>
      </c>
      <c r="D52" s="832" t="s">
        <v>5421</v>
      </c>
      <c r="E52" s="832" t="s">
        <v>5485</v>
      </c>
      <c r="F52" s="832" t="s">
        <v>2146</v>
      </c>
      <c r="G52" s="849">
        <v>6</v>
      </c>
      <c r="H52" s="849">
        <v>62503.38</v>
      </c>
      <c r="I52" s="832"/>
      <c r="J52" s="832">
        <v>10417.23</v>
      </c>
      <c r="K52" s="849"/>
      <c r="L52" s="849"/>
      <c r="M52" s="832"/>
      <c r="N52" s="832"/>
      <c r="O52" s="849"/>
      <c r="P52" s="849"/>
      <c r="Q52" s="837"/>
      <c r="R52" s="850"/>
    </row>
    <row r="53" spans="1:18" ht="14.4" customHeight="1" x14ac:dyDescent="0.3">
      <c r="A53" s="831" t="s">
        <v>5419</v>
      </c>
      <c r="B53" s="832" t="s">
        <v>5420</v>
      </c>
      <c r="C53" s="832" t="s">
        <v>584</v>
      </c>
      <c r="D53" s="832" t="s">
        <v>5421</v>
      </c>
      <c r="E53" s="832" t="s">
        <v>5486</v>
      </c>
      <c r="F53" s="832" t="s">
        <v>598</v>
      </c>
      <c r="G53" s="849"/>
      <c r="H53" s="849"/>
      <c r="I53" s="832"/>
      <c r="J53" s="832"/>
      <c r="K53" s="849"/>
      <c r="L53" s="849"/>
      <c r="M53" s="832"/>
      <c r="N53" s="832"/>
      <c r="O53" s="849">
        <v>1</v>
      </c>
      <c r="P53" s="849">
        <v>57.27</v>
      </c>
      <c r="Q53" s="837"/>
      <c r="R53" s="850">
        <v>57.27</v>
      </c>
    </row>
    <row r="54" spans="1:18" ht="14.4" customHeight="1" x14ac:dyDescent="0.3">
      <c r="A54" s="831" t="s">
        <v>5419</v>
      </c>
      <c r="B54" s="832" t="s">
        <v>5420</v>
      </c>
      <c r="C54" s="832" t="s">
        <v>584</v>
      </c>
      <c r="D54" s="832" t="s">
        <v>5421</v>
      </c>
      <c r="E54" s="832" t="s">
        <v>5487</v>
      </c>
      <c r="F54" s="832" t="s">
        <v>700</v>
      </c>
      <c r="G54" s="849"/>
      <c r="H54" s="849"/>
      <c r="I54" s="832"/>
      <c r="J54" s="832"/>
      <c r="K54" s="849"/>
      <c r="L54" s="849"/>
      <c r="M54" s="832"/>
      <c r="N54" s="832"/>
      <c r="O54" s="849">
        <v>61</v>
      </c>
      <c r="P54" s="849">
        <v>4998.3399999999983</v>
      </c>
      <c r="Q54" s="837"/>
      <c r="R54" s="850">
        <v>81.939999999999969</v>
      </c>
    </row>
    <row r="55" spans="1:18" ht="14.4" customHeight="1" x14ac:dyDescent="0.3">
      <c r="A55" s="831" t="s">
        <v>5419</v>
      </c>
      <c r="B55" s="832" t="s">
        <v>5420</v>
      </c>
      <c r="C55" s="832" t="s">
        <v>584</v>
      </c>
      <c r="D55" s="832" t="s">
        <v>5421</v>
      </c>
      <c r="E55" s="832" t="s">
        <v>5488</v>
      </c>
      <c r="F55" s="832" t="s">
        <v>873</v>
      </c>
      <c r="G55" s="849">
        <v>0.4</v>
      </c>
      <c r="H55" s="849">
        <v>20.86</v>
      </c>
      <c r="I55" s="832"/>
      <c r="J55" s="832">
        <v>52.15</v>
      </c>
      <c r="K55" s="849"/>
      <c r="L55" s="849"/>
      <c r="M55" s="832"/>
      <c r="N55" s="832"/>
      <c r="O55" s="849">
        <v>0.60000000000000009</v>
      </c>
      <c r="P55" s="849">
        <v>31.29</v>
      </c>
      <c r="Q55" s="837"/>
      <c r="R55" s="850">
        <v>52.149999999999991</v>
      </c>
    </row>
    <row r="56" spans="1:18" ht="14.4" customHeight="1" x14ac:dyDescent="0.3">
      <c r="A56" s="831" t="s">
        <v>5419</v>
      </c>
      <c r="B56" s="832" t="s">
        <v>5420</v>
      </c>
      <c r="C56" s="832" t="s">
        <v>584</v>
      </c>
      <c r="D56" s="832" t="s">
        <v>5421</v>
      </c>
      <c r="E56" s="832" t="s">
        <v>5489</v>
      </c>
      <c r="F56" s="832" t="s">
        <v>5490</v>
      </c>
      <c r="G56" s="849"/>
      <c r="H56" s="849"/>
      <c r="I56" s="832"/>
      <c r="J56" s="832"/>
      <c r="K56" s="849"/>
      <c r="L56" s="849"/>
      <c r="M56" s="832"/>
      <c r="N56" s="832"/>
      <c r="O56" s="849">
        <v>2</v>
      </c>
      <c r="P56" s="849">
        <v>5.72</v>
      </c>
      <c r="Q56" s="837"/>
      <c r="R56" s="850">
        <v>2.86</v>
      </c>
    </row>
    <row r="57" spans="1:18" ht="14.4" customHeight="1" x14ac:dyDescent="0.3">
      <c r="A57" s="831" t="s">
        <v>5419</v>
      </c>
      <c r="B57" s="832" t="s">
        <v>5420</v>
      </c>
      <c r="C57" s="832" t="s">
        <v>584</v>
      </c>
      <c r="D57" s="832" t="s">
        <v>5421</v>
      </c>
      <c r="E57" s="832" t="s">
        <v>5491</v>
      </c>
      <c r="F57" s="832" t="s">
        <v>5490</v>
      </c>
      <c r="G57" s="849"/>
      <c r="H57" s="849"/>
      <c r="I57" s="832"/>
      <c r="J57" s="832"/>
      <c r="K57" s="849"/>
      <c r="L57" s="849"/>
      <c r="M57" s="832"/>
      <c r="N57" s="832"/>
      <c r="O57" s="849">
        <v>1</v>
      </c>
      <c r="P57" s="849">
        <v>7.16</v>
      </c>
      <c r="Q57" s="837"/>
      <c r="R57" s="850">
        <v>7.16</v>
      </c>
    </row>
    <row r="58" spans="1:18" ht="14.4" customHeight="1" x14ac:dyDescent="0.3">
      <c r="A58" s="831" t="s">
        <v>5419</v>
      </c>
      <c r="B58" s="832" t="s">
        <v>5420</v>
      </c>
      <c r="C58" s="832" t="s">
        <v>584</v>
      </c>
      <c r="D58" s="832" t="s">
        <v>5421</v>
      </c>
      <c r="E58" s="832" t="s">
        <v>5492</v>
      </c>
      <c r="F58" s="832" t="s">
        <v>5490</v>
      </c>
      <c r="G58" s="849"/>
      <c r="H58" s="849"/>
      <c r="I58" s="832"/>
      <c r="J58" s="832"/>
      <c r="K58" s="849"/>
      <c r="L58" s="849"/>
      <c r="M58" s="832"/>
      <c r="N58" s="832"/>
      <c r="O58" s="849">
        <v>7</v>
      </c>
      <c r="P58" s="849">
        <v>100.24000000000001</v>
      </c>
      <c r="Q58" s="837"/>
      <c r="R58" s="850">
        <v>14.320000000000002</v>
      </c>
    </row>
    <row r="59" spans="1:18" ht="14.4" customHeight="1" x14ac:dyDescent="0.3">
      <c r="A59" s="831" t="s">
        <v>5419</v>
      </c>
      <c r="B59" s="832" t="s">
        <v>5420</v>
      </c>
      <c r="C59" s="832" t="s">
        <v>584</v>
      </c>
      <c r="D59" s="832" t="s">
        <v>5421</v>
      </c>
      <c r="E59" s="832" t="s">
        <v>5493</v>
      </c>
      <c r="F59" s="832" t="s">
        <v>5494</v>
      </c>
      <c r="G59" s="849"/>
      <c r="H59" s="849"/>
      <c r="I59" s="832"/>
      <c r="J59" s="832"/>
      <c r="K59" s="849">
        <v>2</v>
      </c>
      <c r="L59" s="849">
        <v>534.62</v>
      </c>
      <c r="M59" s="832">
        <v>1</v>
      </c>
      <c r="N59" s="832">
        <v>267.31</v>
      </c>
      <c r="O59" s="849">
        <v>3</v>
      </c>
      <c r="P59" s="849">
        <v>801.93000000000006</v>
      </c>
      <c r="Q59" s="837">
        <v>1.5</v>
      </c>
      <c r="R59" s="850">
        <v>267.31</v>
      </c>
    </row>
    <row r="60" spans="1:18" ht="14.4" customHeight="1" x14ac:dyDescent="0.3">
      <c r="A60" s="831" t="s">
        <v>5419</v>
      </c>
      <c r="B60" s="832" t="s">
        <v>5420</v>
      </c>
      <c r="C60" s="832" t="s">
        <v>584</v>
      </c>
      <c r="D60" s="832" t="s">
        <v>5421</v>
      </c>
      <c r="E60" s="832" t="s">
        <v>5495</v>
      </c>
      <c r="F60" s="832" t="s">
        <v>5496</v>
      </c>
      <c r="G60" s="849"/>
      <c r="H60" s="849"/>
      <c r="I60" s="832"/>
      <c r="J60" s="832"/>
      <c r="K60" s="849"/>
      <c r="L60" s="849"/>
      <c r="M60" s="832"/>
      <c r="N60" s="832"/>
      <c r="O60" s="849">
        <v>4</v>
      </c>
      <c r="P60" s="849">
        <v>1909.68</v>
      </c>
      <c r="Q60" s="837"/>
      <c r="R60" s="850">
        <v>477.42</v>
      </c>
    </row>
    <row r="61" spans="1:18" ht="14.4" customHeight="1" x14ac:dyDescent="0.3">
      <c r="A61" s="831" t="s">
        <v>5419</v>
      </c>
      <c r="B61" s="832" t="s">
        <v>5420</v>
      </c>
      <c r="C61" s="832" t="s">
        <v>584</v>
      </c>
      <c r="D61" s="832" t="s">
        <v>5421</v>
      </c>
      <c r="E61" s="832" t="s">
        <v>5497</v>
      </c>
      <c r="F61" s="832" t="s">
        <v>5494</v>
      </c>
      <c r="G61" s="849"/>
      <c r="H61" s="849"/>
      <c r="I61" s="832"/>
      <c r="J61" s="832"/>
      <c r="K61" s="849">
        <v>3</v>
      </c>
      <c r="L61" s="849">
        <v>313.32</v>
      </c>
      <c r="M61" s="832">
        <v>1</v>
      </c>
      <c r="N61" s="832">
        <v>104.44</v>
      </c>
      <c r="O61" s="849">
        <v>2</v>
      </c>
      <c r="P61" s="849">
        <v>208.88</v>
      </c>
      <c r="Q61" s="837">
        <v>0.66666666666666663</v>
      </c>
      <c r="R61" s="850">
        <v>104.44</v>
      </c>
    </row>
    <row r="62" spans="1:18" ht="14.4" customHeight="1" x14ac:dyDescent="0.3">
      <c r="A62" s="831" t="s">
        <v>5419</v>
      </c>
      <c r="B62" s="832" t="s">
        <v>5420</v>
      </c>
      <c r="C62" s="832" t="s">
        <v>584</v>
      </c>
      <c r="D62" s="832" t="s">
        <v>5421</v>
      </c>
      <c r="E62" s="832" t="s">
        <v>5498</v>
      </c>
      <c r="F62" s="832" t="s">
        <v>5496</v>
      </c>
      <c r="G62" s="849"/>
      <c r="H62" s="849"/>
      <c r="I62" s="832"/>
      <c r="J62" s="832"/>
      <c r="K62" s="849"/>
      <c r="L62" s="849"/>
      <c r="M62" s="832"/>
      <c r="N62" s="832"/>
      <c r="O62" s="849">
        <v>5</v>
      </c>
      <c r="P62" s="849">
        <v>2387.1</v>
      </c>
      <c r="Q62" s="837"/>
      <c r="R62" s="850">
        <v>477.41999999999996</v>
      </c>
    </row>
    <row r="63" spans="1:18" ht="14.4" customHeight="1" x14ac:dyDescent="0.3">
      <c r="A63" s="831" t="s">
        <v>5419</v>
      </c>
      <c r="B63" s="832" t="s">
        <v>5420</v>
      </c>
      <c r="C63" s="832" t="s">
        <v>584</v>
      </c>
      <c r="D63" s="832" t="s">
        <v>5421</v>
      </c>
      <c r="E63" s="832" t="s">
        <v>5499</v>
      </c>
      <c r="F63" s="832" t="s">
        <v>1215</v>
      </c>
      <c r="G63" s="849"/>
      <c r="H63" s="849"/>
      <c r="I63" s="832"/>
      <c r="J63" s="832"/>
      <c r="K63" s="849">
        <v>0.1</v>
      </c>
      <c r="L63" s="849">
        <v>6.23</v>
      </c>
      <c r="M63" s="832">
        <v>1</v>
      </c>
      <c r="N63" s="832">
        <v>62.300000000000004</v>
      </c>
      <c r="O63" s="849"/>
      <c r="P63" s="849"/>
      <c r="Q63" s="837"/>
      <c r="R63" s="850"/>
    </row>
    <row r="64" spans="1:18" ht="14.4" customHeight="1" x14ac:dyDescent="0.3">
      <c r="A64" s="831" t="s">
        <v>5419</v>
      </c>
      <c r="B64" s="832" t="s">
        <v>5420</v>
      </c>
      <c r="C64" s="832" t="s">
        <v>584</v>
      </c>
      <c r="D64" s="832" t="s">
        <v>5421</v>
      </c>
      <c r="E64" s="832" t="s">
        <v>5500</v>
      </c>
      <c r="F64" s="832" t="s">
        <v>5501</v>
      </c>
      <c r="G64" s="849"/>
      <c r="H64" s="849"/>
      <c r="I64" s="832"/>
      <c r="J64" s="832"/>
      <c r="K64" s="849"/>
      <c r="L64" s="849"/>
      <c r="M64" s="832"/>
      <c r="N64" s="832"/>
      <c r="O64" s="849">
        <v>2</v>
      </c>
      <c r="P64" s="849">
        <v>54499.56</v>
      </c>
      <c r="Q64" s="837"/>
      <c r="R64" s="850">
        <v>27249.78</v>
      </c>
    </row>
    <row r="65" spans="1:18" ht="14.4" customHeight="1" x14ac:dyDescent="0.3">
      <c r="A65" s="831" t="s">
        <v>5419</v>
      </c>
      <c r="B65" s="832" t="s">
        <v>5420</v>
      </c>
      <c r="C65" s="832" t="s">
        <v>584</v>
      </c>
      <c r="D65" s="832" t="s">
        <v>5421</v>
      </c>
      <c r="E65" s="832" t="s">
        <v>5502</v>
      </c>
      <c r="F65" s="832" t="s">
        <v>5503</v>
      </c>
      <c r="G65" s="849"/>
      <c r="H65" s="849"/>
      <c r="I65" s="832"/>
      <c r="J65" s="832"/>
      <c r="K65" s="849"/>
      <c r="L65" s="849"/>
      <c r="M65" s="832"/>
      <c r="N65" s="832"/>
      <c r="O65" s="849">
        <v>2</v>
      </c>
      <c r="P65" s="849">
        <v>597712.76</v>
      </c>
      <c r="Q65" s="837"/>
      <c r="R65" s="850">
        <v>298856.38</v>
      </c>
    </row>
    <row r="66" spans="1:18" ht="14.4" customHeight="1" x14ac:dyDescent="0.3">
      <c r="A66" s="831" t="s">
        <v>5419</v>
      </c>
      <c r="B66" s="832" t="s">
        <v>5420</v>
      </c>
      <c r="C66" s="832" t="s">
        <v>584</v>
      </c>
      <c r="D66" s="832" t="s">
        <v>5421</v>
      </c>
      <c r="E66" s="832" t="s">
        <v>5504</v>
      </c>
      <c r="F66" s="832" t="s">
        <v>920</v>
      </c>
      <c r="G66" s="849"/>
      <c r="H66" s="849"/>
      <c r="I66" s="832"/>
      <c r="J66" s="832"/>
      <c r="K66" s="849">
        <v>0.2</v>
      </c>
      <c r="L66" s="849">
        <v>10.89</v>
      </c>
      <c r="M66" s="832">
        <v>1</v>
      </c>
      <c r="N66" s="832">
        <v>54.45</v>
      </c>
      <c r="O66" s="849"/>
      <c r="P66" s="849"/>
      <c r="Q66" s="837"/>
      <c r="R66" s="850"/>
    </row>
    <row r="67" spans="1:18" ht="14.4" customHeight="1" x14ac:dyDescent="0.3">
      <c r="A67" s="831" t="s">
        <v>5419</v>
      </c>
      <c r="B67" s="832" t="s">
        <v>5420</v>
      </c>
      <c r="C67" s="832" t="s">
        <v>584</v>
      </c>
      <c r="D67" s="832" t="s">
        <v>5421</v>
      </c>
      <c r="E67" s="832" t="s">
        <v>5505</v>
      </c>
      <c r="F67" s="832" t="s">
        <v>1001</v>
      </c>
      <c r="G67" s="849"/>
      <c r="H67" s="849"/>
      <c r="I67" s="832"/>
      <c r="J67" s="832"/>
      <c r="K67" s="849">
        <v>0.1</v>
      </c>
      <c r="L67" s="849">
        <v>8.39</v>
      </c>
      <c r="M67" s="832">
        <v>1</v>
      </c>
      <c r="N67" s="832">
        <v>83.9</v>
      </c>
      <c r="O67" s="849"/>
      <c r="P67" s="849"/>
      <c r="Q67" s="837"/>
      <c r="R67" s="850"/>
    </row>
    <row r="68" spans="1:18" ht="14.4" customHeight="1" x14ac:dyDescent="0.3">
      <c r="A68" s="831" t="s">
        <v>5419</v>
      </c>
      <c r="B68" s="832" t="s">
        <v>5420</v>
      </c>
      <c r="C68" s="832" t="s">
        <v>584</v>
      </c>
      <c r="D68" s="832" t="s">
        <v>5421</v>
      </c>
      <c r="E68" s="832" t="s">
        <v>5506</v>
      </c>
      <c r="F68" s="832" t="s">
        <v>1544</v>
      </c>
      <c r="G68" s="849"/>
      <c r="H68" s="849"/>
      <c r="I68" s="832"/>
      <c r="J68" s="832"/>
      <c r="K68" s="849"/>
      <c r="L68" s="849"/>
      <c r="M68" s="832"/>
      <c r="N68" s="832"/>
      <c r="O68" s="849">
        <v>1</v>
      </c>
      <c r="P68" s="849">
        <v>284935.2</v>
      </c>
      <c r="Q68" s="837"/>
      <c r="R68" s="850">
        <v>284935.2</v>
      </c>
    </row>
    <row r="69" spans="1:18" ht="14.4" customHeight="1" x14ac:dyDescent="0.3">
      <c r="A69" s="831" t="s">
        <v>5419</v>
      </c>
      <c r="B69" s="832" t="s">
        <v>5420</v>
      </c>
      <c r="C69" s="832" t="s">
        <v>584</v>
      </c>
      <c r="D69" s="832" t="s">
        <v>5421</v>
      </c>
      <c r="E69" s="832" t="s">
        <v>5507</v>
      </c>
      <c r="F69" s="832" t="s">
        <v>5508</v>
      </c>
      <c r="G69" s="849"/>
      <c r="H69" s="849"/>
      <c r="I69" s="832"/>
      <c r="J69" s="832"/>
      <c r="K69" s="849"/>
      <c r="L69" s="849"/>
      <c r="M69" s="832"/>
      <c r="N69" s="832"/>
      <c r="O69" s="849">
        <v>1</v>
      </c>
      <c r="P69" s="849">
        <v>343159.78</v>
      </c>
      <c r="Q69" s="837"/>
      <c r="R69" s="850">
        <v>343159.78</v>
      </c>
    </row>
    <row r="70" spans="1:18" ht="14.4" customHeight="1" x14ac:dyDescent="0.3">
      <c r="A70" s="831" t="s">
        <v>5419</v>
      </c>
      <c r="B70" s="832" t="s">
        <v>5420</v>
      </c>
      <c r="C70" s="832" t="s">
        <v>584</v>
      </c>
      <c r="D70" s="832" t="s">
        <v>2174</v>
      </c>
      <c r="E70" s="832" t="s">
        <v>5509</v>
      </c>
      <c r="F70" s="832" t="s">
        <v>5510</v>
      </c>
      <c r="G70" s="849">
        <v>3</v>
      </c>
      <c r="H70" s="849">
        <v>6019.53</v>
      </c>
      <c r="I70" s="832"/>
      <c r="J70" s="832">
        <v>2006.51</v>
      </c>
      <c r="K70" s="849"/>
      <c r="L70" s="849"/>
      <c r="M70" s="832"/>
      <c r="N70" s="832"/>
      <c r="O70" s="849"/>
      <c r="P70" s="849"/>
      <c r="Q70" s="837"/>
      <c r="R70" s="850"/>
    </row>
    <row r="71" spans="1:18" ht="14.4" customHeight="1" x14ac:dyDescent="0.3">
      <c r="A71" s="831" t="s">
        <v>5419</v>
      </c>
      <c r="B71" s="832" t="s">
        <v>5420</v>
      </c>
      <c r="C71" s="832" t="s">
        <v>584</v>
      </c>
      <c r="D71" s="832" t="s">
        <v>5511</v>
      </c>
      <c r="E71" s="832" t="s">
        <v>5512</v>
      </c>
      <c r="F71" s="832" t="s">
        <v>5513</v>
      </c>
      <c r="G71" s="849">
        <v>0</v>
      </c>
      <c r="H71" s="849">
        <v>0</v>
      </c>
      <c r="I71" s="832"/>
      <c r="J71" s="832"/>
      <c r="K71" s="849"/>
      <c r="L71" s="849"/>
      <c r="M71" s="832"/>
      <c r="N71" s="832"/>
      <c r="O71" s="849"/>
      <c r="P71" s="849"/>
      <c r="Q71" s="837"/>
      <c r="R71" s="850"/>
    </row>
    <row r="72" spans="1:18" ht="14.4" customHeight="1" x14ac:dyDescent="0.3">
      <c r="A72" s="831" t="s">
        <v>5419</v>
      </c>
      <c r="B72" s="832" t="s">
        <v>5420</v>
      </c>
      <c r="C72" s="832" t="s">
        <v>584</v>
      </c>
      <c r="D72" s="832" t="s">
        <v>5511</v>
      </c>
      <c r="E72" s="832" t="s">
        <v>5514</v>
      </c>
      <c r="F72" s="832" t="s">
        <v>5515</v>
      </c>
      <c r="G72" s="849">
        <v>122</v>
      </c>
      <c r="H72" s="849">
        <v>17812</v>
      </c>
      <c r="I72" s="832">
        <v>1.1431138493133102</v>
      </c>
      <c r="J72" s="832">
        <v>146</v>
      </c>
      <c r="K72" s="849">
        <v>106</v>
      </c>
      <c r="L72" s="849">
        <v>15582</v>
      </c>
      <c r="M72" s="832">
        <v>1</v>
      </c>
      <c r="N72" s="832">
        <v>147</v>
      </c>
      <c r="O72" s="849">
        <v>160</v>
      </c>
      <c r="P72" s="849">
        <v>23520</v>
      </c>
      <c r="Q72" s="837">
        <v>1.5094339622641511</v>
      </c>
      <c r="R72" s="850">
        <v>147</v>
      </c>
    </row>
    <row r="73" spans="1:18" ht="14.4" customHeight="1" x14ac:dyDescent="0.3">
      <c r="A73" s="831" t="s">
        <v>5419</v>
      </c>
      <c r="B73" s="832" t="s">
        <v>5420</v>
      </c>
      <c r="C73" s="832" t="s">
        <v>584</v>
      </c>
      <c r="D73" s="832" t="s">
        <v>5511</v>
      </c>
      <c r="E73" s="832" t="s">
        <v>5516</v>
      </c>
      <c r="F73" s="832" t="s">
        <v>5517</v>
      </c>
      <c r="G73" s="849">
        <v>1</v>
      </c>
      <c r="H73" s="849">
        <v>195</v>
      </c>
      <c r="I73" s="832"/>
      <c r="J73" s="832">
        <v>195</v>
      </c>
      <c r="K73" s="849"/>
      <c r="L73" s="849"/>
      <c r="M73" s="832"/>
      <c r="N73" s="832"/>
      <c r="O73" s="849"/>
      <c r="P73" s="849"/>
      <c r="Q73" s="837"/>
      <c r="R73" s="850"/>
    </row>
    <row r="74" spans="1:18" ht="14.4" customHeight="1" x14ac:dyDescent="0.3">
      <c r="A74" s="831" t="s">
        <v>5419</v>
      </c>
      <c r="B74" s="832" t="s">
        <v>5420</v>
      </c>
      <c r="C74" s="832" t="s">
        <v>584</v>
      </c>
      <c r="D74" s="832" t="s">
        <v>5511</v>
      </c>
      <c r="E74" s="832" t="s">
        <v>5518</v>
      </c>
      <c r="F74" s="832" t="s">
        <v>5519</v>
      </c>
      <c r="G74" s="849">
        <v>1436</v>
      </c>
      <c r="H74" s="849">
        <v>53132</v>
      </c>
      <c r="I74" s="832">
        <v>0.90886075949367084</v>
      </c>
      <c r="J74" s="832">
        <v>37</v>
      </c>
      <c r="K74" s="849">
        <v>1580</v>
      </c>
      <c r="L74" s="849">
        <v>58460</v>
      </c>
      <c r="M74" s="832">
        <v>1</v>
      </c>
      <c r="N74" s="832">
        <v>37</v>
      </c>
      <c r="O74" s="849">
        <v>1328</v>
      </c>
      <c r="P74" s="849">
        <v>49136</v>
      </c>
      <c r="Q74" s="837">
        <v>0.84050632911392409</v>
      </c>
      <c r="R74" s="850">
        <v>37</v>
      </c>
    </row>
    <row r="75" spans="1:18" ht="14.4" customHeight="1" x14ac:dyDescent="0.3">
      <c r="A75" s="831" t="s">
        <v>5419</v>
      </c>
      <c r="B75" s="832" t="s">
        <v>5420</v>
      </c>
      <c r="C75" s="832" t="s">
        <v>584</v>
      </c>
      <c r="D75" s="832" t="s">
        <v>5511</v>
      </c>
      <c r="E75" s="832" t="s">
        <v>5520</v>
      </c>
      <c r="F75" s="832" t="s">
        <v>5521</v>
      </c>
      <c r="G75" s="849"/>
      <c r="H75" s="849"/>
      <c r="I75" s="832"/>
      <c r="J75" s="832"/>
      <c r="K75" s="849"/>
      <c r="L75" s="849"/>
      <c r="M75" s="832"/>
      <c r="N75" s="832"/>
      <c r="O75" s="849">
        <v>4</v>
      </c>
      <c r="P75" s="849">
        <v>0</v>
      </c>
      <c r="Q75" s="837"/>
      <c r="R75" s="850">
        <v>0</v>
      </c>
    </row>
    <row r="76" spans="1:18" ht="14.4" customHeight="1" x14ac:dyDescent="0.3">
      <c r="A76" s="831" t="s">
        <v>5419</v>
      </c>
      <c r="B76" s="832" t="s">
        <v>5420</v>
      </c>
      <c r="C76" s="832" t="s">
        <v>584</v>
      </c>
      <c r="D76" s="832" t="s">
        <v>5511</v>
      </c>
      <c r="E76" s="832" t="s">
        <v>5522</v>
      </c>
      <c r="F76" s="832" t="s">
        <v>5523</v>
      </c>
      <c r="G76" s="849">
        <v>491</v>
      </c>
      <c r="H76" s="849">
        <v>230279</v>
      </c>
      <c r="I76" s="832">
        <v>0.82069567696639223</v>
      </c>
      <c r="J76" s="832">
        <v>469</v>
      </c>
      <c r="K76" s="849">
        <v>597</v>
      </c>
      <c r="L76" s="849">
        <v>280590</v>
      </c>
      <c r="M76" s="832">
        <v>1</v>
      </c>
      <c r="N76" s="832">
        <v>470</v>
      </c>
      <c r="O76" s="849">
        <v>575</v>
      </c>
      <c r="P76" s="849">
        <v>270825</v>
      </c>
      <c r="Q76" s="837">
        <v>0.96519833208596173</v>
      </c>
      <c r="R76" s="850">
        <v>471</v>
      </c>
    </row>
    <row r="77" spans="1:18" ht="14.4" customHeight="1" x14ac:dyDescent="0.3">
      <c r="A77" s="831" t="s">
        <v>5419</v>
      </c>
      <c r="B77" s="832" t="s">
        <v>5420</v>
      </c>
      <c r="C77" s="832" t="s">
        <v>584</v>
      </c>
      <c r="D77" s="832" t="s">
        <v>5511</v>
      </c>
      <c r="E77" s="832" t="s">
        <v>5524</v>
      </c>
      <c r="F77" s="832" t="s">
        <v>5525</v>
      </c>
      <c r="G77" s="849">
        <v>1543</v>
      </c>
      <c r="H77" s="849">
        <v>51433.310000000012</v>
      </c>
      <c r="I77" s="832">
        <v>0.59759888300468678</v>
      </c>
      <c r="J77" s="832">
        <v>33.33331821127674</v>
      </c>
      <c r="K77" s="849">
        <v>2582</v>
      </c>
      <c r="L77" s="849">
        <v>86066.610000000015</v>
      </c>
      <c r="M77" s="832">
        <v>1</v>
      </c>
      <c r="N77" s="832">
        <v>33.333311386522084</v>
      </c>
      <c r="O77" s="849">
        <v>2637</v>
      </c>
      <c r="P77" s="849">
        <v>87899.99</v>
      </c>
      <c r="Q77" s="837">
        <v>1.0213018730492578</v>
      </c>
      <c r="R77" s="850">
        <v>33.33332954114524</v>
      </c>
    </row>
    <row r="78" spans="1:18" ht="14.4" customHeight="1" x14ac:dyDescent="0.3">
      <c r="A78" s="831" t="s">
        <v>5419</v>
      </c>
      <c r="B78" s="832" t="s">
        <v>5420</v>
      </c>
      <c r="C78" s="832" t="s">
        <v>584</v>
      </c>
      <c r="D78" s="832" t="s">
        <v>5511</v>
      </c>
      <c r="E78" s="832" t="s">
        <v>5526</v>
      </c>
      <c r="F78" s="832" t="s">
        <v>5527</v>
      </c>
      <c r="G78" s="849">
        <v>2880</v>
      </c>
      <c r="H78" s="849">
        <v>106560</v>
      </c>
      <c r="I78" s="832">
        <v>1.0810810810810811</v>
      </c>
      <c r="J78" s="832">
        <v>37</v>
      </c>
      <c r="K78" s="849">
        <v>2664</v>
      </c>
      <c r="L78" s="849">
        <v>98568</v>
      </c>
      <c r="M78" s="832">
        <v>1</v>
      </c>
      <c r="N78" s="832">
        <v>37</v>
      </c>
      <c r="O78" s="849">
        <v>2488</v>
      </c>
      <c r="P78" s="849">
        <v>92056</v>
      </c>
      <c r="Q78" s="837">
        <v>0.93393393393393398</v>
      </c>
      <c r="R78" s="850">
        <v>37</v>
      </c>
    </row>
    <row r="79" spans="1:18" ht="14.4" customHeight="1" x14ac:dyDescent="0.3">
      <c r="A79" s="831" t="s">
        <v>5419</v>
      </c>
      <c r="B79" s="832" t="s">
        <v>5420</v>
      </c>
      <c r="C79" s="832" t="s">
        <v>584</v>
      </c>
      <c r="D79" s="832" t="s">
        <v>5511</v>
      </c>
      <c r="E79" s="832" t="s">
        <v>5528</v>
      </c>
      <c r="F79" s="832" t="s">
        <v>5529</v>
      </c>
      <c r="G79" s="849">
        <v>667</v>
      </c>
      <c r="H79" s="849">
        <v>88711</v>
      </c>
      <c r="I79" s="832">
        <v>1.0952380952380953</v>
      </c>
      <c r="J79" s="832">
        <v>133</v>
      </c>
      <c r="K79" s="849">
        <v>609</v>
      </c>
      <c r="L79" s="849">
        <v>80997</v>
      </c>
      <c r="M79" s="832">
        <v>1</v>
      </c>
      <c r="N79" s="832">
        <v>133</v>
      </c>
      <c r="O79" s="849">
        <v>533</v>
      </c>
      <c r="P79" s="849">
        <v>70889</v>
      </c>
      <c r="Q79" s="837">
        <v>0.87520525451559938</v>
      </c>
      <c r="R79" s="850">
        <v>133</v>
      </c>
    </row>
    <row r="80" spans="1:18" ht="14.4" customHeight="1" x14ac:dyDescent="0.3">
      <c r="A80" s="831" t="s">
        <v>5419</v>
      </c>
      <c r="B80" s="832" t="s">
        <v>5420</v>
      </c>
      <c r="C80" s="832" t="s">
        <v>584</v>
      </c>
      <c r="D80" s="832" t="s">
        <v>5511</v>
      </c>
      <c r="E80" s="832" t="s">
        <v>5530</v>
      </c>
      <c r="F80" s="832" t="s">
        <v>5531</v>
      </c>
      <c r="G80" s="849">
        <v>5</v>
      </c>
      <c r="H80" s="849">
        <v>160</v>
      </c>
      <c r="I80" s="832">
        <v>1.6666666666666667</v>
      </c>
      <c r="J80" s="832">
        <v>32</v>
      </c>
      <c r="K80" s="849">
        <v>3</v>
      </c>
      <c r="L80" s="849">
        <v>96</v>
      </c>
      <c r="M80" s="832">
        <v>1</v>
      </c>
      <c r="N80" s="832">
        <v>32</v>
      </c>
      <c r="O80" s="849">
        <v>1</v>
      </c>
      <c r="P80" s="849">
        <v>32</v>
      </c>
      <c r="Q80" s="837">
        <v>0.33333333333333331</v>
      </c>
      <c r="R80" s="850">
        <v>32</v>
      </c>
    </row>
    <row r="81" spans="1:18" ht="14.4" customHeight="1" x14ac:dyDescent="0.3">
      <c r="A81" s="831" t="s">
        <v>5419</v>
      </c>
      <c r="B81" s="832" t="s">
        <v>5420</v>
      </c>
      <c r="C81" s="832" t="s">
        <v>584</v>
      </c>
      <c r="D81" s="832" t="s">
        <v>5511</v>
      </c>
      <c r="E81" s="832" t="s">
        <v>5532</v>
      </c>
      <c r="F81" s="832" t="s">
        <v>5533</v>
      </c>
      <c r="G81" s="849">
        <v>60</v>
      </c>
      <c r="H81" s="849">
        <v>42060</v>
      </c>
      <c r="I81" s="832">
        <v>0.98360655737704916</v>
      </c>
      <c r="J81" s="832">
        <v>701</v>
      </c>
      <c r="K81" s="849">
        <v>61</v>
      </c>
      <c r="L81" s="849">
        <v>42761</v>
      </c>
      <c r="M81" s="832">
        <v>1</v>
      </c>
      <c r="N81" s="832">
        <v>701</v>
      </c>
      <c r="O81" s="849">
        <v>144</v>
      </c>
      <c r="P81" s="849">
        <v>101088</v>
      </c>
      <c r="Q81" s="837">
        <v>2.3640232922522859</v>
      </c>
      <c r="R81" s="850">
        <v>702</v>
      </c>
    </row>
    <row r="82" spans="1:18" ht="14.4" customHeight="1" x14ac:dyDescent="0.3">
      <c r="A82" s="831" t="s">
        <v>5419</v>
      </c>
      <c r="B82" s="832" t="s">
        <v>5420</v>
      </c>
      <c r="C82" s="832" t="s">
        <v>584</v>
      </c>
      <c r="D82" s="832" t="s">
        <v>5511</v>
      </c>
      <c r="E82" s="832" t="s">
        <v>5534</v>
      </c>
      <c r="F82" s="832" t="s">
        <v>5535</v>
      </c>
      <c r="G82" s="849">
        <v>8</v>
      </c>
      <c r="H82" s="849">
        <v>1048</v>
      </c>
      <c r="I82" s="832">
        <v>3.9696969696969697</v>
      </c>
      <c r="J82" s="832">
        <v>131</v>
      </c>
      <c r="K82" s="849">
        <v>2</v>
      </c>
      <c r="L82" s="849">
        <v>264</v>
      </c>
      <c r="M82" s="832">
        <v>1</v>
      </c>
      <c r="N82" s="832">
        <v>132</v>
      </c>
      <c r="O82" s="849"/>
      <c r="P82" s="849"/>
      <c r="Q82" s="837"/>
      <c r="R82" s="850"/>
    </row>
    <row r="83" spans="1:18" ht="14.4" customHeight="1" x14ac:dyDescent="0.3">
      <c r="A83" s="831" t="s">
        <v>5419</v>
      </c>
      <c r="B83" s="832" t="s">
        <v>5420</v>
      </c>
      <c r="C83" s="832" t="s">
        <v>584</v>
      </c>
      <c r="D83" s="832" t="s">
        <v>5511</v>
      </c>
      <c r="E83" s="832" t="s">
        <v>5536</v>
      </c>
      <c r="F83" s="832" t="s">
        <v>5537</v>
      </c>
      <c r="G83" s="849">
        <v>2390</v>
      </c>
      <c r="H83" s="849">
        <v>561650</v>
      </c>
      <c r="I83" s="832">
        <v>1.2294238683127572</v>
      </c>
      <c r="J83" s="832">
        <v>235</v>
      </c>
      <c r="K83" s="849">
        <v>1944</v>
      </c>
      <c r="L83" s="849">
        <v>456840</v>
      </c>
      <c r="M83" s="832">
        <v>1</v>
      </c>
      <c r="N83" s="832">
        <v>235</v>
      </c>
      <c r="O83" s="849">
        <v>1923</v>
      </c>
      <c r="P83" s="849">
        <v>453828</v>
      </c>
      <c r="Q83" s="837">
        <v>0.99340688205936434</v>
      </c>
      <c r="R83" s="850">
        <v>236</v>
      </c>
    </row>
    <row r="84" spans="1:18" ht="14.4" customHeight="1" x14ac:dyDescent="0.3">
      <c r="A84" s="831" t="s">
        <v>5419</v>
      </c>
      <c r="B84" s="832" t="s">
        <v>5420</v>
      </c>
      <c r="C84" s="832" t="s">
        <v>584</v>
      </c>
      <c r="D84" s="832" t="s">
        <v>5511</v>
      </c>
      <c r="E84" s="832" t="s">
        <v>5538</v>
      </c>
      <c r="F84" s="832" t="s">
        <v>5539</v>
      </c>
      <c r="G84" s="849">
        <v>63</v>
      </c>
      <c r="H84" s="849">
        <v>4662</v>
      </c>
      <c r="I84" s="832">
        <v>1.96875</v>
      </c>
      <c r="J84" s="832">
        <v>74</v>
      </c>
      <c r="K84" s="849">
        <v>32</v>
      </c>
      <c r="L84" s="849">
        <v>2368</v>
      </c>
      <c r="M84" s="832">
        <v>1</v>
      </c>
      <c r="N84" s="832">
        <v>74</v>
      </c>
      <c r="O84" s="849">
        <v>21</v>
      </c>
      <c r="P84" s="849">
        <v>1554</v>
      </c>
      <c r="Q84" s="837">
        <v>0.65625</v>
      </c>
      <c r="R84" s="850">
        <v>74</v>
      </c>
    </row>
    <row r="85" spans="1:18" ht="14.4" customHeight="1" x14ac:dyDescent="0.3">
      <c r="A85" s="831" t="s">
        <v>5419</v>
      </c>
      <c r="B85" s="832" t="s">
        <v>5420</v>
      </c>
      <c r="C85" s="832" t="s">
        <v>584</v>
      </c>
      <c r="D85" s="832" t="s">
        <v>5511</v>
      </c>
      <c r="E85" s="832" t="s">
        <v>5540</v>
      </c>
      <c r="F85" s="832" t="s">
        <v>5541</v>
      </c>
      <c r="G85" s="849">
        <v>2</v>
      </c>
      <c r="H85" s="849">
        <v>118</v>
      </c>
      <c r="I85" s="832">
        <v>0.66666666666666663</v>
      </c>
      <c r="J85" s="832">
        <v>59</v>
      </c>
      <c r="K85" s="849">
        <v>3</v>
      </c>
      <c r="L85" s="849">
        <v>177</v>
      </c>
      <c r="M85" s="832">
        <v>1</v>
      </c>
      <c r="N85" s="832">
        <v>59</v>
      </c>
      <c r="O85" s="849"/>
      <c r="P85" s="849"/>
      <c r="Q85" s="837"/>
      <c r="R85" s="850"/>
    </row>
    <row r="86" spans="1:18" ht="14.4" customHeight="1" x14ac:dyDescent="0.3">
      <c r="A86" s="831" t="s">
        <v>5419</v>
      </c>
      <c r="B86" s="832" t="s">
        <v>5420</v>
      </c>
      <c r="C86" s="832" t="s">
        <v>584</v>
      </c>
      <c r="D86" s="832" t="s">
        <v>5511</v>
      </c>
      <c r="E86" s="832" t="s">
        <v>5542</v>
      </c>
      <c r="F86" s="832" t="s">
        <v>5543</v>
      </c>
      <c r="G86" s="849">
        <v>177</v>
      </c>
      <c r="H86" s="849">
        <v>10443</v>
      </c>
      <c r="I86" s="832">
        <v>1.2733812949640289</v>
      </c>
      <c r="J86" s="832">
        <v>59</v>
      </c>
      <c r="K86" s="849">
        <v>139</v>
      </c>
      <c r="L86" s="849">
        <v>8201</v>
      </c>
      <c r="M86" s="832">
        <v>1</v>
      </c>
      <c r="N86" s="832">
        <v>59</v>
      </c>
      <c r="O86" s="849">
        <v>152</v>
      </c>
      <c r="P86" s="849">
        <v>8968</v>
      </c>
      <c r="Q86" s="837">
        <v>1.0935251798561152</v>
      </c>
      <c r="R86" s="850">
        <v>59</v>
      </c>
    </row>
    <row r="87" spans="1:18" ht="14.4" customHeight="1" x14ac:dyDescent="0.3">
      <c r="A87" s="831" t="s">
        <v>5419</v>
      </c>
      <c r="B87" s="832" t="s">
        <v>5420</v>
      </c>
      <c r="C87" s="832" t="s">
        <v>584</v>
      </c>
      <c r="D87" s="832" t="s">
        <v>5511</v>
      </c>
      <c r="E87" s="832" t="s">
        <v>5544</v>
      </c>
      <c r="F87" s="832" t="s">
        <v>5545</v>
      </c>
      <c r="G87" s="849">
        <v>1</v>
      </c>
      <c r="H87" s="849">
        <v>217</v>
      </c>
      <c r="I87" s="832">
        <v>0.99541284403669728</v>
      </c>
      <c r="J87" s="832">
        <v>217</v>
      </c>
      <c r="K87" s="849">
        <v>1</v>
      </c>
      <c r="L87" s="849">
        <v>218</v>
      </c>
      <c r="M87" s="832">
        <v>1</v>
      </c>
      <c r="N87" s="832">
        <v>218</v>
      </c>
      <c r="O87" s="849">
        <v>3</v>
      </c>
      <c r="P87" s="849">
        <v>657</v>
      </c>
      <c r="Q87" s="837">
        <v>3.0137614678899083</v>
      </c>
      <c r="R87" s="850">
        <v>219</v>
      </c>
    </row>
    <row r="88" spans="1:18" ht="14.4" customHeight="1" x14ac:dyDescent="0.3">
      <c r="A88" s="831" t="s">
        <v>5419</v>
      </c>
      <c r="B88" s="832" t="s">
        <v>5420</v>
      </c>
      <c r="C88" s="832" t="s">
        <v>584</v>
      </c>
      <c r="D88" s="832" t="s">
        <v>5511</v>
      </c>
      <c r="E88" s="832" t="s">
        <v>5546</v>
      </c>
      <c r="F88" s="832" t="s">
        <v>5547</v>
      </c>
      <c r="G88" s="849">
        <v>23</v>
      </c>
      <c r="H88" s="849">
        <v>16123</v>
      </c>
      <c r="I88" s="832">
        <v>0.95833333333333337</v>
      </c>
      <c r="J88" s="832">
        <v>701</v>
      </c>
      <c r="K88" s="849">
        <v>24</v>
      </c>
      <c r="L88" s="849">
        <v>16824</v>
      </c>
      <c r="M88" s="832">
        <v>1</v>
      </c>
      <c r="N88" s="832">
        <v>701</v>
      </c>
      <c r="O88" s="849">
        <v>21</v>
      </c>
      <c r="P88" s="849">
        <v>14742</v>
      </c>
      <c r="Q88" s="837">
        <v>0.87624821683309562</v>
      </c>
      <c r="R88" s="850">
        <v>702</v>
      </c>
    </row>
    <row r="89" spans="1:18" ht="14.4" customHeight="1" x14ac:dyDescent="0.3">
      <c r="A89" s="831" t="s">
        <v>5419</v>
      </c>
      <c r="B89" s="832" t="s">
        <v>5420</v>
      </c>
      <c r="C89" s="832" t="s">
        <v>584</v>
      </c>
      <c r="D89" s="832" t="s">
        <v>5511</v>
      </c>
      <c r="E89" s="832" t="s">
        <v>5548</v>
      </c>
      <c r="F89" s="832" t="s">
        <v>5549</v>
      </c>
      <c r="G89" s="849">
        <v>1</v>
      </c>
      <c r="H89" s="849">
        <v>701</v>
      </c>
      <c r="I89" s="832"/>
      <c r="J89" s="832">
        <v>701</v>
      </c>
      <c r="K89" s="849"/>
      <c r="L89" s="849"/>
      <c r="M89" s="832"/>
      <c r="N89" s="832"/>
      <c r="O89" s="849"/>
      <c r="P89" s="849"/>
      <c r="Q89" s="837"/>
      <c r="R89" s="850"/>
    </row>
    <row r="90" spans="1:18" ht="14.4" customHeight="1" x14ac:dyDescent="0.3">
      <c r="A90" s="831" t="s">
        <v>5419</v>
      </c>
      <c r="B90" s="832" t="s">
        <v>5420</v>
      </c>
      <c r="C90" s="832" t="s">
        <v>5550</v>
      </c>
      <c r="D90" s="832" t="s">
        <v>5421</v>
      </c>
      <c r="E90" s="832" t="s">
        <v>5437</v>
      </c>
      <c r="F90" s="832" t="s">
        <v>2152</v>
      </c>
      <c r="G90" s="849">
        <v>0</v>
      </c>
      <c r="H90" s="849">
        <v>0</v>
      </c>
      <c r="I90" s="832"/>
      <c r="J90" s="832"/>
      <c r="K90" s="849"/>
      <c r="L90" s="849"/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5419</v>
      </c>
      <c r="B91" s="832" t="s">
        <v>5420</v>
      </c>
      <c r="C91" s="832" t="s">
        <v>5550</v>
      </c>
      <c r="D91" s="832" t="s">
        <v>5421</v>
      </c>
      <c r="E91" s="832" t="s">
        <v>5438</v>
      </c>
      <c r="F91" s="832" t="s">
        <v>5551</v>
      </c>
      <c r="G91" s="849">
        <v>0</v>
      </c>
      <c r="H91" s="849">
        <v>-7.2759576141834259E-12</v>
      </c>
      <c r="I91" s="832"/>
      <c r="J91" s="832"/>
      <c r="K91" s="849"/>
      <c r="L91" s="849"/>
      <c r="M91" s="832"/>
      <c r="N91" s="832"/>
      <c r="O91" s="849"/>
      <c r="P91" s="849"/>
      <c r="Q91" s="837"/>
      <c r="R91" s="850"/>
    </row>
    <row r="92" spans="1:18" ht="14.4" customHeight="1" x14ac:dyDescent="0.3">
      <c r="A92" s="831" t="s">
        <v>5419</v>
      </c>
      <c r="B92" s="832" t="s">
        <v>5420</v>
      </c>
      <c r="C92" s="832" t="s">
        <v>5550</v>
      </c>
      <c r="D92" s="832" t="s">
        <v>5421</v>
      </c>
      <c r="E92" s="832" t="s">
        <v>5485</v>
      </c>
      <c r="F92" s="832" t="s">
        <v>5552</v>
      </c>
      <c r="G92" s="849">
        <v>0</v>
      </c>
      <c r="H92" s="849">
        <v>0</v>
      </c>
      <c r="I92" s="832"/>
      <c r="J92" s="832"/>
      <c r="K92" s="849"/>
      <c r="L92" s="849"/>
      <c r="M92" s="832"/>
      <c r="N92" s="832"/>
      <c r="O92" s="849"/>
      <c r="P92" s="849"/>
      <c r="Q92" s="837"/>
      <c r="R92" s="850"/>
    </row>
    <row r="93" spans="1:18" ht="14.4" customHeight="1" x14ac:dyDescent="0.3">
      <c r="A93" s="831" t="s">
        <v>5419</v>
      </c>
      <c r="B93" s="832" t="s">
        <v>5553</v>
      </c>
      <c r="C93" s="832" t="s">
        <v>584</v>
      </c>
      <c r="D93" s="832" t="s">
        <v>5421</v>
      </c>
      <c r="E93" s="832" t="s">
        <v>5437</v>
      </c>
      <c r="F93" s="832" t="s">
        <v>2152</v>
      </c>
      <c r="G93" s="849">
        <v>172.5</v>
      </c>
      <c r="H93" s="849">
        <v>3693296.72</v>
      </c>
      <c r="I93" s="832">
        <v>1.2402907052173346</v>
      </c>
      <c r="J93" s="832">
        <v>21410.415768115945</v>
      </c>
      <c r="K93" s="849">
        <v>140</v>
      </c>
      <c r="L93" s="849">
        <v>2977766.99</v>
      </c>
      <c r="M93" s="832">
        <v>1</v>
      </c>
      <c r="N93" s="832">
        <v>21269.764214285715</v>
      </c>
      <c r="O93" s="849"/>
      <c r="P93" s="849"/>
      <c r="Q93" s="837"/>
      <c r="R93" s="850"/>
    </row>
    <row r="94" spans="1:18" ht="14.4" customHeight="1" x14ac:dyDescent="0.3">
      <c r="A94" s="831" t="s">
        <v>5419</v>
      </c>
      <c r="B94" s="832" t="s">
        <v>5553</v>
      </c>
      <c r="C94" s="832" t="s">
        <v>584</v>
      </c>
      <c r="D94" s="832" t="s">
        <v>5421</v>
      </c>
      <c r="E94" s="832" t="s">
        <v>5438</v>
      </c>
      <c r="F94" s="832" t="s">
        <v>2149</v>
      </c>
      <c r="G94" s="849">
        <v>321</v>
      </c>
      <c r="H94" s="849">
        <v>3277159.35</v>
      </c>
      <c r="I94" s="832">
        <v>5.9791075109848215</v>
      </c>
      <c r="J94" s="832">
        <v>10209.219158878504</v>
      </c>
      <c r="K94" s="849">
        <v>59</v>
      </c>
      <c r="L94" s="849">
        <v>548101.76</v>
      </c>
      <c r="M94" s="832">
        <v>1</v>
      </c>
      <c r="N94" s="832">
        <v>9289.8603389830514</v>
      </c>
      <c r="O94" s="849">
        <v>22</v>
      </c>
      <c r="P94" s="849">
        <v>204444.41999999998</v>
      </c>
      <c r="Q94" s="837">
        <v>0.37300449463982743</v>
      </c>
      <c r="R94" s="850">
        <v>9292.9281818181807</v>
      </c>
    </row>
    <row r="95" spans="1:18" ht="14.4" customHeight="1" x14ac:dyDescent="0.3">
      <c r="A95" s="831" t="s">
        <v>5419</v>
      </c>
      <c r="B95" s="832" t="s">
        <v>5553</v>
      </c>
      <c r="C95" s="832" t="s">
        <v>584</v>
      </c>
      <c r="D95" s="832" t="s">
        <v>5421</v>
      </c>
      <c r="E95" s="832" t="s">
        <v>5451</v>
      </c>
      <c r="F95" s="832" t="s">
        <v>5452</v>
      </c>
      <c r="G95" s="849">
        <v>0.4</v>
      </c>
      <c r="H95" s="849">
        <v>108.69</v>
      </c>
      <c r="I95" s="832"/>
      <c r="J95" s="832">
        <v>271.72499999999997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" customHeight="1" x14ac:dyDescent="0.3">
      <c r="A96" s="831" t="s">
        <v>5419</v>
      </c>
      <c r="B96" s="832" t="s">
        <v>5553</v>
      </c>
      <c r="C96" s="832" t="s">
        <v>584</v>
      </c>
      <c r="D96" s="832" t="s">
        <v>5421</v>
      </c>
      <c r="E96" s="832" t="s">
        <v>5457</v>
      </c>
      <c r="F96" s="832" t="s">
        <v>5458</v>
      </c>
      <c r="G96" s="849">
        <v>0.06</v>
      </c>
      <c r="H96" s="849">
        <v>7.3000000000000007</v>
      </c>
      <c r="I96" s="832"/>
      <c r="J96" s="832">
        <v>121.66666666666669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" customHeight="1" x14ac:dyDescent="0.3">
      <c r="A97" s="831" t="s">
        <v>5419</v>
      </c>
      <c r="B97" s="832" t="s">
        <v>5553</v>
      </c>
      <c r="C97" s="832" t="s">
        <v>584</v>
      </c>
      <c r="D97" s="832" t="s">
        <v>5421</v>
      </c>
      <c r="E97" s="832" t="s">
        <v>5467</v>
      </c>
      <c r="F97" s="832" t="s">
        <v>2158</v>
      </c>
      <c r="G97" s="849">
        <v>7</v>
      </c>
      <c r="H97" s="849">
        <v>163383.71</v>
      </c>
      <c r="I97" s="832">
        <v>0.629290104624326</v>
      </c>
      <c r="J97" s="832">
        <v>23340.53</v>
      </c>
      <c r="K97" s="849">
        <v>12</v>
      </c>
      <c r="L97" s="849">
        <v>259631.78</v>
      </c>
      <c r="M97" s="832">
        <v>1</v>
      </c>
      <c r="N97" s="832">
        <v>21635.981666666667</v>
      </c>
      <c r="O97" s="849">
        <v>2</v>
      </c>
      <c r="P97" s="849">
        <v>41312.839999999997</v>
      </c>
      <c r="Q97" s="837">
        <v>0.15912089036249721</v>
      </c>
      <c r="R97" s="850">
        <v>20656.419999999998</v>
      </c>
    </row>
    <row r="98" spans="1:18" ht="14.4" customHeight="1" x14ac:dyDescent="0.3">
      <c r="A98" s="831" t="s">
        <v>5419</v>
      </c>
      <c r="B98" s="832" t="s">
        <v>5553</v>
      </c>
      <c r="C98" s="832" t="s">
        <v>584</v>
      </c>
      <c r="D98" s="832" t="s">
        <v>5421</v>
      </c>
      <c r="E98" s="832" t="s">
        <v>5475</v>
      </c>
      <c r="F98" s="832" t="s">
        <v>5476</v>
      </c>
      <c r="G98" s="849">
        <v>0.05</v>
      </c>
      <c r="H98" s="849">
        <v>14.31</v>
      </c>
      <c r="I98" s="832"/>
      <c r="J98" s="832">
        <v>286.2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5419</v>
      </c>
      <c r="B99" s="832" t="s">
        <v>5553</v>
      </c>
      <c r="C99" s="832" t="s">
        <v>584</v>
      </c>
      <c r="D99" s="832" t="s">
        <v>5421</v>
      </c>
      <c r="E99" s="832" t="s">
        <v>5480</v>
      </c>
      <c r="F99" s="832" t="s">
        <v>5481</v>
      </c>
      <c r="G99" s="849">
        <v>92</v>
      </c>
      <c r="H99" s="849">
        <v>922732.03</v>
      </c>
      <c r="I99" s="832"/>
      <c r="J99" s="832">
        <v>10029.69597826087</v>
      </c>
      <c r="K99" s="849"/>
      <c r="L99" s="849"/>
      <c r="M99" s="832"/>
      <c r="N99" s="832"/>
      <c r="O99" s="849"/>
      <c r="P99" s="849"/>
      <c r="Q99" s="837"/>
      <c r="R99" s="850"/>
    </row>
    <row r="100" spans="1:18" ht="14.4" customHeight="1" x14ac:dyDescent="0.3">
      <c r="A100" s="831" t="s">
        <v>5419</v>
      </c>
      <c r="B100" s="832" t="s">
        <v>5553</v>
      </c>
      <c r="C100" s="832" t="s">
        <v>584</v>
      </c>
      <c r="D100" s="832" t="s">
        <v>5421</v>
      </c>
      <c r="E100" s="832" t="s">
        <v>5554</v>
      </c>
      <c r="F100" s="832" t="s">
        <v>5434</v>
      </c>
      <c r="G100" s="849">
        <v>0.05</v>
      </c>
      <c r="H100" s="849">
        <v>21.18</v>
      </c>
      <c r="I100" s="832"/>
      <c r="J100" s="832">
        <v>423.59999999999997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" customHeight="1" x14ac:dyDescent="0.3">
      <c r="A101" s="831" t="s">
        <v>5419</v>
      </c>
      <c r="B101" s="832" t="s">
        <v>5553</v>
      </c>
      <c r="C101" s="832" t="s">
        <v>584</v>
      </c>
      <c r="D101" s="832" t="s">
        <v>5421</v>
      </c>
      <c r="E101" s="832" t="s">
        <v>5485</v>
      </c>
      <c r="F101" s="832" t="s">
        <v>2146</v>
      </c>
      <c r="G101" s="849">
        <v>16</v>
      </c>
      <c r="H101" s="849">
        <v>166675.68</v>
      </c>
      <c r="I101" s="832">
        <v>6.695410222324634E-2</v>
      </c>
      <c r="J101" s="832">
        <v>10417.23</v>
      </c>
      <c r="K101" s="849">
        <v>423</v>
      </c>
      <c r="L101" s="849">
        <v>2489402.0599999996</v>
      </c>
      <c r="M101" s="832">
        <v>1</v>
      </c>
      <c r="N101" s="832">
        <v>5885.1112529550819</v>
      </c>
      <c r="O101" s="849">
        <v>224</v>
      </c>
      <c r="P101" s="849">
        <v>1306166.3999999999</v>
      </c>
      <c r="Q101" s="837">
        <v>0.52469081671764994</v>
      </c>
      <c r="R101" s="850">
        <v>5831.0999999999995</v>
      </c>
    </row>
    <row r="102" spans="1:18" ht="14.4" customHeight="1" x14ac:dyDescent="0.3">
      <c r="A102" s="831" t="s">
        <v>5419</v>
      </c>
      <c r="B102" s="832" t="s">
        <v>5553</v>
      </c>
      <c r="C102" s="832" t="s">
        <v>584</v>
      </c>
      <c r="D102" s="832" t="s">
        <v>5421</v>
      </c>
      <c r="E102" s="832" t="s">
        <v>5555</v>
      </c>
      <c r="F102" s="832" t="s">
        <v>5556</v>
      </c>
      <c r="G102" s="849"/>
      <c r="H102" s="849"/>
      <c r="I102" s="832"/>
      <c r="J102" s="832"/>
      <c r="K102" s="849">
        <v>4</v>
      </c>
      <c r="L102" s="849">
        <v>405355.68</v>
      </c>
      <c r="M102" s="832">
        <v>1</v>
      </c>
      <c r="N102" s="832">
        <v>101338.92</v>
      </c>
      <c r="O102" s="849"/>
      <c r="P102" s="849"/>
      <c r="Q102" s="837"/>
      <c r="R102" s="850"/>
    </row>
    <row r="103" spans="1:18" ht="14.4" customHeight="1" x14ac:dyDescent="0.3">
      <c r="A103" s="831" t="s">
        <v>5419</v>
      </c>
      <c r="B103" s="832" t="s">
        <v>5553</v>
      </c>
      <c r="C103" s="832" t="s">
        <v>584</v>
      </c>
      <c r="D103" s="832" t="s">
        <v>5421</v>
      </c>
      <c r="E103" s="832" t="s">
        <v>5557</v>
      </c>
      <c r="F103" s="832" t="s">
        <v>5558</v>
      </c>
      <c r="G103" s="849"/>
      <c r="H103" s="849"/>
      <c r="I103" s="832"/>
      <c r="J103" s="832"/>
      <c r="K103" s="849">
        <v>8</v>
      </c>
      <c r="L103" s="849">
        <v>0</v>
      </c>
      <c r="M103" s="832"/>
      <c r="N103" s="832">
        <v>0</v>
      </c>
      <c r="O103" s="849">
        <v>1</v>
      </c>
      <c r="P103" s="849">
        <v>51341.99</v>
      </c>
      <c r="Q103" s="837"/>
      <c r="R103" s="850">
        <v>51341.99</v>
      </c>
    </row>
    <row r="104" spans="1:18" ht="14.4" customHeight="1" x14ac:dyDescent="0.3">
      <c r="A104" s="831" t="s">
        <v>5419</v>
      </c>
      <c r="B104" s="832" t="s">
        <v>5553</v>
      </c>
      <c r="C104" s="832" t="s">
        <v>584</v>
      </c>
      <c r="D104" s="832" t="s">
        <v>5421</v>
      </c>
      <c r="E104" s="832" t="s">
        <v>5500</v>
      </c>
      <c r="F104" s="832" t="s">
        <v>5501</v>
      </c>
      <c r="G104" s="849"/>
      <c r="H104" s="849"/>
      <c r="I104" s="832"/>
      <c r="J104" s="832"/>
      <c r="K104" s="849">
        <v>2</v>
      </c>
      <c r="L104" s="849">
        <v>61266.28</v>
      </c>
      <c r="M104" s="832">
        <v>1</v>
      </c>
      <c r="N104" s="832">
        <v>30633.14</v>
      </c>
      <c r="O104" s="849"/>
      <c r="P104" s="849"/>
      <c r="Q104" s="837"/>
      <c r="R104" s="850"/>
    </row>
    <row r="105" spans="1:18" ht="14.4" customHeight="1" x14ac:dyDescent="0.3">
      <c r="A105" s="831" t="s">
        <v>5419</v>
      </c>
      <c r="B105" s="832" t="s">
        <v>5553</v>
      </c>
      <c r="C105" s="832" t="s">
        <v>584</v>
      </c>
      <c r="D105" s="832" t="s">
        <v>5421</v>
      </c>
      <c r="E105" s="832" t="s">
        <v>5502</v>
      </c>
      <c r="F105" s="832" t="s">
        <v>5503</v>
      </c>
      <c r="G105" s="849"/>
      <c r="H105" s="849"/>
      <c r="I105" s="832"/>
      <c r="J105" s="832"/>
      <c r="K105" s="849">
        <v>2</v>
      </c>
      <c r="L105" s="849">
        <v>688803.28</v>
      </c>
      <c r="M105" s="832">
        <v>1</v>
      </c>
      <c r="N105" s="832">
        <v>344401.64</v>
      </c>
      <c r="O105" s="849"/>
      <c r="P105" s="849"/>
      <c r="Q105" s="837"/>
      <c r="R105" s="850"/>
    </row>
    <row r="106" spans="1:18" ht="14.4" customHeight="1" x14ac:dyDescent="0.3">
      <c r="A106" s="831" t="s">
        <v>5419</v>
      </c>
      <c r="B106" s="832" t="s">
        <v>5553</v>
      </c>
      <c r="C106" s="832" t="s">
        <v>584</v>
      </c>
      <c r="D106" s="832" t="s">
        <v>5421</v>
      </c>
      <c r="E106" s="832" t="s">
        <v>5559</v>
      </c>
      <c r="F106" s="832" t="s">
        <v>2152</v>
      </c>
      <c r="G106" s="849"/>
      <c r="H106" s="849"/>
      <c r="I106" s="832"/>
      <c r="J106" s="832"/>
      <c r="K106" s="849">
        <v>44.5</v>
      </c>
      <c r="L106" s="849">
        <v>945482.6</v>
      </c>
      <c r="M106" s="832">
        <v>1</v>
      </c>
      <c r="N106" s="832">
        <v>21246.799999999999</v>
      </c>
      <c r="O106" s="849">
        <v>103</v>
      </c>
      <c r="P106" s="849">
        <v>2105329.8000000003</v>
      </c>
      <c r="Q106" s="837">
        <v>2.2267250608313685</v>
      </c>
      <c r="R106" s="850">
        <v>20440.095145631072</v>
      </c>
    </row>
    <row r="107" spans="1:18" ht="14.4" customHeight="1" x14ac:dyDescent="0.3">
      <c r="A107" s="831" t="s">
        <v>5419</v>
      </c>
      <c r="B107" s="832" t="s">
        <v>5553</v>
      </c>
      <c r="C107" s="832" t="s">
        <v>584</v>
      </c>
      <c r="D107" s="832" t="s">
        <v>5421</v>
      </c>
      <c r="E107" s="832" t="s">
        <v>5506</v>
      </c>
      <c r="F107" s="832" t="s">
        <v>1544</v>
      </c>
      <c r="G107" s="849"/>
      <c r="H107" s="849"/>
      <c r="I107" s="832"/>
      <c r="J107" s="832"/>
      <c r="K107" s="849"/>
      <c r="L107" s="849"/>
      <c r="M107" s="832"/>
      <c r="N107" s="832"/>
      <c r="O107" s="849">
        <v>0</v>
      </c>
      <c r="P107" s="849">
        <v>0</v>
      </c>
      <c r="Q107" s="837"/>
      <c r="R107" s="850"/>
    </row>
    <row r="108" spans="1:18" ht="14.4" customHeight="1" x14ac:dyDescent="0.3">
      <c r="A108" s="831" t="s">
        <v>5419</v>
      </c>
      <c r="B108" s="832" t="s">
        <v>5553</v>
      </c>
      <c r="C108" s="832" t="s">
        <v>584</v>
      </c>
      <c r="D108" s="832" t="s">
        <v>5421</v>
      </c>
      <c r="E108" s="832" t="s">
        <v>5507</v>
      </c>
      <c r="F108" s="832" t="s">
        <v>5508</v>
      </c>
      <c r="G108" s="849"/>
      <c r="H108" s="849"/>
      <c r="I108" s="832"/>
      <c r="J108" s="832"/>
      <c r="K108" s="849"/>
      <c r="L108" s="849"/>
      <c r="M108" s="832"/>
      <c r="N108" s="832"/>
      <c r="O108" s="849">
        <v>1</v>
      </c>
      <c r="P108" s="849">
        <v>343159.78</v>
      </c>
      <c r="Q108" s="837"/>
      <c r="R108" s="850">
        <v>343159.78</v>
      </c>
    </row>
    <row r="109" spans="1:18" ht="14.4" customHeight="1" x14ac:dyDescent="0.3">
      <c r="A109" s="831" t="s">
        <v>5419</v>
      </c>
      <c r="B109" s="832" t="s">
        <v>5553</v>
      </c>
      <c r="C109" s="832" t="s">
        <v>584</v>
      </c>
      <c r="D109" s="832" t="s">
        <v>5421</v>
      </c>
      <c r="E109" s="832" t="s">
        <v>5560</v>
      </c>
      <c r="F109" s="832" t="s">
        <v>5561</v>
      </c>
      <c r="G109" s="849"/>
      <c r="H109" s="849"/>
      <c r="I109" s="832"/>
      <c r="J109" s="832"/>
      <c r="K109" s="849"/>
      <c r="L109" s="849"/>
      <c r="M109" s="832"/>
      <c r="N109" s="832"/>
      <c r="O109" s="849">
        <v>2</v>
      </c>
      <c r="P109" s="849">
        <v>102683.98</v>
      </c>
      <c r="Q109" s="837"/>
      <c r="R109" s="850">
        <v>51341.99</v>
      </c>
    </row>
    <row r="110" spans="1:18" ht="14.4" customHeight="1" x14ac:dyDescent="0.3">
      <c r="A110" s="831" t="s">
        <v>5419</v>
      </c>
      <c r="B110" s="832" t="s">
        <v>5553</v>
      </c>
      <c r="C110" s="832" t="s">
        <v>584</v>
      </c>
      <c r="D110" s="832" t="s">
        <v>5421</v>
      </c>
      <c r="E110" s="832" t="s">
        <v>5562</v>
      </c>
      <c r="F110" s="832" t="s">
        <v>1999</v>
      </c>
      <c r="G110" s="849"/>
      <c r="H110" s="849"/>
      <c r="I110" s="832"/>
      <c r="J110" s="832"/>
      <c r="K110" s="849"/>
      <c r="L110" s="849"/>
      <c r="M110" s="832"/>
      <c r="N110" s="832"/>
      <c r="O110" s="849">
        <v>1</v>
      </c>
      <c r="P110" s="849">
        <v>51914.31</v>
      </c>
      <c r="Q110" s="837"/>
      <c r="R110" s="850">
        <v>51914.31</v>
      </c>
    </row>
    <row r="111" spans="1:18" ht="14.4" customHeight="1" x14ac:dyDescent="0.3">
      <c r="A111" s="831" t="s">
        <v>5419</v>
      </c>
      <c r="B111" s="832" t="s">
        <v>5553</v>
      </c>
      <c r="C111" s="832" t="s">
        <v>584</v>
      </c>
      <c r="D111" s="832" t="s">
        <v>5563</v>
      </c>
      <c r="E111" s="832" t="s">
        <v>5564</v>
      </c>
      <c r="F111" s="832" t="s">
        <v>5565</v>
      </c>
      <c r="G111" s="849">
        <v>1</v>
      </c>
      <c r="H111" s="849">
        <v>1434.02</v>
      </c>
      <c r="I111" s="832"/>
      <c r="J111" s="832">
        <v>1434.02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5419</v>
      </c>
      <c r="B112" s="832" t="s">
        <v>5553</v>
      </c>
      <c r="C112" s="832" t="s">
        <v>584</v>
      </c>
      <c r="D112" s="832" t="s">
        <v>5511</v>
      </c>
      <c r="E112" s="832" t="s">
        <v>5514</v>
      </c>
      <c r="F112" s="832" t="s">
        <v>5515</v>
      </c>
      <c r="G112" s="849">
        <v>118</v>
      </c>
      <c r="H112" s="849">
        <v>17228</v>
      </c>
      <c r="I112" s="832">
        <v>0.92281321977609942</v>
      </c>
      <c r="J112" s="832">
        <v>146</v>
      </c>
      <c r="K112" s="849">
        <v>127</v>
      </c>
      <c r="L112" s="849">
        <v>18669</v>
      </c>
      <c r="M112" s="832">
        <v>1</v>
      </c>
      <c r="N112" s="832">
        <v>147</v>
      </c>
      <c r="O112" s="849">
        <v>66</v>
      </c>
      <c r="P112" s="849">
        <v>9702</v>
      </c>
      <c r="Q112" s="837">
        <v>0.51968503937007871</v>
      </c>
      <c r="R112" s="850">
        <v>147</v>
      </c>
    </row>
    <row r="113" spans="1:18" ht="14.4" customHeight="1" x14ac:dyDescent="0.3">
      <c r="A113" s="831" t="s">
        <v>5419</v>
      </c>
      <c r="B113" s="832" t="s">
        <v>5553</v>
      </c>
      <c r="C113" s="832" t="s">
        <v>584</v>
      </c>
      <c r="D113" s="832" t="s">
        <v>5511</v>
      </c>
      <c r="E113" s="832" t="s">
        <v>5518</v>
      </c>
      <c r="F113" s="832" t="s">
        <v>5519</v>
      </c>
      <c r="G113" s="849">
        <v>40</v>
      </c>
      <c r="H113" s="849">
        <v>1480</v>
      </c>
      <c r="I113" s="832">
        <v>0.8</v>
      </c>
      <c r="J113" s="832">
        <v>37</v>
      </c>
      <c r="K113" s="849">
        <v>50</v>
      </c>
      <c r="L113" s="849">
        <v>1850</v>
      </c>
      <c r="M113" s="832">
        <v>1</v>
      </c>
      <c r="N113" s="832">
        <v>37</v>
      </c>
      <c r="O113" s="849">
        <v>50</v>
      </c>
      <c r="P113" s="849">
        <v>1850</v>
      </c>
      <c r="Q113" s="837">
        <v>1</v>
      </c>
      <c r="R113" s="850">
        <v>37</v>
      </c>
    </row>
    <row r="114" spans="1:18" ht="14.4" customHeight="1" x14ac:dyDescent="0.3">
      <c r="A114" s="831" t="s">
        <v>5419</v>
      </c>
      <c r="B114" s="832" t="s">
        <v>5553</v>
      </c>
      <c r="C114" s="832" t="s">
        <v>584</v>
      </c>
      <c r="D114" s="832" t="s">
        <v>5511</v>
      </c>
      <c r="E114" s="832" t="s">
        <v>5566</v>
      </c>
      <c r="F114" s="832" t="s">
        <v>5567</v>
      </c>
      <c r="G114" s="849">
        <v>13</v>
      </c>
      <c r="H114" s="849">
        <v>9113</v>
      </c>
      <c r="I114" s="832">
        <v>1.625</v>
      </c>
      <c r="J114" s="832">
        <v>701</v>
      </c>
      <c r="K114" s="849">
        <v>8</v>
      </c>
      <c r="L114" s="849">
        <v>5608</v>
      </c>
      <c r="M114" s="832">
        <v>1</v>
      </c>
      <c r="N114" s="832">
        <v>701</v>
      </c>
      <c r="O114" s="849">
        <v>10</v>
      </c>
      <c r="P114" s="849">
        <v>7020</v>
      </c>
      <c r="Q114" s="837">
        <v>1.2517831669044222</v>
      </c>
      <c r="R114" s="850">
        <v>702</v>
      </c>
    </row>
    <row r="115" spans="1:18" ht="14.4" customHeight="1" x14ac:dyDescent="0.3">
      <c r="A115" s="831" t="s">
        <v>5419</v>
      </c>
      <c r="B115" s="832" t="s">
        <v>5553</v>
      </c>
      <c r="C115" s="832" t="s">
        <v>584</v>
      </c>
      <c r="D115" s="832" t="s">
        <v>5511</v>
      </c>
      <c r="E115" s="832" t="s">
        <v>5568</v>
      </c>
      <c r="F115" s="832" t="s">
        <v>5569</v>
      </c>
      <c r="G115" s="849">
        <v>7</v>
      </c>
      <c r="H115" s="849">
        <v>616</v>
      </c>
      <c r="I115" s="832"/>
      <c r="J115" s="832">
        <v>88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5419</v>
      </c>
      <c r="B116" s="832" t="s">
        <v>5553</v>
      </c>
      <c r="C116" s="832" t="s">
        <v>584</v>
      </c>
      <c r="D116" s="832" t="s">
        <v>5511</v>
      </c>
      <c r="E116" s="832" t="s">
        <v>5570</v>
      </c>
      <c r="F116" s="832" t="s">
        <v>5571</v>
      </c>
      <c r="G116" s="849">
        <v>492</v>
      </c>
      <c r="H116" s="849">
        <v>373920</v>
      </c>
      <c r="I116" s="832">
        <v>1.1321508807838341</v>
      </c>
      <c r="J116" s="832">
        <v>760</v>
      </c>
      <c r="K116" s="849">
        <v>434</v>
      </c>
      <c r="L116" s="849">
        <v>330274</v>
      </c>
      <c r="M116" s="832">
        <v>1</v>
      </c>
      <c r="N116" s="832">
        <v>761</v>
      </c>
      <c r="O116" s="849">
        <v>49</v>
      </c>
      <c r="P116" s="849">
        <v>37289</v>
      </c>
      <c r="Q116" s="837">
        <v>0.11290322580645161</v>
      </c>
      <c r="R116" s="850">
        <v>761</v>
      </c>
    </row>
    <row r="117" spans="1:18" ht="14.4" customHeight="1" x14ac:dyDescent="0.3">
      <c r="A117" s="831" t="s">
        <v>5419</v>
      </c>
      <c r="B117" s="832" t="s">
        <v>5553</v>
      </c>
      <c r="C117" s="832" t="s">
        <v>584</v>
      </c>
      <c r="D117" s="832" t="s">
        <v>5511</v>
      </c>
      <c r="E117" s="832" t="s">
        <v>5572</v>
      </c>
      <c r="F117" s="832" t="s">
        <v>5573</v>
      </c>
      <c r="G117" s="849">
        <v>18</v>
      </c>
      <c r="H117" s="849">
        <v>7056</v>
      </c>
      <c r="I117" s="832"/>
      <c r="J117" s="832">
        <v>392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5419</v>
      </c>
      <c r="B118" s="832" t="s">
        <v>5553</v>
      </c>
      <c r="C118" s="832" t="s">
        <v>584</v>
      </c>
      <c r="D118" s="832" t="s">
        <v>5511</v>
      </c>
      <c r="E118" s="832" t="s">
        <v>5574</v>
      </c>
      <c r="F118" s="832" t="s">
        <v>5575</v>
      </c>
      <c r="G118" s="849">
        <v>73</v>
      </c>
      <c r="H118" s="849">
        <v>2847</v>
      </c>
      <c r="I118" s="832"/>
      <c r="J118" s="832">
        <v>39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5419</v>
      </c>
      <c r="B119" s="832" t="s">
        <v>5553</v>
      </c>
      <c r="C119" s="832" t="s">
        <v>584</v>
      </c>
      <c r="D119" s="832" t="s">
        <v>5511</v>
      </c>
      <c r="E119" s="832" t="s">
        <v>5576</v>
      </c>
      <c r="F119" s="832" t="s">
        <v>5577</v>
      </c>
      <c r="G119" s="849">
        <v>1</v>
      </c>
      <c r="H119" s="849">
        <v>17710</v>
      </c>
      <c r="I119" s="832"/>
      <c r="J119" s="832">
        <v>17710</v>
      </c>
      <c r="K119" s="849"/>
      <c r="L119" s="849"/>
      <c r="M119" s="832"/>
      <c r="N119" s="832"/>
      <c r="O119" s="849"/>
      <c r="P119" s="849"/>
      <c r="Q119" s="837"/>
      <c r="R119" s="850"/>
    </row>
    <row r="120" spans="1:18" ht="14.4" customHeight="1" x14ac:dyDescent="0.3">
      <c r="A120" s="831" t="s">
        <v>5419</v>
      </c>
      <c r="B120" s="832" t="s">
        <v>5553</v>
      </c>
      <c r="C120" s="832" t="s">
        <v>584</v>
      </c>
      <c r="D120" s="832" t="s">
        <v>5511</v>
      </c>
      <c r="E120" s="832" t="s">
        <v>5578</v>
      </c>
      <c r="F120" s="832" t="s">
        <v>5579</v>
      </c>
      <c r="G120" s="849">
        <v>1</v>
      </c>
      <c r="H120" s="849">
        <v>1701</v>
      </c>
      <c r="I120" s="832"/>
      <c r="J120" s="832">
        <v>1701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5419</v>
      </c>
      <c r="B121" s="832" t="s">
        <v>5553</v>
      </c>
      <c r="C121" s="832" t="s">
        <v>584</v>
      </c>
      <c r="D121" s="832" t="s">
        <v>5511</v>
      </c>
      <c r="E121" s="832" t="s">
        <v>5580</v>
      </c>
      <c r="F121" s="832" t="s">
        <v>5581</v>
      </c>
      <c r="G121" s="849">
        <v>4</v>
      </c>
      <c r="H121" s="849">
        <v>17768</v>
      </c>
      <c r="I121" s="832"/>
      <c r="J121" s="832">
        <v>4442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5419</v>
      </c>
      <c r="B122" s="832" t="s">
        <v>5553</v>
      </c>
      <c r="C122" s="832" t="s">
        <v>584</v>
      </c>
      <c r="D122" s="832" t="s">
        <v>5511</v>
      </c>
      <c r="E122" s="832" t="s">
        <v>5520</v>
      </c>
      <c r="F122" s="832" t="s">
        <v>5521</v>
      </c>
      <c r="G122" s="849">
        <v>112</v>
      </c>
      <c r="H122" s="849">
        <v>0</v>
      </c>
      <c r="I122" s="832"/>
      <c r="J122" s="832">
        <v>0</v>
      </c>
      <c r="K122" s="849">
        <v>101</v>
      </c>
      <c r="L122" s="849">
        <v>0</v>
      </c>
      <c r="M122" s="832"/>
      <c r="N122" s="832">
        <v>0</v>
      </c>
      <c r="O122" s="849">
        <v>66</v>
      </c>
      <c r="P122" s="849">
        <v>0</v>
      </c>
      <c r="Q122" s="837"/>
      <c r="R122" s="850">
        <v>0</v>
      </c>
    </row>
    <row r="123" spans="1:18" ht="14.4" customHeight="1" x14ac:dyDescent="0.3">
      <c r="A123" s="831" t="s">
        <v>5419</v>
      </c>
      <c r="B123" s="832" t="s">
        <v>5553</v>
      </c>
      <c r="C123" s="832" t="s">
        <v>584</v>
      </c>
      <c r="D123" s="832" t="s">
        <v>5511</v>
      </c>
      <c r="E123" s="832" t="s">
        <v>5524</v>
      </c>
      <c r="F123" s="832" t="s">
        <v>5525</v>
      </c>
      <c r="G123" s="849">
        <v>500</v>
      </c>
      <c r="H123" s="849">
        <v>16666.68</v>
      </c>
      <c r="I123" s="832">
        <v>0.51975104360728552</v>
      </c>
      <c r="J123" s="832">
        <v>33.333359999999999</v>
      </c>
      <c r="K123" s="849">
        <v>962</v>
      </c>
      <c r="L123" s="849">
        <v>32066.660000000003</v>
      </c>
      <c r="M123" s="832">
        <v>1</v>
      </c>
      <c r="N123" s="832">
        <v>33.33332640332641</v>
      </c>
      <c r="O123" s="849">
        <v>842</v>
      </c>
      <c r="P123" s="849">
        <v>28066.640000000007</v>
      </c>
      <c r="Q123" s="837">
        <v>0.87525922562561875</v>
      </c>
      <c r="R123" s="850">
        <v>33.333301662707846</v>
      </c>
    </row>
    <row r="124" spans="1:18" ht="14.4" customHeight="1" x14ac:dyDescent="0.3">
      <c r="A124" s="831" t="s">
        <v>5419</v>
      </c>
      <c r="B124" s="832" t="s">
        <v>5553</v>
      </c>
      <c r="C124" s="832" t="s">
        <v>584</v>
      </c>
      <c r="D124" s="832" t="s">
        <v>5511</v>
      </c>
      <c r="E124" s="832" t="s">
        <v>5526</v>
      </c>
      <c r="F124" s="832" t="s">
        <v>5527</v>
      </c>
      <c r="G124" s="849">
        <v>6</v>
      </c>
      <c r="H124" s="849">
        <v>222</v>
      </c>
      <c r="I124" s="832"/>
      <c r="J124" s="832">
        <v>37</v>
      </c>
      <c r="K124" s="849"/>
      <c r="L124" s="849"/>
      <c r="M124" s="832"/>
      <c r="N124" s="832"/>
      <c r="O124" s="849"/>
      <c r="P124" s="849"/>
      <c r="Q124" s="837"/>
      <c r="R124" s="850"/>
    </row>
    <row r="125" spans="1:18" ht="14.4" customHeight="1" x14ac:dyDescent="0.3">
      <c r="A125" s="831" t="s">
        <v>5419</v>
      </c>
      <c r="B125" s="832" t="s">
        <v>5553</v>
      </c>
      <c r="C125" s="832" t="s">
        <v>584</v>
      </c>
      <c r="D125" s="832" t="s">
        <v>5511</v>
      </c>
      <c r="E125" s="832" t="s">
        <v>5530</v>
      </c>
      <c r="F125" s="832" t="s">
        <v>5531</v>
      </c>
      <c r="G125" s="849">
        <v>349</v>
      </c>
      <c r="H125" s="849">
        <v>11168</v>
      </c>
      <c r="I125" s="832">
        <v>0.91601049868766404</v>
      </c>
      <c r="J125" s="832">
        <v>32</v>
      </c>
      <c r="K125" s="849">
        <v>381</v>
      </c>
      <c r="L125" s="849">
        <v>12192</v>
      </c>
      <c r="M125" s="832">
        <v>1</v>
      </c>
      <c r="N125" s="832">
        <v>32</v>
      </c>
      <c r="O125" s="849">
        <v>202</v>
      </c>
      <c r="P125" s="849">
        <v>6464</v>
      </c>
      <c r="Q125" s="837">
        <v>0.53018372703412076</v>
      </c>
      <c r="R125" s="850">
        <v>32</v>
      </c>
    </row>
    <row r="126" spans="1:18" ht="14.4" customHeight="1" x14ac:dyDescent="0.3">
      <c r="A126" s="831" t="s">
        <v>5419</v>
      </c>
      <c r="B126" s="832" t="s">
        <v>5553</v>
      </c>
      <c r="C126" s="832" t="s">
        <v>584</v>
      </c>
      <c r="D126" s="832" t="s">
        <v>5511</v>
      </c>
      <c r="E126" s="832" t="s">
        <v>5582</v>
      </c>
      <c r="F126" s="832" t="s">
        <v>5583</v>
      </c>
      <c r="G126" s="849">
        <v>871</v>
      </c>
      <c r="H126" s="849">
        <v>154167</v>
      </c>
      <c r="I126" s="832">
        <v>1.0914786967418546</v>
      </c>
      <c r="J126" s="832">
        <v>177</v>
      </c>
      <c r="K126" s="849">
        <v>798</v>
      </c>
      <c r="L126" s="849">
        <v>141246</v>
      </c>
      <c r="M126" s="832">
        <v>1</v>
      </c>
      <c r="N126" s="832">
        <v>177</v>
      </c>
      <c r="O126" s="849">
        <v>748</v>
      </c>
      <c r="P126" s="849">
        <v>133144</v>
      </c>
      <c r="Q126" s="837">
        <v>0.94263908358466786</v>
      </c>
      <c r="R126" s="850">
        <v>178</v>
      </c>
    </row>
    <row r="127" spans="1:18" ht="14.4" customHeight="1" x14ac:dyDescent="0.3">
      <c r="A127" s="831" t="s">
        <v>5419</v>
      </c>
      <c r="B127" s="832" t="s">
        <v>5553</v>
      </c>
      <c r="C127" s="832" t="s">
        <v>584</v>
      </c>
      <c r="D127" s="832" t="s">
        <v>5511</v>
      </c>
      <c r="E127" s="832" t="s">
        <v>5584</v>
      </c>
      <c r="F127" s="832" t="s">
        <v>5585</v>
      </c>
      <c r="G127" s="849">
        <v>209</v>
      </c>
      <c r="H127" s="849">
        <v>73986</v>
      </c>
      <c r="I127" s="832">
        <v>1.2944799230163591</v>
      </c>
      <c r="J127" s="832">
        <v>354</v>
      </c>
      <c r="K127" s="849">
        <v>161</v>
      </c>
      <c r="L127" s="849">
        <v>57155</v>
      </c>
      <c r="M127" s="832">
        <v>1</v>
      </c>
      <c r="N127" s="832">
        <v>355</v>
      </c>
      <c r="O127" s="849">
        <v>87</v>
      </c>
      <c r="P127" s="849">
        <v>30885</v>
      </c>
      <c r="Q127" s="837">
        <v>0.54037267080745344</v>
      </c>
      <c r="R127" s="850">
        <v>355</v>
      </c>
    </row>
    <row r="128" spans="1:18" ht="14.4" customHeight="1" x14ac:dyDescent="0.3">
      <c r="A128" s="831" t="s">
        <v>5419</v>
      </c>
      <c r="B128" s="832" t="s">
        <v>5553</v>
      </c>
      <c r="C128" s="832" t="s">
        <v>590</v>
      </c>
      <c r="D128" s="832" t="s">
        <v>5421</v>
      </c>
      <c r="E128" s="832" t="s">
        <v>5438</v>
      </c>
      <c r="F128" s="832" t="s">
        <v>2149</v>
      </c>
      <c r="G128" s="849"/>
      <c r="H128" s="849"/>
      <c r="I128" s="832"/>
      <c r="J128" s="832"/>
      <c r="K128" s="849"/>
      <c r="L128" s="849"/>
      <c r="M128" s="832"/>
      <c r="N128" s="832"/>
      <c r="O128" s="849">
        <v>26</v>
      </c>
      <c r="P128" s="849">
        <v>217256.26</v>
      </c>
      <c r="Q128" s="837"/>
      <c r="R128" s="850">
        <v>8356.01</v>
      </c>
    </row>
    <row r="129" spans="1:18" ht="14.4" customHeight="1" x14ac:dyDescent="0.3">
      <c r="A129" s="831" t="s">
        <v>5419</v>
      </c>
      <c r="B129" s="832" t="s">
        <v>5553</v>
      </c>
      <c r="C129" s="832" t="s">
        <v>590</v>
      </c>
      <c r="D129" s="832" t="s">
        <v>5421</v>
      </c>
      <c r="E129" s="832" t="s">
        <v>5586</v>
      </c>
      <c r="F129" s="832" t="s">
        <v>5587</v>
      </c>
      <c r="G129" s="849"/>
      <c r="H129" s="849"/>
      <c r="I129" s="832"/>
      <c r="J129" s="832"/>
      <c r="K129" s="849"/>
      <c r="L129" s="849"/>
      <c r="M129" s="832"/>
      <c r="N129" s="832"/>
      <c r="O129" s="849">
        <v>1</v>
      </c>
      <c r="P129" s="849">
        <v>153.63999999999999</v>
      </c>
      <c r="Q129" s="837"/>
      <c r="R129" s="850">
        <v>153.63999999999999</v>
      </c>
    </row>
    <row r="130" spans="1:18" ht="14.4" customHeight="1" x14ac:dyDescent="0.3">
      <c r="A130" s="831" t="s">
        <v>5419</v>
      </c>
      <c r="B130" s="832" t="s">
        <v>5553</v>
      </c>
      <c r="C130" s="832" t="s">
        <v>590</v>
      </c>
      <c r="D130" s="832" t="s">
        <v>5421</v>
      </c>
      <c r="E130" s="832" t="s">
        <v>5467</v>
      </c>
      <c r="F130" s="832" t="s">
        <v>2158</v>
      </c>
      <c r="G130" s="849"/>
      <c r="H130" s="849"/>
      <c r="I130" s="832"/>
      <c r="J130" s="832"/>
      <c r="K130" s="849"/>
      <c r="L130" s="849"/>
      <c r="M130" s="832"/>
      <c r="N130" s="832"/>
      <c r="O130" s="849">
        <v>2</v>
      </c>
      <c r="P130" s="849">
        <v>39171.96</v>
      </c>
      <c r="Q130" s="837"/>
      <c r="R130" s="850">
        <v>19585.98</v>
      </c>
    </row>
    <row r="131" spans="1:18" ht="14.4" customHeight="1" x14ac:dyDescent="0.3">
      <c r="A131" s="831" t="s">
        <v>5419</v>
      </c>
      <c r="B131" s="832" t="s">
        <v>5553</v>
      </c>
      <c r="C131" s="832" t="s">
        <v>590</v>
      </c>
      <c r="D131" s="832" t="s">
        <v>5421</v>
      </c>
      <c r="E131" s="832" t="s">
        <v>5588</v>
      </c>
      <c r="F131" s="832" t="s">
        <v>5589</v>
      </c>
      <c r="G131" s="849"/>
      <c r="H131" s="849"/>
      <c r="I131" s="832"/>
      <c r="J131" s="832"/>
      <c r="K131" s="849"/>
      <c r="L131" s="849"/>
      <c r="M131" s="832"/>
      <c r="N131" s="832"/>
      <c r="O131" s="849">
        <v>1</v>
      </c>
      <c r="P131" s="849">
        <v>194.93</v>
      </c>
      <c r="Q131" s="837"/>
      <c r="R131" s="850">
        <v>194.93</v>
      </c>
    </row>
    <row r="132" spans="1:18" ht="14.4" customHeight="1" x14ac:dyDescent="0.3">
      <c r="A132" s="831" t="s">
        <v>5419</v>
      </c>
      <c r="B132" s="832" t="s">
        <v>5553</v>
      </c>
      <c r="C132" s="832" t="s">
        <v>590</v>
      </c>
      <c r="D132" s="832" t="s">
        <v>5421</v>
      </c>
      <c r="E132" s="832" t="s">
        <v>5485</v>
      </c>
      <c r="F132" s="832" t="s">
        <v>2146</v>
      </c>
      <c r="G132" s="849"/>
      <c r="H132" s="849"/>
      <c r="I132" s="832"/>
      <c r="J132" s="832"/>
      <c r="K132" s="849"/>
      <c r="L132" s="849"/>
      <c r="M132" s="832"/>
      <c r="N132" s="832"/>
      <c r="O132" s="849">
        <v>241</v>
      </c>
      <c r="P132" s="849">
        <v>1405295.1</v>
      </c>
      <c r="Q132" s="837"/>
      <c r="R132" s="850">
        <v>5831.1</v>
      </c>
    </row>
    <row r="133" spans="1:18" ht="14.4" customHeight="1" x14ac:dyDescent="0.3">
      <c r="A133" s="831" t="s">
        <v>5419</v>
      </c>
      <c r="B133" s="832" t="s">
        <v>5553</v>
      </c>
      <c r="C133" s="832" t="s">
        <v>590</v>
      </c>
      <c r="D133" s="832" t="s">
        <v>5421</v>
      </c>
      <c r="E133" s="832" t="s">
        <v>5557</v>
      </c>
      <c r="F133" s="832" t="s">
        <v>5558</v>
      </c>
      <c r="G133" s="849"/>
      <c r="H133" s="849"/>
      <c r="I133" s="832"/>
      <c r="J133" s="832"/>
      <c r="K133" s="849"/>
      <c r="L133" s="849"/>
      <c r="M133" s="832"/>
      <c r="N133" s="832"/>
      <c r="O133" s="849">
        <v>1</v>
      </c>
      <c r="P133" s="849">
        <v>51342</v>
      </c>
      <c r="Q133" s="837"/>
      <c r="R133" s="850">
        <v>51342</v>
      </c>
    </row>
    <row r="134" spans="1:18" ht="14.4" customHeight="1" x14ac:dyDescent="0.3">
      <c r="A134" s="831" t="s">
        <v>5419</v>
      </c>
      <c r="B134" s="832" t="s">
        <v>5553</v>
      </c>
      <c r="C134" s="832" t="s">
        <v>590</v>
      </c>
      <c r="D134" s="832" t="s">
        <v>5421</v>
      </c>
      <c r="E134" s="832" t="s">
        <v>5559</v>
      </c>
      <c r="F134" s="832" t="s">
        <v>2152</v>
      </c>
      <c r="G134" s="849"/>
      <c r="H134" s="849"/>
      <c r="I134" s="832"/>
      <c r="J134" s="832"/>
      <c r="K134" s="849"/>
      <c r="L134" s="849"/>
      <c r="M134" s="832"/>
      <c r="N134" s="832"/>
      <c r="O134" s="849">
        <v>100.5</v>
      </c>
      <c r="P134" s="849">
        <v>1952325.06</v>
      </c>
      <c r="Q134" s="837"/>
      <c r="R134" s="850">
        <v>19426.12</v>
      </c>
    </row>
    <row r="135" spans="1:18" ht="14.4" customHeight="1" x14ac:dyDescent="0.3">
      <c r="A135" s="831" t="s">
        <v>5419</v>
      </c>
      <c r="B135" s="832" t="s">
        <v>5553</v>
      </c>
      <c r="C135" s="832" t="s">
        <v>590</v>
      </c>
      <c r="D135" s="832" t="s">
        <v>5421</v>
      </c>
      <c r="E135" s="832" t="s">
        <v>5560</v>
      </c>
      <c r="F135" s="832" t="s">
        <v>5561</v>
      </c>
      <c r="G135" s="849"/>
      <c r="H135" s="849"/>
      <c r="I135" s="832"/>
      <c r="J135" s="832"/>
      <c r="K135" s="849"/>
      <c r="L135" s="849"/>
      <c r="M135" s="832"/>
      <c r="N135" s="832"/>
      <c r="O135" s="849">
        <v>2</v>
      </c>
      <c r="P135" s="849">
        <v>102683.98</v>
      </c>
      <c r="Q135" s="837"/>
      <c r="R135" s="850">
        <v>51341.99</v>
      </c>
    </row>
    <row r="136" spans="1:18" ht="14.4" customHeight="1" x14ac:dyDescent="0.3">
      <c r="A136" s="831" t="s">
        <v>5419</v>
      </c>
      <c r="B136" s="832" t="s">
        <v>5553</v>
      </c>
      <c r="C136" s="832" t="s">
        <v>590</v>
      </c>
      <c r="D136" s="832" t="s">
        <v>5421</v>
      </c>
      <c r="E136" s="832" t="s">
        <v>5562</v>
      </c>
      <c r="F136" s="832" t="s">
        <v>1999</v>
      </c>
      <c r="G136" s="849"/>
      <c r="H136" s="849"/>
      <c r="I136" s="832"/>
      <c r="J136" s="832"/>
      <c r="K136" s="849"/>
      <c r="L136" s="849"/>
      <c r="M136" s="832"/>
      <c r="N136" s="832"/>
      <c r="O136" s="849">
        <v>1</v>
      </c>
      <c r="P136" s="849">
        <v>51914.31</v>
      </c>
      <c r="Q136" s="837"/>
      <c r="R136" s="850">
        <v>51914.31</v>
      </c>
    </row>
    <row r="137" spans="1:18" ht="14.4" customHeight="1" x14ac:dyDescent="0.3">
      <c r="A137" s="831" t="s">
        <v>5419</v>
      </c>
      <c r="B137" s="832" t="s">
        <v>5553</v>
      </c>
      <c r="C137" s="832" t="s">
        <v>590</v>
      </c>
      <c r="D137" s="832" t="s">
        <v>5421</v>
      </c>
      <c r="E137" s="832" t="s">
        <v>5590</v>
      </c>
      <c r="F137" s="832" t="s">
        <v>1999</v>
      </c>
      <c r="G137" s="849"/>
      <c r="H137" s="849"/>
      <c r="I137" s="832"/>
      <c r="J137" s="832"/>
      <c r="K137" s="849"/>
      <c r="L137" s="849"/>
      <c r="M137" s="832"/>
      <c r="N137" s="832"/>
      <c r="O137" s="849">
        <v>6</v>
      </c>
      <c r="P137" s="849">
        <v>376745.22</v>
      </c>
      <c r="Q137" s="837"/>
      <c r="R137" s="850">
        <v>62790.869999999995</v>
      </c>
    </row>
    <row r="138" spans="1:18" ht="14.4" customHeight="1" x14ac:dyDescent="0.3">
      <c r="A138" s="831" t="s">
        <v>5419</v>
      </c>
      <c r="B138" s="832" t="s">
        <v>5553</v>
      </c>
      <c r="C138" s="832" t="s">
        <v>590</v>
      </c>
      <c r="D138" s="832" t="s">
        <v>5563</v>
      </c>
      <c r="E138" s="832" t="s">
        <v>5591</v>
      </c>
      <c r="F138" s="832" t="s">
        <v>5592</v>
      </c>
      <c r="G138" s="849">
        <v>3.99</v>
      </c>
      <c r="H138" s="849">
        <v>10604.28</v>
      </c>
      <c r="I138" s="832">
        <v>1.9994946714232922</v>
      </c>
      <c r="J138" s="832">
        <v>2657.7142857142858</v>
      </c>
      <c r="K138" s="849">
        <v>2</v>
      </c>
      <c r="L138" s="849">
        <v>5303.48</v>
      </c>
      <c r="M138" s="832">
        <v>1</v>
      </c>
      <c r="N138" s="832">
        <v>2651.74</v>
      </c>
      <c r="O138" s="849">
        <v>8</v>
      </c>
      <c r="P138" s="849">
        <v>21213.919999999998</v>
      </c>
      <c r="Q138" s="837">
        <v>4</v>
      </c>
      <c r="R138" s="850">
        <v>2651.74</v>
      </c>
    </row>
    <row r="139" spans="1:18" ht="14.4" customHeight="1" x14ac:dyDescent="0.3">
      <c r="A139" s="831" t="s">
        <v>5419</v>
      </c>
      <c r="B139" s="832" t="s">
        <v>5553</v>
      </c>
      <c r="C139" s="832" t="s">
        <v>590</v>
      </c>
      <c r="D139" s="832" t="s">
        <v>5563</v>
      </c>
      <c r="E139" s="832" t="s">
        <v>5593</v>
      </c>
      <c r="F139" s="832" t="s">
        <v>5594</v>
      </c>
      <c r="G139" s="849">
        <v>18</v>
      </c>
      <c r="H139" s="849">
        <v>96408.54</v>
      </c>
      <c r="I139" s="832">
        <v>1.2857142857142856</v>
      </c>
      <c r="J139" s="832">
        <v>5356.03</v>
      </c>
      <c r="K139" s="849">
        <v>14</v>
      </c>
      <c r="L139" s="849">
        <v>74984.42</v>
      </c>
      <c r="M139" s="832">
        <v>1</v>
      </c>
      <c r="N139" s="832">
        <v>5356.03</v>
      </c>
      <c r="O139" s="849">
        <v>14</v>
      </c>
      <c r="P139" s="849">
        <v>74984.42</v>
      </c>
      <c r="Q139" s="837">
        <v>1</v>
      </c>
      <c r="R139" s="850">
        <v>5356.03</v>
      </c>
    </row>
    <row r="140" spans="1:18" ht="14.4" customHeight="1" x14ac:dyDescent="0.3">
      <c r="A140" s="831" t="s">
        <v>5419</v>
      </c>
      <c r="B140" s="832" t="s">
        <v>5553</v>
      </c>
      <c r="C140" s="832" t="s">
        <v>590</v>
      </c>
      <c r="D140" s="832" t="s">
        <v>5563</v>
      </c>
      <c r="E140" s="832" t="s">
        <v>5595</v>
      </c>
      <c r="F140" s="832" t="s">
        <v>5596</v>
      </c>
      <c r="G140" s="849">
        <v>6.0399999999999991</v>
      </c>
      <c r="H140" s="849">
        <v>13422.520000000002</v>
      </c>
      <c r="I140" s="832">
        <v>0.75299796246263784</v>
      </c>
      <c r="J140" s="832">
        <v>2222.2715231788088</v>
      </c>
      <c r="K140" s="849">
        <v>8</v>
      </c>
      <c r="L140" s="849">
        <v>17825.439999999999</v>
      </c>
      <c r="M140" s="832">
        <v>1</v>
      </c>
      <c r="N140" s="832">
        <v>2228.1799999999998</v>
      </c>
      <c r="O140" s="849">
        <v>20</v>
      </c>
      <c r="P140" s="849">
        <v>44563.6</v>
      </c>
      <c r="Q140" s="837">
        <v>2.5</v>
      </c>
      <c r="R140" s="850">
        <v>2228.1799999999998</v>
      </c>
    </row>
    <row r="141" spans="1:18" ht="14.4" customHeight="1" x14ac:dyDescent="0.3">
      <c r="A141" s="831" t="s">
        <v>5419</v>
      </c>
      <c r="B141" s="832" t="s">
        <v>5553</v>
      </c>
      <c r="C141" s="832" t="s">
        <v>590</v>
      </c>
      <c r="D141" s="832" t="s">
        <v>5563</v>
      </c>
      <c r="E141" s="832" t="s">
        <v>5597</v>
      </c>
      <c r="F141" s="832" t="s">
        <v>5598</v>
      </c>
      <c r="G141" s="849">
        <v>20.910000000000004</v>
      </c>
      <c r="H141" s="849">
        <v>37419.819999999992</v>
      </c>
      <c r="I141" s="832">
        <v>0.49621169325429965</v>
      </c>
      <c r="J141" s="832">
        <v>1789.5657580105205</v>
      </c>
      <c r="K141" s="849">
        <v>42</v>
      </c>
      <c r="L141" s="849">
        <v>75411</v>
      </c>
      <c r="M141" s="832">
        <v>1</v>
      </c>
      <c r="N141" s="832">
        <v>1795.5</v>
      </c>
      <c r="O141" s="849">
        <v>32</v>
      </c>
      <c r="P141" s="849">
        <v>57456</v>
      </c>
      <c r="Q141" s="837">
        <v>0.76190476190476186</v>
      </c>
      <c r="R141" s="850">
        <v>1795.5</v>
      </c>
    </row>
    <row r="142" spans="1:18" ht="14.4" customHeight="1" x14ac:dyDescent="0.3">
      <c r="A142" s="831" t="s">
        <v>5419</v>
      </c>
      <c r="B142" s="832" t="s">
        <v>5553</v>
      </c>
      <c r="C142" s="832" t="s">
        <v>590</v>
      </c>
      <c r="D142" s="832" t="s">
        <v>5563</v>
      </c>
      <c r="E142" s="832" t="s">
        <v>5599</v>
      </c>
      <c r="F142" s="832" t="s">
        <v>5600</v>
      </c>
      <c r="G142" s="849">
        <v>10</v>
      </c>
      <c r="H142" s="849">
        <v>37142.200000000004</v>
      </c>
      <c r="I142" s="832">
        <v>0.83333333333333348</v>
      </c>
      <c r="J142" s="832">
        <v>3714.2200000000003</v>
      </c>
      <c r="K142" s="849">
        <v>12</v>
      </c>
      <c r="L142" s="849">
        <v>44570.64</v>
      </c>
      <c r="M142" s="832">
        <v>1</v>
      </c>
      <c r="N142" s="832">
        <v>3714.22</v>
      </c>
      <c r="O142" s="849">
        <v>10</v>
      </c>
      <c r="P142" s="849">
        <v>37142.199999999997</v>
      </c>
      <c r="Q142" s="837">
        <v>0.83333333333333326</v>
      </c>
      <c r="R142" s="850">
        <v>3714.22</v>
      </c>
    </row>
    <row r="143" spans="1:18" ht="14.4" customHeight="1" x14ac:dyDescent="0.3">
      <c r="A143" s="831" t="s">
        <v>5419</v>
      </c>
      <c r="B143" s="832" t="s">
        <v>5553</v>
      </c>
      <c r="C143" s="832" t="s">
        <v>590</v>
      </c>
      <c r="D143" s="832" t="s">
        <v>5563</v>
      </c>
      <c r="E143" s="832" t="s">
        <v>5601</v>
      </c>
      <c r="F143" s="832" t="s">
        <v>5602</v>
      </c>
      <c r="G143" s="849"/>
      <c r="H143" s="849"/>
      <c r="I143" s="832"/>
      <c r="J143" s="832"/>
      <c r="K143" s="849">
        <v>1</v>
      </c>
      <c r="L143" s="849">
        <v>4772.3500000000004</v>
      </c>
      <c r="M143" s="832">
        <v>1</v>
      </c>
      <c r="N143" s="832">
        <v>4772.3500000000004</v>
      </c>
      <c r="O143" s="849">
        <v>2</v>
      </c>
      <c r="P143" s="849">
        <v>9544.7000000000007</v>
      </c>
      <c r="Q143" s="837">
        <v>2</v>
      </c>
      <c r="R143" s="850">
        <v>4772.3500000000004</v>
      </c>
    </row>
    <row r="144" spans="1:18" ht="14.4" customHeight="1" x14ac:dyDescent="0.3">
      <c r="A144" s="831" t="s">
        <v>5419</v>
      </c>
      <c r="B144" s="832" t="s">
        <v>5553</v>
      </c>
      <c r="C144" s="832" t="s">
        <v>590</v>
      </c>
      <c r="D144" s="832" t="s">
        <v>5563</v>
      </c>
      <c r="E144" s="832" t="s">
        <v>5603</v>
      </c>
      <c r="F144" s="832" t="s">
        <v>5604</v>
      </c>
      <c r="G144" s="849">
        <v>16</v>
      </c>
      <c r="H144" s="849">
        <v>9352.1600000000017</v>
      </c>
      <c r="I144" s="832">
        <v>8.0000000000000018</v>
      </c>
      <c r="J144" s="832">
        <v>584.5100000000001</v>
      </c>
      <c r="K144" s="849">
        <v>2</v>
      </c>
      <c r="L144" s="849">
        <v>1169.02</v>
      </c>
      <c r="M144" s="832">
        <v>1</v>
      </c>
      <c r="N144" s="832">
        <v>584.51</v>
      </c>
      <c r="O144" s="849">
        <v>40</v>
      </c>
      <c r="P144" s="849">
        <v>23380.399999999983</v>
      </c>
      <c r="Q144" s="837">
        <v>19.999999999999986</v>
      </c>
      <c r="R144" s="850">
        <v>584.50999999999954</v>
      </c>
    </row>
    <row r="145" spans="1:18" ht="14.4" customHeight="1" x14ac:dyDescent="0.3">
      <c r="A145" s="831" t="s">
        <v>5419</v>
      </c>
      <c r="B145" s="832" t="s">
        <v>5553</v>
      </c>
      <c r="C145" s="832" t="s">
        <v>590</v>
      </c>
      <c r="D145" s="832" t="s">
        <v>5563</v>
      </c>
      <c r="E145" s="832" t="s">
        <v>5605</v>
      </c>
      <c r="F145" s="832" t="s">
        <v>5606</v>
      </c>
      <c r="G145" s="849">
        <v>0.34000000000000008</v>
      </c>
      <c r="H145" s="849">
        <v>92.080000000000013</v>
      </c>
      <c r="I145" s="832">
        <v>0.20327159539945688</v>
      </c>
      <c r="J145" s="832">
        <v>270.8235294117647</v>
      </c>
      <c r="K145" s="849">
        <v>1.4900000000000004</v>
      </c>
      <c r="L145" s="849">
        <v>452.99000000000018</v>
      </c>
      <c r="M145" s="832">
        <v>1</v>
      </c>
      <c r="N145" s="832">
        <v>304.02013422818794</v>
      </c>
      <c r="O145" s="849">
        <v>0.39</v>
      </c>
      <c r="P145" s="849">
        <v>115.13</v>
      </c>
      <c r="Q145" s="837">
        <v>0.25415572087684046</v>
      </c>
      <c r="R145" s="850">
        <v>295.20512820512818</v>
      </c>
    </row>
    <row r="146" spans="1:18" ht="14.4" customHeight="1" x14ac:dyDescent="0.3">
      <c r="A146" s="831" t="s">
        <v>5419</v>
      </c>
      <c r="B146" s="832" t="s">
        <v>5553</v>
      </c>
      <c r="C146" s="832" t="s">
        <v>590</v>
      </c>
      <c r="D146" s="832" t="s">
        <v>5563</v>
      </c>
      <c r="E146" s="832" t="s">
        <v>5607</v>
      </c>
      <c r="F146" s="832" t="s">
        <v>5608</v>
      </c>
      <c r="G146" s="849">
        <v>40</v>
      </c>
      <c r="H146" s="849">
        <v>81334</v>
      </c>
      <c r="I146" s="832">
        <v>0.95238095238095188</v>
      </c>
      <c r="J146" s="832">
        <v>2033.35</v>
      </c>
      <c r="K146" s="849">
        <v>42</v>
      </c>
      <c r="L146" s="849">
        <v>85400.700000000041</v>
      </c>
      <c r="M146" s="832">
        <v>1</v>
      </c>
      <c r="N146" s="832">
        <v>2033.350000000001</v>
      </c>
      <c r="O146" s="849">
        <v>32</v>
      </c>
      <c r="P146" s="849">
        <v>65067.199999999975</v>
      </c>
      <c r="Q146" s="837">
        <v>0.7619047619047612</v>
      </c>
      <c r="R146" s="850">
        <v>2033.3499999999992</v>
      </c>
    </row>
    <row r="147" spans="1:18" ht="14.4" customHeight="1" x14ac:dyDescent="0.3">
      <c r="A147" s="831" t="s">
        <v>5419</v>
      </c>
      <c r="B147" s="832" t="s">
        <v>5553</v>
      </c>
      <c r="C147" s="832" t="s">
        <v>590</v>
      </c>
      <c r="D147" s="832" t="s">
        <v>5563</v>
      </c>
      <c r="E147" s="832" t="s">
        <v>5609</v>
      </c>
      <c r="F147" s="832" t="s">
        <v>5610</v>
      </c>
      <c r="G147" s="849">
        <v>3</v>
      </c>
      <c r="H147" s="849">
        <v>30469.08</v>
      </c>
      <c r="I147" s="832"/>
      <c r="J147" s="832">
        <v>10156.36</v>
      </c>
      <c r="K147" s="849"/>
      <c r="L147" s="849"/>
      <c r="M147" s="832"/>
      <c r="N147" s="832"/>
      <c r="O147" s="849">
        <v>3</v>
      </c>
      <c r="P147" s="849">
        <v>29103.979999999996</v>
      </c>
      <c r="Q147" s="837"/>
      <c r="R147" s="850">
        <v>9701.3266666666659</v>
      </c>
    </row>
    <row r="148" spans="1:18" ht="14.4" customHeight="1" x14ac:dyDescent="0.3">
      <c r="A148" s="831" t="s">
        <v>5419</v>
      </c>
      <c r="B148" s="832" t="s">
        <v>5553</v>
      </c>
      <c r="C148" s="832" t="s">
        <v>590</v>
      </c>
      <c r="D148" s="832" t="s">
        <v>5563</v>
      </c>
      <c r="E148" s="832" t="s">
        <v>5611</v>
      </c>
      <c r="F148" s="832" t="s">
        <v>5612</v>
      </c>
      <c r="G148" s="849">
        <v>15</v>
      </c>
      <c r="H148" s="849">
        <v>15610.8</v>
      </c>
      <c r="I148" s="832">
        <v>0.88235294117647078</v>
      </c>
      <c r="J148" s="832">
        <v>1040.72</v>
      </c>
      <c r="K148" s="849">
        <v>17</v>
      </c>
      <c r="L148" s="849">
        <v>17692.239999999994</v>
      </c>
      <c r="M148" s="832">
        <v>1</v>
      </c>
      <c r="N148" s="832">
        <v>1040.7199999999996</v>
      </c>
      <c r="O148" s="849">
        <v>10</v>
      </c>
      <c r="P148" s="849">
        <v>10407.200000000001</v>
      </c>
      <c r="Q148" s="837">
        <v>0.5882352941176473</v>
      </c>
      <c r="R148" s="850">
        <v>1040.72</v>
      </c>
    </row>
    <row r="149" spans="1:18" ht="14.4" customHeight="1" x14ac:dyDescent="0.3">
      <c r="A149" s="831" t="s">
        <v>5419</v>
      </c>
      <c r="B149" s="832" t="s">
        <v>5553</v>
      </c>
      <c r="C149" s="832" t="s">
        <v>590</v>
      </c>
      <c r="D149" s="832" t="s">
        <v>5563</v>
      </c>
      <c r="E149" s="832" t="s">
        <v>5613</v>
      </c>
      <c r="F149" s="832" t="s">
        <v>5614</v>
      </c>
      <c r="G149" s="849"/>
      <c r="H149" s="849"/>
      <c r="I149" s="832"/>
      <c r="J149" s="832"/>
      <c r="K149" s="849">
        <v>13</v>
      </c>
      <c r="L149" s="849">
        <v>28835.299999999996</v>
      </c>
      <c r="M149" s="832">
        <v>1</v>
      </c>
      <c r="N149" s="832">
        <v>2218.0999999999995</v>
      </c>
      <c r="O149" s="849">
        <v>19</v>
      </c>
      <c r="P149" s="849">
        <v>42143.899999999987</v>
      </c>
      <c r="Q149" s="837">
        <v>1.4615384615384612</v>
      </c>
      <c r="R149" s="850">
        <v>2218.0999999999995</v>
      </c>
    </row>
    <row r="150" spans="1:18" ht="14.4" customHeight="1" x14ac:dyDescent="0.3">
      <c r="A150" s="831" t="s">
        <v>5419</v>
      </c>
      <c r="B150" s="832" t="s">
        <v>5553</v>
      </c>
      <c r="C150" s="832" t="s">
        <v>590</v>
      </c>
      <c r="D150" s="832" t="s">
        <v>5563</v>
      </c>
      <c r="E150" s="832" t="s">
        <v>5615</v>
      </c>
      <c r="F150" s="832" t="s">
        <v>5616</v>
      </c>
      <c r="G150" s="849">
        <v>33</v>
      </c>
      <c r="H150" s="849">
        <v>112671.90000000002</v>
      </c>
      <c r="I150" s="832">
        <v>1</v>
      </c>
      <c r="J150" s="832">
        <v>3414.3000000000006</v>
      </c>
      <c r="K150" s="849">
        <v>33</v>
      </c>
      <c r="L150" s="849">
        <v>112671.90000000002</v>
      </c>
      <c r="M150" s="832">
        <v>1</v>
      </c>
      <c r="N150" s="832">
        <v>3414.3000000000006</v>
      </c>
      <c r="O150" s="849">
        <v>18</v>
      </c>
      <c r="P150" s="849">
        <v>61457.400000000016</v>
      </c>
      <c r="Q150" s="837">
        <v>0.54545454545454553</v>
      </c>
      <c r="R150" s="850">
        <v>3414.3000000000011</v>
      </c>
    </row>
    <row r="151" spans="1:18" ht="14.4" customHeight="1" x14ac:dyDescent="0.3">
      <c r="A151" s="831" t="s">
        <v>5419</v>
      </c>
      <c r="B151" s="832" t="s">
        <v>5553</v>
      </c>
      <c r="C151" s="832" t="s">
        <v>590</v>
      </c>
      <c r="D151" s="832" t="s">
        <v>5563</v>
      </c>
      <c r="E151" s="832" t="s">
        <v>5564</v>
      </c>
      <c r="F151" s="832" t="s">
        <v>5565</v>
      </c>
      <c r="G151" s="849"/>
      <c r="H151" s="849"/>
      <c r="I151" s="832"/>
      <c r="J151" s="832"/>
      <c r="K151" s="849">
        <v>1</v>
      </c>
      <c r="L151" s="849">
        <v>1434.02</v>
      </c>
      <c r="M151" s="832">
        <v>1</v>
      </c>
      <c r="N151" s="832">
        <v>1434.02</v>
      </c>
      <c r="O151" s="849"/>
      <c r="P151" s="849"/>
      <c r="Q151" s="837"/>
      <c r="R151" s="850"/>
    </row>
    <row r="152" spans="1:18" ht="14.4" customHeight="1" x14ac:dyDescent="0.3">
      <c r="A152" s="831" t="s">
        <v>5419</v>
      </c>
      <c r="B152" s="832" t="s">
        <v>5553</v>
      </c>
      <c r="C152" s="832" t="s">
        <v>590</v>
      </c>
      <c r="D152" s="832" t="s">
        <v>5563</v>
      </c>
      <c r="E152" s="832" t="s">
        <v>5617</v>
      </c>
      <c r="F152" s="832" t="s">
        <v>5618</v>
      </c>
      <c r="G152" s="849">
        <v>1</v>
      </c>
      <c r="H152" s="849">
        <v>4507.5600000000004</v>
      </c>
      <c r="I152" s="832">
        <v>0.33333333333333337</v>
      </c>
      <c r="J152" s="832">
        <v>4507.5600000000004</v>
      </c>
      <c r="K152" s="849">
        <v>3</v>
      </c>
      <c r="L152" s="849">
        <v>13522.68</v>
      </c>
      <c r="M152" s="832">
        <v>1</v>
      </c>
      <c r="N152" s="832">
        <v>4507.5600000000004</v>
      </c>
      <c r="O152" s="849">
        <v>1</v>
      </c>
      <c r="P152" s="849">
        <v>4507.5600000000004</v>
      </c>
      <c r="Q152" s="837">
        <v>0.33333333333333337</v>
      </c>
      <c r="R152" s="850">
        <v>4507.5600000000004</v>
      </c>
    </row>
    <row r="153" spans="1:18" ht="14.4" customHeight="1" x14ac:dyDescent="0.3">
      <c r="A153" s="831" t="s">
        <v>5419</v>
      </c>
      <c r="B153" s="832" t="s">
        <v>5553</v>
      </c>
      <c r="C153" s="832" t="s">
        <v>590</v>
      </c>
      <c r="D153" s="832" t="s">
        <v>5563</v>
      </c>
      <c r="E153" s="832" t="s">
        <v>5619</v>
      </c>
      <c r="F153" s="832" t="s">
        <v>5620</v>
      </c>
      <c r="G153" s="849">
        <v>2</v>
      </c>
      <c r="H153" s="849">
        <v>30019.3</v>
      </c>
      <c r="I153" s="832"/>
      <c r="J153" s="832">
        <v>15009.65</v>
      </c>
      <c r="K153" s="849"/>
      <c r="L153" s="849"/>
      <c r="M153" s="832"/>
      <c r="N153" s="832"/>
      <c r="O153" s="849"/>
      <c r="P153" s="849"/>
      <c r="Q153" s="837"/>
      <c r="R153" s="850"/>
    </row>
    <row r="154" spans="1:18" ht="14.4" customHeight="1" x14ac:dyDescent="0.3">
      <c r="A154" s="831" t="s">
        <v>5419</v>
      </c>
      <c r="B154" s="832" t="s">
        <v>5553</v>
      </c>
      <c r="C154" s="832" t="s">
        <v>590</v>
      </c>
      <c r="D154" s="832" t="s">
        <v>5563</v>
      </c>
      <c r="E154" s="832" t="s">
        <v>5621</v>
      </c>
      <c r="F154" s="832" t="s">
        <v>5622</v>
      </c>
      <c r="G154" s="849"/>
      <c r="H154" s="849"/>
      <c r="I154" s="832"/>
      <c r="J154" s="832"/>
      <c r="K154" s="849">
        <v>20</v>
      </c>
      <c r="L154" s="849">
        <v>75618</v>
      </c>
      <c r="M154" s="832">
        <v>1</v>
      </c>
      <c r="N154" s="832">
        <v>3780.9</v>
      </c>
      <c r="O154" s="849">
        <v>18</v>
      </c>
      <c r="P154" s="849">
        <v>68056.200000000012</v>
      </c>
      <c r="Q154" s="837">
        <v>0.90000000000000013</v>
      </c>
      <c r="R154" s="850">
        <v>3780.9000000000005</v>
      </c>
    </row>
    <row r="155" spans="1:18" ht="14.4" customHeight="1" x14ac:dyDescent="0.3">
      <c r="A155" s="831" t="s">
        <v>5419</v>
      </c>
      <c r="B155" s="832" t="s">
        <v>5553</v>
      </c>
      <c r="C155" s="832" t="s">
        <v>590</v>
      </c>
      <c r="D155" s="832" t="s">
        <v>5563</v>
      </c>
      <c r="E155" s="832" t="s">
        <v>5623</v>
      </c>
      <c r="F155" s="832" t="s">
        <v>5624</v>
      </c>
      <c r="G155" s="849"/>
      <c r="H155" s="849"/>
      <c r="I155" s="832"/>
      <c r="J155" s="832"/>
      <c r="K155" s="849">
        <v>7</v>
      </c>
      <c r="L155" s="849">
        <v>60839.799999999996</v>
      </c>
      <c r="M155" s="832">
        <v>1</v>
      </c>
      <c r="N155" s="832">
        <v>8691.4</v>
      </c>
      <c r="O155" s="849">
        <v>4</v>
      </c>
      <c r="P155" s="849">
        <v>34765.599999999999</v>
      </c>
      <c r="Q155" s="837">
        <v>0.5714285714285714</v>
      </c>
      <c r="R155" s="850">
        <v>8691.4</v>
      </c>
    </row>
    <row r="156" spans="1:18" ht="14.4" customHeight="1" x14ac:dyDescent="0.3">
      <c r="A156" s="831" t="s">
        <v>5419</v>
      </c>
      <c r="B156" s="832" t="s">
        <v>5553</v>
      </c>
      <c r="C156" s="832" t="s">
        <v>590</v>
      </c>
      <c r="D156" s="832" t="s">
        <v>5563</v>
      </c>
      <c r="E156" s="832" t="s">
        <v>5625</v>
      </c>
      <c r="F156" s="832" t="s">
        <v>5626</v>
      </c>
      <c r="G156" s="849"/>
      <c r="H156" s="849"/>
      <c r="I156" s="832"/>
      <c r="J156" s="832"/>
      <c r="K156" s="849">
        <v>1</v>
      </c>
      <c r="L156" s="849">
        <v>42334</v>
      </c>
      <c r="M156" s="832">
        <v>1</v>
      </c>
      <c r="N156" s="832">
        <v>42334</v>
      </c>
      <c r="O156" s="849"/>
      <c r="P156" s="849"/>
      <c r="Q156" s="837"/>
      <c r="R156" s="850"/>
    </row>
    <row r="157" spans="1:18" ht="14.4" customHeight="1" x14ac:dyDescent="0.3">
      <c r="A157" s="831" t="s">
        <v>5419</v>
      </c>
      <c r="B157" s="832" t="s">
        <v>5553</v>
      </c>
      <c r="C157" s="832" t="s">
        <v>590</v>
      </c>
      <c r="D157" s="832" t="s">
        <v>5563</v>
      </c>
      <c r="E157" s="832" t="s">
        <v>5627</v>
      </c>
      <c r="F157" s="832" t="s">
        <v>5628</v>
      </c>
      <c r="G157" s="849"/>
      <c r="H157" s="849"/>
      <c r="I157" s="832"/>
      <c r="J157" s="832"/>
      <c r="K157" s="849"/>
      <c r="L157" s="849"/>
      <c r="M157" s="832"/>
      <c r="N157" s="832"/>
      <c r="O157" s="849">
        <v>7</v>
      </c>
      <c r="P157" s="849">
        <v>47880</v>
      </c>
      <c r="Q157" s="837"/>
      <c r="R157" s="850">
        <v>6840</v>
      </c>
    </row>
    <row r="158" spans="1:18" ht="14.4" customHeight="1" x14ac:dyDescent="0.3">
      <c r="A158" s="831" t="s">
        <v>5419</v>
      </c>
      <c r="B158" s="832" t="s">
        <v>5553</v>
      </c>
      <c r="C158" s="832" t="s">
        <v>590</v>
      </c>
      <c r="D158" s="832" t="s">
        <v>5563</v>
      </c>
      <c r="E158" s="832" t="s">
        <v>5629</v>
      </c>
      <c r="F158" s="832" t="s">
        <v>5630</v>
      </c>
      <c r="G158" s="849"/>
      <c r="H158" s="849"/>
      <c r="I158" s="832"/>
      <c r="J158" s="832"/>
      <c r="K158" s="849"/>
      <c r="L158" s="849"/>
      <c r="M158" s="832"/>
      <c r="N158" s="832"/>
      <c r="O158" s="849">
        <v>2.7000000000000006</v>
      </c>
      <c r="P158" s="849">
        <v>7991.02</v>
      </c>
      <c r="Q158" s="837"/>
      <c r="R158" s="850">
        <v>2959.6370370370364</v>
      </c>
    </row>
    <row r="159" spans="1:18" ht="14.4" customHeight="1" x14ac:dyDescent="0.3">
      <c r="A159" s="831" t="s">
        <v>5419</v>
      </c>
      <c r="B159" s="832" t="s">
        <v>5553</v>
      </c>
      <c r="C159" s="832" t="s">
        <v>590</v>
      </c>
      <c r="D159" s="832" t="s">
        <v>5511</v>
      </c>
      <c r="E159" s="832" t="s">
        <v>5514</v>
      </c>
      <c r="F159" s="832" t="s">
        <v>5515</v>
      </c>
      <c r="G159" s="849"/>
      <c r="H159" s="849"/>
      <c r="I159" s="832"/>
      <c r="J159" s="832"/>
      <c r="K159" s="849"/>
      <c r="L159" s="849"/>
      <c r="M159" s="832"/>
      <c r="N159" s="832"/>
      <c r="O159" s="849">
        <v>74</v>
      </c>
      <c r="P159" s="849">
        <v>10878</v>
      </c>
      <c r="Q159" s="837"/>
      <c r="R159" s="850">
        <v>147</v>
      </c>
    </row>
    <row r="160" spans="1:18" ht="14.4" customHeight="1" x14ac:dyDescent="0.3">
      <c r="A160" s="831" t="s">
        <v>5419</v>
      </c>
      <c r="B160" s="832" t="s">
        <v>5553</v>
      </c>
      <c r="C160" s="832" t="s">
        <v>590</v>
      </c>
      <c r="D160" s="832" t="s">
        <v>5511</v>
      </c>
      <c r="E160" s="832" t="s">
        <v>5518</v>
      </c>
      <c r="F160" s="832" t="s">
        <v>5519</v>
      </c>
      <c r="G160" s="849">
        <v>31</v>
      </c>
      <c r="H160" s="849">
        <v>1147</v>
      </c>
      <c r="I160" s="832">
        <v>0.73809523809523814</v>
      </c>
      <c r="J160" s="832">
        <v>37</v>
      </c>
      <c r="K160" s="849">
        <v>42</v>
      </c>
      <c r="L160" s="849">
        <v>1554</v>
      </c>
      <c r="M160" s="832">
        <v>1</v>
      </c>
      <c r="N160" s="832">
        <v>37</v>
      </c>
      <c r="O160" s="849">
        <v>42</v>
      </c>
      <c r="P160" s="849">
        <v>1554</v>
      </c>
      <c r="Q160" s="837">
        <v>1</v>
      </c>
      <c r="R160" s="850">
        <v>37</v>
      </c>
    </row>
    <row r="161" spans="1:18" ht="14.4" customHeight="1" x14ac:dyDescent="0.3">
      <c r="A161" s="831" t="s">
        <v>5419</v>
      </c>
      <c r="B161" s="832" t="s">
        <v>5553</v>
      </c>
      <c r="C161" s="832" t="s">
        <v>590</v>
      </c>
      <c r="D161" s="832" t="s">
        <v>5511</v>
      </c>
      <c r="E161" s="832" t="s">
        <v>5566</v>
      </c>
      <c r="F161" s="832" t="s">
        <v>5567</v>
      </c>
      <c r="G161" s="849"/>
      <c r="H161" s="849"/>
      <c r="I161" s="832"/>
      <c r="J161" s="832"/>
      <c r="K161" s="849"/>
      <c r="L161" s="849"/>
      <c r="M161" s="832"/>
      <c r="N161" s="832"/>
      <c r="O161" s="849">
        <v>7</v>
      </c>
      <c r="P161" s="849">
        <v>4914</v>
      </c>
      <c r="Q161" s="837"/>
      <c r="R161" s="850">
        <v>702</v>
      </c>
    </row>
    <row r="162" spans="1:18" ht="14.4" customHeight="1" x14ac:dyDescent="0.3">
      <c r="A162" s="831" t="s">
        <v>5419</v>
      </c>
      <c r="B162" s="832" t="s">
        <v>5553</v>
      </c>
      <c r="C162" s="832" t="s">
        <v>590</v>
      </c>
      <c r="D162" s="832" t="s">
        <v>5511</v>
      </c>
      <c r="E162" s="832" t="s">
        <v>5631</v>
      </c>
      <c r="F162" s="832" t="s">
        <v>5632</v>
      </c>
      <c r="G162" s="849">
        <v>24</v>
      </c>
      <c r="H162" s="849">
        <v>27816</v>
      </c>
      <c r="I162" s="832">
        <v>1.9982758620689656</v>
      </c>
      <c r="J162" s="832">
        <v>1159</v>
      </c>
      <c r="K162" s="849">
        <v>12</v>
      </c>
      <c r="L162" s="849">
        <v>13920</v>
      </c>
      <c r="M162" s="832">
        <v>1</v>
      </c>
      <c r="N162" s="832">
        <v>1160</v>
      </c>
      <c r="O162" s="849">
        <v>13</v>
      </c>
      <c r="P162" s="849">
        <v>15093</v>
      </c>
      <c r="Q162" s="837">
        <v>1.0842672413793104</v>
      </c>
      <c r="R162" s="850">
        <v>1161</v>
      </c>
    </row>
    <row r="163" spans="1:18" ht="14.4" customHeight="1" x14ac:dyDescent="0.3">
      <c r="A163" s="831" t="s">
        <v>5419</v>
      </c>
      <c r="B163" s="832" t="s">
        <v>5553</v>
      </c>
      <c r="C163" s="832" t="s">
        <v>590</v>
      </c>
      <c r="D163" s="832" t="s">
        <v>5511</v>
      </c>
      <c r="E163" s="832" t="s">
        <v>5633</v>
      </c>
      <c r="F163" s="832" t="s">
        <v>5634</v>
      </c>
      <c r="G163" s="849">
        <v>10</v>
      </c>
      <c r="H163" s="849">
        <v>11590</v>
      </c>
      <c r="I163" s="832">
        <v>3.3304597701149423</v>
      </c>
      <c r="J163" s="832">
        <v>1159</v>
      </c>
      <c r="K163" s="849">
        <v>3</v>
      </c>
      <c r="L163" s="849">
        <v>3480</v>
      </c>
      <c r="M163" s="832">
        <v>1</v>
      </c>
      <c r="N163" s="832">
        <v>1160</v>
      </c>
      <c r="O163" s="849">
        <v>12</v>
      </c>
      <c r="P163" s="849">
        <v>13932</v>
      </c>
      <c r="Q163" s="837">
        <v>4.0034482758620689</v>
      </c>
      <c r="R163" s="850">
        <v>1161</v>
      </c>
    </row>
    <row r="164" spans="1:18" ht="14.4" customHeight="1" x14ac:dyDescent="0.3">
      <c r="A164" s="831" t="s">
        <v>5419</v>
      </c>
      <c r="B164" s="832" t="s">
        <v>5553</v>
      </c>
      <c r="C164" s="832" t="s">
        <v>590</v>
      </c>
      <c r="D164" s="832" t="s">
        <v>5511</v>
      </c>
      <c r="E164" s="832" t="s">
        <v>5635</v>
      </c>
      <c r="F164" s="832" t="s">
        <v>5636</v>
      </c>
      <c r="G164" s="849">
        <v>1</v>
      </c>
      <c r="H164" s="849">
        <v>122</v>
      </c>
      <c r="I164" s="832"/>
      <c r="J164" s="832">
        <v>122</v>
      </c>
      <c r="K164" s="849"/>
      <c r="L164" s="849"/>
      <c r="M164" s="832"/>
      <c r="N164" s="832"/>
      <c r="O164" s="849">
        <v>2</v>
      </c>
      <c r="P164" s="849">
        <v>246</v>
      </c>
      <c r="Q164" s="837"/>
      <c r="R164" s="850">
        <v>123</v>
      </c>
    </row>
    <row r="165" spans="1:18" ht="14.4" customHeight="1" x14ac:dyDescent="0.3">
      <c r="A165" s="831" t="s">
        <v>5419</v>
      </c>
      <c r="B165" s="832" t="s">
        <v>5553</v>
      </c>
      <c r="C165" s="832" t="s">
        <v>590</v>
      </c>
      <c r="D165" s="832" t="s">
        <v>5511</v>
      </c>
      <c r="E165" s="832" t="s">
        <v>5637</v>
      </c>
      <c r="F165" s="832" t="s">
        <v>5638</v>
      </c>
      <c r="G165" s="849">
        <v>7</v>
      </c>
      <c r="H165" s="849">
        <v>6545</v>
      </c>
      <c r="I165" s="832">
        <v>0.33333333333333331</v>
      </c>
      <c r="J165" s="832">
        <v>935</v>
      </c>
      <c r="K165" s="849">
        <v>21</v>
      </c>
      <c r="L165" s="849">
        <v>19635</v>
      </c>
      <c r="M165" s="832">
        <v>1</v>
      </c>
      <c r="N165" s="832">
        <v>935</v>
      </c>
      <c r="O165" s="849">
        <v>19</v>
      </c>
      <c r="P165" s="849">
        <v>17784</v>
      </c>
      <c r="Q165" s="837">
        <v>0.90572956455309395</v>
      </c>
      <c r="R165" s="850">
        <v>936</v>
      </c>
    </row>
    <row r="166" spans="1:18" ht="14.4" customHeight="1" x14ac:dyDescent="0.3">
      <c r="A166" s="831" t="s">
        <v>5419</v>
      </c>
      <c r="B166" s="832" t="s">
        <v>5553</v>
      </c>
      <c r="C166" s="832" t="s">
        <v>590</v>
      </c>
      <c r="D166" s="832" t="s">
        <v>5511</v>
      </c>
      <c r="E166" s="832" t="s">
        <v>5568</v>
      </c>
      <c r="F166" s="832" t="s">
        <v>5569</v>
      </c>
      <c r="G166" s="849">
        <v>316</v>
      </c>
      <c r="H166" s="849">
        <v>27808</v>
      </c>
      <c r="I166" s="832">
        <v>1.0896551724137931</v>
      </c>
      <c r="J166" s="832">
        <v>88</v>
      </c>
      <c r="K166" s="849">
        <v>290</v>
      </c>
      <c r="L166" s="849">
        <v>25520</v>
      </c>
      <c r="M166" s="832">
        <v>1</v>
      </c>
      <c r="N166" s="832">
        <v>88</v>
      </c>
      <c r="O166" s="849">
        <v>226</v>
      </c>
      <c r="P166" s="849">
        <v>19888</v>
      </c>
      <c r="Q166" s="837">
        <v>0.77931034482758621</v>
      </c>
      <c r="R166" s="850">
        <v>88</v>
      </c>
    </row>
    <row r="167" spans="1:18" ht="14.4" customHeight="1" x14ac:dyDescent="0.3">
      <c r="A167" s="831" t="s">
        <v>5419</v>
      </c>
      <c r="B167" s="832" t="s">
        <v>5553</v>
      </c>
      <c r="C167" s="832" t="s">
        <v>590</v>
      </c>
      <c r="D167" s="832" t="s">
        <v>5511</v>
      </c>
      <c r="E167" s="832" t="s">
        <v>5570</v>
      </c>
      <c r="F167" s="832" t="s">
        <v>5571</v>
      </c>
      <c r="G167" s="849">
        <v>33</v>
      </c>
      <c r="H167" s="849">
        <v>25080</v>
      </c>
      <c r="I167" s="832">
        <v>0.49934296977660975</v>
      </c>
      <c r="J167" s="832">
        <v>760</v>
      </c>
      <c r="K167" s="849">
        <v>66</v>
      </c>
      <c r="L167" s="849">
        <v>50226</v>
      </c>
      <c r="M167" s="832">
        <v>1</v>
      </c>
      <c r="N167" s="832">
        <v>761</v>
      </c>
      <c r="O167" s="849">
        <v>430</v>
      </c>
      <c r="P167" s="849">
        <v>327230</v>
      </c>
      <c r="Q167" s="837">
        <v>6.5151515151515156</v>
      </c>
      <c r="R167" s="850">
        <v>761</v>
      </c>
    </row>
    <row r="168" spans="1:18" ht="14.4" customHeight="1" x14ac:dyDescent="0.3">
      <c r="A168" s="831" t="s">
        <v>5419</v>
      </c>
      <c r="B168" s="832" t="s">
        <v>5553</v>
      </c>
      <c r="C168" s="832" t="s">
        <v>590</v>
      </c>
      <c r="D168" s="832" t="s">
        <v>5511</v>
      </c>
      <c r="E168" s="832" t="s">
        <v>5639</v>
      </c>
      <c r="F168" s="832" t="s">
        <v>5640</v>
      </c>
      <c r="G168" s="849">
        <v>734</v>
      </c>
      <c r="H168" s="849">
        <v>462420</v>
      </c>
      <c r="I168" s="832">
        <v>1.1004497751124438</v>
      </c>
      <c r="J168" s="832">
        <v>630</v>
      </c>
      <c r="K168" s="849">
        <v>667</v>
      </c>
      <c r="L168" s="849">
        <v>420210</v>
      </c>
      <c r="M168" s="832">
        <v>1</v>
      </c>
      <c r="N168" s="832">
        <v>630</v>
      </c>
      <c r="O168" s="849">
        <v>640</v>
      </c>
      <c r="P168" s="849">
        <v>403840</v>
      </c>
      <c r="Q168" s="837">
        <v>0.96104328787986959</v>
      </c>
      <c r="R168" s="850">
        <v>631</v>
      </c>
    </row>
    <row r="169" spans="1:18" ht="14.4" customHeight="1" x14ac:dyDescent="0.3">
      <c r="A169" s="831" t="s">
        <v>5419</v>
      </c>
      <c r="B169" s="832" t="s">
        <v>5553</v>
      </c>
      <c r="C169" s="832" t="s">
        <v>590</v>
      </c>
      <c r="D169" s="832" t="s">
        <v>5511</v>
      </c>
      <c r="E169" s="832" t="s">
        <v>5641</v>
      </c>
      <c r="F169" s="832" t="s">
        <v>5642</v>
      </c>
      <c r="G169" s="849">
        <v>16</v>
      </c>
      <c r="H169" s="849">
        <v>60944</v>
      </c>
      <c r="I169" s="832">
        <v>1.0666666666666667</v>
      </c>
      <c r="J169" s="832">
        <v>3809</v>
      </c>
      <c r="K169" s="849">
        <v>15</v>
      </c>
      <c r="L169" s="849">
        <v>57135</v>
      </c>
      <c r="M169" s="832">
        <v>1</v>
      </c>
      <c r="N169" s="832">
        <v>3809</v>
      </c>
      <c r="O169" s="849">
        <v>41</v>
      </c>
      <c r="P169" s="849">
        <v>156251</v>
      </c>
      <c r="Q169" s="837">
        <v>2.7347685306729677</v>
      </c>
      <c r="R169" s="850">
        <v>3811</v>
      </c>
    </row>
    <row r="170" spans="1:18" ht="14.4" customHeight="1" x14ac:dyDescent="0.3">
      <c r="A170" s="831" t="s">
        <v>5419</v>
      </c>
      <c r="B170" s="832" t="s">
        <v>5553</v>
      </c>
      <c r="C170" s="832" t="s">
        <v>590</v>
      </c>
      <c r="D170" s="832" t="s">
        <v>5511</v>
      </c>
      <c r="E170" s="832" t="s">
        <v>5643</v>
      </c>
      <c r="F170" s="832" t="s">
        <v>5644</v>
      </c>
      <c r="G170" s="849">
        <v>48</v>
      </c>
      <c r="H170" s="849">
        <v>38160</v>
      </c>
      <c r="I170" s="832">
        <v>0.88888888888888884</v>
      </c>
      <c r="J170" s="832">
        <v>795</v>
      </c>
      <c r="K170" s="849">
        <v>54</v>
      </c>
      <c r="L170" s="849">
        <v>42930</v>
      </c>
      <c r="M170" s="832">
        <v>1</v>
      </c>
      <c r="N170" s="832">
        <v>795</v>
      </c>
      <c r="O170" s="849">
        <v>47</v>
      </c>
      <c r="P170" s="849">
        <v>37412</v>
      </c>
      <c r="Q170" s="837">
        <v>0.87146517586769157</v>
      </c>
      <c r="R170" s="850">
        <v>796</v>
      </c>
    </row>
    <row r="171" spans="1:18" ht="14.4" customHeight="1" x14ac:dyDescent="0.3">
      <c r="A171" s="831" t="s">
        <v>5419</v>
      </c>
      <c r="B171" s="832" t="s">
        <v>5553</v>
      </c>
      <c r="C171" s="832" t="s">
        <v>590</v>
      </c>
      <c r="D171" s="832" t="s">
        <v>5511</v>
      </c>
      <c r="E171" s="832" t="s">
        <v>5572</v>
      </c>
      <c r="F171" s="832" t="s">
        <v>5573</v>
      </c>
      <c r="G171" s="849">
        <v>785</v>
      </c>
      <c r="H171" s="849">
        <v>307720</v>
      </c>
      <c r="I171" s="832">
        <v>1.1893939393939394</v>
      </c>
      <c r="J171" s="832">
        <v>392</v>
      </c>
      <c r="K171" s="849">
        <v>660</v>
      </c>
      <c r="L171" s="849">
        <v>258720</v>
      </c>
      <c r="M171" s="832">
        <v>1</v>
      </c>
      <c r="N171" s="832">
        <v>392</v>
      </c>
      <c r="O171" s="849">
        <v>745</v>
      </c>
      <c r="P171" s="849">
        <v>292785</v>
      </c>
      <c r="Q171" s="837">
        <v>1.1316674397031541</v>
      </c>
      <c r="R171" s="850">
        <v>393</v>
      </c>
    </row>
    <row r="172" spans="1:18" ht="14.4" customHeight="1" x14ac:dyDescent="0.3">
      <c r="A172" s="831" t="s">
        <v>5419</v>
      </c>
      <c r="B172" s="832" t="s">
        <v>5553</v>
      </c>
      <c r="C172" s="832" t="s">
        <v>590</v>
      </c>
      <c r="D172" s="832" t="s">
        <v>5511</v>
      </c>
      <c r="E172" s="832" t="s">
        <v>5574</v>
      </c>
      <c r="F172" s="832" t="s">
        <v>5575</v>
      </c>
      <c r="G172" s="849">
        <v>3459</v>
      </c>
      <c r="H172" s="849">
        <v>134901</v>
      </c>
      <c r="I172" s="832">
        <v>1.1274445893089962</v>
      </c>
      <c r="J172" s="832">
        <v>39</v>
      </c>
      <c r="K172" s="849">
        <v>3068</v>
      </c>
      <c r="L172" s="849">
        <v>119652</v>
      </c>
      <c r="M172" s="832">
        <v>1</v>
      </c>
      <c r="N172" s="832">
        <v>39</v>
      </c>
      <c r="O172" s="849">
        <v>3439</v>
      </c>
      <c r="P172" s="849">
        <v>134121</v>
      </c>
      <c r="Q172" s="837">
        <v>1.1209256844850066</v>
      </c>
      <c r="R172" s="850">
        <v>39</v>
      </c>
    </row>
    <row r="173" spans="1:18" ht="14.4" customHeight="1" x14ac:dyDescent="0.3">
      <c r="A173" s="831" t="s">
        <v>5419</v>
      </c>
      <c r="B173" s="832" t="s">
        <v>5553</v>
      </c>
      <c r="C173" s="832" t="s">
        <v>590</v>
      </c>
      <c r="D173" s="832" t="s">
        <v>5511</v>
      </c>
      <c r="E173" s="832" t="s">
        <v>5576</v>
      </c>
      <c r="F173" s="832" t="s">
        <v>5577</v>
      </c>
      <c r="G173" s="849">
        <v>12</v>
      </c>
      <c r="H173" s="849">
        <v>212520</v>
      </c>
      <c r="I173" s="832">
        <v>1.7141889221387838</v>
      </c>
      <c r="J173" s="832">
        <v>17710</v>
      </c>
      <c r="K173" s="849">
        <v>7</v>
      </c>
      <c r="L173" s="849">
        <v>123977</v>
      </c>
      <c r="M173" s="832">
        <v>1</v>
      </c>
      <c r="N173" s="832">
        <v>17711</v>
      </c>
      <c r="O173" s="849">
        <v>20</v>
      </c>
      <c r="P173" s="849">
        <v>354260</v>
      </c>
      <c r="Q173" s="837">
        <v>2.8574654976326253</v>
      </c>
      <c r="R173" s="850">
        <v>17713</v>
      </c>
    </row>
    <row r="174" spans="1:18" ht="14.4" customHeight="1" x14ac:dyDescent="0.3">
      <c r="A174" s="831" t="s">
        <v>5419</v>
      </c>
      <c r="B174" s="832" t="s">
        <v>5553</v>
      </c>
      <c r="C174" s="832" t="s">
        <v>590</v>
      </c>
      <c r="D174" s="832" t="s">
        <v>5511</v>
      </c>
      <c r="E174" s="832" t="s">
        <v>5645</v>
      </c>
      <c r="F174" s="832" t="s">
        <v>5646</v>
      </c>
      <c r="G174" s="849">
        <v>11</v>
      </c>
      <c r="H174" s="849">
        <v>6446</v>
      </c>
      <c r="I174" s="832">
        <v>1</v>
      </c>
      <c r="J174" s="832">
        <v>586</v>
      </c>
      <c r="K174" s="849">
        <v>11</v>
      </c>
      <c r="L174" s="849">
        <v>6446</v>
      </c>
      <c r="M174" s="832">
        <v>1</v>
      </c>
      <c r="N174" s="832">
        <v>586</v>
      </c>
      <c r="O174" s="849">
        <v>14</v>
      </c>
      <c r="P174" s="849">
        <v>8218</v>
      </c>
      <c r="Q174" s="837">
        <v>1.2748991622711758</v>
      </c>
      <c r="R174" s="850">
        <v>587</v>
      </c>
    </row>
    <row r="175" spans="1:18" ht="14.4" customHeight="1" x14ac:dyDescent="0.3">
      <c r="A175" s="831" t="s">
        <v>5419</v>
      </c>
      <c r="B175" s="832" t="s">
        <v>5553</v>
      </c>
      <c r="C175" s="832" t="s">
        <v>590</v>
      </c>
      <c r="D175" s="832" t="s">
        <v>5511</v>
      </c>
      <c r="E175" s="832" t="s">
        <v>5578</v>
      </c>
      <c r="F175" s="832" t="s">
        <v>5579</v>
      </c>
      <c r="G175" s="849">
        <v>18</v>
      </c>
      <c r="H175" s="849">
        <v>30618</v>
      </c>
      <c r="I175" s="832">
        <v>1</v>
      </c>
      <c r="J175" s="832">
        <v>1701</v>
      </c>
      <c r="K175" s="849">
        <v>18</v>
      </c>
      <c r="L175" s="849">
        <v>30618</v>
      </c>
      <c r="M175" s="832">
        <v>1</v>
      </c>
      <c r="N175" s="832">
        <v>1701</v>
      </c>
      <c r="O175" s="849">
        <v>17</v>
      </c>
      <c r="P175" s="849">
        <v>28934</v>
      </c>
      <c r="Q175" s="837">
        <v>0.94499967339473512</v>
      </c>
      <c r="R175" s="850">
        <v>1702</v>
      </c>
    </row>
    <row r="176" spans="1:18" ht="14.4" customHeight="1" x14ac:dyDescent="0.3">
      <c r="A176" s="831" t="s">
        <v>5419</v>
      </c>
      <c r="B176" s="832" t="s">
        <v>5553</v>
      </c>
      <c r="C176" s="832" t="s">
        <v>590</v>
      </c>
      <c r="D176" s="832" t="s">
        <v>5511</v>
      </c>
      <c r="E176" s="832" t="s">
        <v>5647</v>
      </c>
      <c r="F176" s="832" t="s">
        <v>5648</v>
      </c>
      <c r="G176" s="849">
        <v>16</v>
      </c>
      <c r="H176" s="849">
        <v>11264</v>
      </c>
      <c r="I176" s="832">
        <v>0.83616658006087152</v>
      </c>
      <c r="J176" s="832">
        <v>704</v>
      </c>
      <c r="K176" s="849">
        <v>19</v>
      </c>
      <c r="L176" s="849">
        <v>13471</v>
      </c>
      <c r="M176" s="832">
        <v>1</v>
      </c>
      <c r="N176" s="832">
        <v>709</v>
      </c>
      <c r="O176" s="849">
        <v>34</v>
      </c>
      <c r="P176" s="849">
        <v>24140</v>
      </c>
      <c r="Q176" s="837">
        <v>1.7919976245267613</v>
      </c>
      <c r="R176" s="850">
        <v>710</v>
      </c>
    </row>
    <row r="177" spans="1:18" ht="14.4" customHeight="1" x14ac:dyDescent="0.3">
      <c r="A177" s="831" t="s">
        <v>5419</v>
      </c>
      <c r="B177" s="832" t="s">
        <v>5553</v>
      </c>
      <c r="C177" s="832" t="s">
        <v>590</v>
      </c>
      <c r="D177" s="832" t="s">
        <v>5511</v>
      </c>
      <c r="E177" s="832" t="s">
        <v>5649</v>
      </c>
      <c r="F177" s="832" t="s">
        <v>5650</v>
      </c>
      <c r="G177" s="849">
        <v>5</v>
      </c>
      <c r="H177" s="849">
        <v>11410</v>
      </c>
      <c r="I177" s="832">
        <v>5</v>
      </c>
      <c r="J177" s="832">
        <v>2282</v>
      </c>
      <c r="K177" s="849">
        <v>1</v>
      </c>
      <c r="L177" s="849">
        <v>2282</v>
      </c>
      <c r="M177" s="832">
        <v>1</v>
      </c>
      <c r="N177" s="832">
        <v>2282</v>
      </c>
      <c r="O177" s="849">
        <v>7</v>
      </c>
      <c r="P177" s="849">
        <v>15981</v>
      </c>
      <c r="Q177" s="837">
        <v>7.0030674846625764</v>
      </c>
      <c r="R177" s="850">
        <v>2283</v>
      </c>
    </row>
    <row r="178" spans="1:18" ht="14.4" customHeight="1" x14ac:dyDescent="0.3">
      <c r="A178" s="831" t="s">
        <v>5419</v>
      </c>
      <c r="B178" s="832" t="s">
        <v>5553</v>
      </c>
      <c r="C178" s="832" t="s">
        <v>590</v>
      </c>
      <c r="D178" s="832" t="s">
        <v>5511</v>
      </c>
      <c r="E178" s="832" t="s">
        <v>5580</v>
      </c>
      <c r="F178" s="832" t="s">
        <v>5581</v>
      </c>
      <c r="G178" s="849">
        <v>190</v>
      </c>
      <c r="H178" s="849">
        <v>843980</v>
      </c>
      <c r="I178" s="832">
        <v>1.0160427807486632</v>
      </c>
      <c r="J178" s="832">
        <v>4442</v>
      </c>
      <c r="K178" s="849">
        <v>187</v>
      </c>
      <c r="L178" s="849">
        <v>830654</v>
      </c>
      <c r="M178" s="832">
        <v>1</v>
      </c>
      <c r="N178" s="832">
        <v>4442</v>
      </c>
      <c r="O178" s="849">
        <v>198</v>
      </c>
      <c r="P178" s="849">
        <v>879516</v>
      </c>
      <c r="Q178" s="837">
        <v>1.0588235294117647</v>
      </c>
      <c r="R178" s="850">
        <v>4442</v>
      </c>
    </row>
    <row r="179" spans="1:18" ht="14.4" customHeight="1" x14ac:dyDescent="0.3">
      <c r="A179" s="831" t="s">
        <v>5419</v>
      </c>
      <c r="B179" s="832" t="s">
        <v>5553</v>
      </c>
      <c r="C179" s="832" t="s">
        <v>590</v>
      </c>
      <c r="D179" s="832" t="s">
        <v>5511</v>
      </c>
      <c r="E179" s="832" t="s">
        <v>5651</v>
      </c>
      <c r="F179" s="832" t="s">
        <v>5652</v>
      </c>
      <c r="G179" s="849">
        <v>10</v>
      </c>
      <c r="H179" s="849">
        <v>7190</v>
      </c>
      <c r="I179" s="832">
        <v>0.83333333333333337</v>
      </c>
      <c r="J179" s="832">
        <v>719</v>
      </c>
      <c r="K179" s="849">
        <v>12</v>
      </c>
      <c r="L179" s="849">
        <v>8628</v>
      </c>
      <c r="M179" s="832">
        <v>1</v>
      </c>
      <c r="N179" s="832">
        <v>719</v>
      </c>
      <c r="O179" s="849">
        <v>10</v>
      </c>
      <c r="P179" s="849">
        <v>7200</v>
      </c>
      <c r="Q179" s="837">
        <v>0.83449235048678716</v>
      </c>
      <c r="R179" s="850">
        <v>720</v>
      </c>
    </row>
    <row r="180" spans="1:18" ht="14.4" customHeight="1" x14ac:dyDescent="0.3">
      <c r="A180" s="831" t="s">
        <v>5419</v>
      </c>
      <c r="B180" s="832" t="s">
        <v>5553</v>
      </c>
      <c r="C180" s="832" t="s">
        <v>590</v>
      </c>
      <c r="D180" s="832" t="s">
        <v>5511</v>
      </c>
      <c r="E180" s="832" t="s">
        <v>5653</v>
      </c>
      <c r="F180" s="832" t="s">
        <v>5654</v>
      </c>
      <c r="G180" s="849"/>
      <c r="H180" s="849"/>
      <c r="I180" s="832"/>
      <c r="J180" s="832"/>
      <c r="K180" s="849">
        <v>1</v>
      </c>
      <c r="L180" s="849">
        <v>621</v>
      </c>
      <c r="M180" s="832">
        <v>1</v>
      </c>
      <c r="N180" s="832">
        <v>621</v>
      </c>
      <c r="O180" s="849">
        <v>2</v>
      </c>
      <c r="P180" s="849">
        <v>1244</v>
      </c>
      <c r="Q180" s="837">
        <v>2.0032206119162641</v>
      </c>
      <c r="R180" s="850">
        <v>622</v>
      </c>
    </row>
    <row r="181" spans="1:18" ht="14.4" customHeight="1" x14ac:dyDescent="0.3">
      <c r="A181" s="831" t="s">
        <v>5419</v>
      </c>
      <c r="B181" s="832" t="s">
        <v>5553</v>
      </c>
      <c r="C181" s="832" t="s">
        <v>590</v>
      </c>
      <c r="D181" s="832" t="s">
        <v>5511</v>
      </c>
      <c r="E181" s="832" t="s">
        <v>5655</v>
      </c>
      <c r="F181" s="832" t="s">
        <v>5656</v>
      </c>
      <c r="G181" s="849">
        <v>24</v>
      </c>
      <c r="H181" s="849">
        <v>42504</v>
      </c>
      <c r="I181" s="832">
        <v>0.88888888888888884</v>
      </c>
      <c r="J181" s="832">
        <v>1771</v>
      </c>
      <c r="K181" s="849">
        <v>27</v>
      </c>
      <c r="L181" s="849">
        <v>47817</v>
      </c>
      <c r="M181" s="832">
        <v>1</v>
      </c>
      <c r="N181" s="832">
        <v>1771</v>
      </c>
      <c r="O181" s="849">
        <v>22</v>
      </c>
      <c r="P181" s="849">
        <v>38984</v>
      </c>
      <c r="Q181" s="837">
        <v>0.81527490223142396</v>
      </c>
      <c r="R181" s="850">
        <v>1772</v>
      </c>
    </row>
    <row r="182" spans="1:18" ht="14.4" customHeight="1" x14ac:dyDescent="0.3">
      <c r="A182" s="831" t="s">
        <v>5419</v>
      </c>
      <c r="B182" s="832" t="s">
        <v>5553</v>
      </c>
      <c r="C182" s="832" t="s">
        <v>590</v>
      </c>
      <c r="D182" s="832" t="s">
        <v>5511</v>
      </c>
      <c r="E182" s="832" t="s">
        <v>5520</v>
      </c>
      <c r="F182" s="832" t="s">
        <v>5521</v>
      </c>
      <c r="G182" s="849"/>
      <c r="H182" s="849"/>
      <c r="I182" s="832"/>
      <c r="J182" s="832"/>
      <c r="K182" s="849"/>
      <c r="L182" s="849"/>
      <c r="M182" s="832"/>
      <c r="N182" s="832"/>
      <c r="O182" s="849">
        <v>68</v>
      </c>
      <c r="P182" s="849">
        <v>0</v>
      </c>
      <c r="Q182" s="837"/>
      <c r="R182" s="850">
        <v>0</v>
      </c>
    </row>
    <row r="183" spans="1:18" ht="14.4" customHeight="1" x14ac:dyDescent="0.3">
      <c r="A183" s="831" t="s">
        <v>5419</v>
      </c>
      <c r="B183" s="832" t="s">
        <v>5553</v>
      </c>
      <c r="C183" s="832" t="s">
        <v>590</v>
      </c>
      <c r="D183" s="832" t="s">
        <v>5511</v>
      </c>
      <c r="E183" s="832" t="s">
        <v>5524</v>
      </c>
      <c r="F183" s="832" t="s">
        <v>5525</v>
      </c>
      <c r="G183" s="849">
        <v>3</v>
      </c>
      <c r="H183" s="849">
        <v>99.99</v>
      </c>
      <c r="I183" s="832">
        <v>3</v>
      </c>
      <c r="J183" s="832">
        <v>33.33</v>
      </c>
      <c r="K183" s="849">
        <v>1</v>
      </c>
      <c r="L183" s="849">
        <v>33.33</v>
      </c>
      <c r="M183" s="832">
        <v>1</v>
      </c>
      <c r="N183" s="832">
        <v>33.33</v>
      </c>
      <c r="O183" s="849">
        <v>54</v>
      </c>
      <c r="P183" s="849">
        <v>1799.9599999999996</v>
      </c>
      <c r="Q183" s="837">
        <v>54.004200420041997</v>
      </c>
      <c r="R183" s="850">
        <v>33.332592592592583</v>
      </c>
    </row>
    <row r="184" spans="1:18" ht="14.4" customHeight="1" x14ac:dyDescent="0.3">
      <c r="A184" s="831" t="s">
        <v>5419</v>
      </c>
      <c r="B184" s="832" t="s">
        <v>5553</v>
      </c>
      <c r="C184" s="832" t="s">
        <v>590</v>
      </c>
      <c r="D184" s="832" t="s">
        <v>5511</v>
      </c>
      <c r="E184" s="832" t="s">
        <v>5657</v>
      </c>
      <c r="F184" s="832" t="s">
        <v>5658</v>
      </c>
      <c r="G184" s="849">
        <v>562</v>
      </c>
      <c r="H184" s="849">
        <v>550760</v>
      </c>
      <c r="I184" s="832">
        <v>0.96729776247848542</v>
      </c>
      <c r="J184" s="832">
        <v>980</v>
      </c>
      <c r="K184" s="849">
        <v>581</v>
      </c>
      <c r="L184" s="849">
        <v>569380</v>
      </c>
      <c r="M184" s="832">
        <v>1</v>
      </c>
      <c r="N184" s="832">
        <v>980</v>
      </c>
      <c r="O184" s="849">
        <v>565</v>
      </c>
      <c r="P184" s="849">
        <v>554830</v>
      </c>
      <c r="Q184" s="837">
        <v>0.97444588851030944</v>
      </c>
      <c r="R184" s="850">
        <v>982</v>
      </c>
    </row>
    <row r="185" spans="1:18" ht="14.4" customHeight="1" x14ac:dyDescent="0.3">
      <c r="A185" s="831" t="s">
        <v>5419</v>
      </c>
      <c r="B185" s="832" t="s">
        <v>5553</v>
      </c>
      <c r="C185" s="832" t="s">
        <v>590</v>
      </c>
      <c r="D185" s="832" t="s">
        <v>5511</v>
      </c>
      <c r="E185" s="832" t="s">
        <v>5659</v>
      </c>
      <c r="F185" s="832" t="s">
        <v>5660</v>
      </c>
      <c r="G185" s="849">
        <v>660</v>
      </c>
      <c r="H185" s="849">
        <v>113520</v>
      </c>
      <c r="I185" s="832">
        <v>1.010719754977029</v>
      </c>
      <c r="J185" s="832">
        <v>172</v>
      </c>
      <c r="K185" s="849">
        <v>653</v>
      </c>
      <c r="L185" s="849">
        <v>112316</v>
      </c>
      <c r="M185" s="832">
        <v>1</v>
      </c>
      <c r="N185" s="832">
        <v>172</v>
      </c>
      <c r="O185" s="849">
        <v>646</v>
      </c>
      <c r="P185" s="849">
        <v>111112</v>
      </c>
      <c r="Q185" s="837">
        <v>0.98928024502297085</v>
      </c>
      <c r="R185" s="850">
        <v>172</v>
      </c>
    </row>
    <row r="186" spans="1:18" ht="14.4" customHeight="1" x14ac:dyDescent="0.3">
      <c r="A186" s="831" t="s">
        <v>5419</v>
      </c>
      <c r="B186" s="832" t="s">
        <v>5553</v>
      </c>
      <c r="C186" s="832" t="s">
        <v>590</v>
      </c>
      <c r="D186" s="832" t="s">
        <v>5511</v>
      </c>
      <c r="E186" s="832" t="s">
        <v>5530</v>
      </c>
      <c r="F186" s="832" t="s">
        <v>5531</v>
      </c>
      <c r="G186" s="849"/>
      <c r="H186" s="849"/>
      <c r="I186" s="832"/>
      <c r="J186" s="832"/>
      <c r="K186" s="849"/>
      <c r="L186" s="849"/>
      <c r="M186" s="832"/>
      <c r="N186" s="832"/>
      <c r="O186" s="849">
        <v>195</v>
      </c>
      <c r="P186" s="849">
        <v>6240</v>
      </c>
      <c r="Q186" s="837"/>
      <c r="R186" s="850">
        <v>32</v>
      </c>
    </row>
    <row r="187" spans="1:18" ht="14.4" customHeight="1" x14ac:dyDescent="0.3">
      <c r="A187" s="831" t="s">
        <v>5419</v>
      </c>
      <c r="B187" s="832" t="s">
        <v>5553</v>
      </c>
      <c r="C187" s="832" t="s">
        <v>590</v>
      </c>
      <c r="D187" s="832" t="s">
        <v>5511</v>
      </c>
      <c r="E187" s="832" t="s">
        <v>5538</v>
      </c>
      <c r="F187" s="832" t="s">
        <v>5539</v>
      </c>
      <c r="G187" s="849">
        <v>3</v>
      </c>
      <c r="H187" s="849">
        <v>222</v>
      </c>
      <c r="I187" s="832"/>
      <c r="J187" s="832">
        <v>74</v>
      </c>
      <c r="K187" s="849"/>
      <c r="L187" s="849"/>
      <c r="M187" s="832"/>
      <c r="N187" s="832"/>
      <c r="O187" s="849"/>
      <c r="P187" s="849"/>
      <c r="Q187" s="837"/>
      <c r="R187" s="850"/>
    </row>
    <row r="188" spans="1:18" ht="14.4" customHeight="1" x14ac:dyDescent="0.3">
      <c r="A188" s="831" t="s">
        <v>5419</v>
      </c>
      <c r="B188" s="832" t="s">
        <v>5553</v>
      </c>
      <c r="C188" s="832" t="s">
        <v>590</v>
      </c>
      <c r="D188" s="832" t="s">
        <v>5511</v>
      </c>
      <c r="E188" s="832" t="s">
        <v>5661</v>
      </c>
      <c r="F188" s="832" t="s">
        <v>5662</v>
      </c>
      <c r="G188" s="849">
        <v>32</v>
      </c>
      <c r="H188" s="849">
        <v>13120</v>
      </c>
      <c r="I188" s="832">
        <v>0.96969696969696972</v>
      </c>
      <c r="J188" s="832">
        <v>410</v>
      </c>
      <c r="K188" s="849">
        <v>33</v>
      </c>
      <c r="L188" s="849">
        <v>13530</v>
      </c>
      <c r="M188" s="832">
        <v>1</v>
      </c>
      <c r="N188" s="832">
        <v>410</v>
      </c>
      <c r="O188" s="849">
        <v>17</v>
      </c>
      <c r="P188" s="849">
        <v>6987</v>
      </c>
      <c r="Q188" s="837">
        <v>0.51640798226164075</v>
      </c>
      <c r="R188" s="850">
        <v>411</v>
      </c>
    </row>
    <row r="189" spans="1:18" ht="14.4" customHeight="1" x14ac:dyDescent="0.3">
      <c r="A189" s="831" t="s">
        <v>5419</v>
      </c>
      <c r="B189" s="832" t="s">
        <v>5553</v>
      </c>
      <c r="C189" s="832" t="s">
        <v>590</v>
      </c>
      <c r="D189" s="832" t="s">
        <v>5511</v>
      </c>
      <c r="E189" s="832" t="s">
        <v>5663</v>
      </c>
      <c r="F189" s="832" t="s">
        <v>5664</v>
      </c>
      <c r="G189" s="849">
        <v>13</v>
      </c>
      <c r="H189" s="849">
        <v>9789</v>
      </c>
      <c r="I189" s="832">
        <v>0.68421052631578949</v>
      </c>
      <c r="J189" s="832">
        <v>753</v>
      </c>
      <c r="K189" s="849">
        <v>19</v>
      </c>
      <c r="L189" s="849">
        <v>14307</v>
      </c>
      <c r="M189" s="832">
        <v>1</v>
      </c>
      <c r="N189" s="832">
        <v>753</v>
      </c>
      <c r="O189" s="849">
        <v>19</v>
      </c>
      <c r="P189" s="849">
        <v>14326</v>
      </c>
      <c r="Q189" s="837">
        <v>1.00132802124834</v>
      </c>
      <c r="R189" s="850">
        <v>754</v>
      </c>
    </row>
    <row r="190" spans="1:18" ht="14.4" customHeight="1" x14ac:dyDescent="0.3">
      <c r="A190" s="831" t="s">
        <v>5419</v>
      </c>
      <c r="B190" s="832" t="s">
        <v>5553</v>
      </c>
      <c r="C190" s="832" t="s">
        <v>590</v>
      </c>
      <c r="D190" s="832" t="s">
        <v>5511</v>
      </c>
      <c r="E190" s="832" t="s">
        <v>5544</v>
      </c>
      <c r="F190" s="832" t="s">
        <v>5545</v>
      </c>
      <c r="G190" s="849">
        <v>2</v>
      </c>
      <c r="H190" s="849">
        <v>434</v>
      </c>
      <c r="I190" s="832"/>
      <c r="J190" s="832">
        <v>217</v>
      </c>
      <c r="K190" s="849"/>
      <c r="L190" s="849"/>
      <c r="M190" s="832"/>
      <c r="N190" s="832"/>
      <c r="O190" s="849">
        <v>10</v>
      </c>
      <c r="P190" s="849">
        <v>2190</v>
      </c>
      <c r="Q190" s="837"/>
      <c r="R190" s="850">
        <v>219</v>
      </c>
    </row>
    <row r="191" spans="1:18" ht="14.4" customHeight="1" x14ac:dyDescent="0.3">
      <c r="A191" s="831" t="s">
        <v>5419</v>
      </c>
      <c r="B191" s="832" t="s">
        <v>5553</v>
      </c>
      <c r="C191" s="832" t="s">
        <v>590</v>
      </c>
      <c r="D191" s="832" t="s">
        <v>5511</v>
      </c>
      <c r="E191" s="832" t="s">
        <v>5582</v>
      </c>
      <c r="F191" s="832" t="s">
        <v>5583</v>
      </c>
      <c r="G191" s="849">
        <v>13</v>
      </c>
      <c r="H191" s="849">
        <v>2301</v>
      </c>
      <c r="I191" s="832">
        <v>13</v>
      </c>
      <c r="J191" s="832">
        <v>177</v>
      </c>
      <c r="K191" s="849">
        <v>1</v>
      </c>
      <c r="L191" s="849">
        <v>177</v>
      </c>
      <c r="M191" s="832">
        <v>1</v>
      </c>
      <c r="N191" s="832">
        <v>177</v>
      </c>
      <c r="O191" s="849">
        <v>24</v>
      </c>
      <c r="P191" s="849">
        <v>4272</v>
      </c>
      <c r="Q191" s="837">
        <v>24.135593220338983</v>
      </c>
      <c r="R191" s="850">
        <v>178</v>
      </c>
    </row>
    <row r="192" spans="1:18" ht="14.4" customHeight="1" x14ac:dyDescent="0.3">
      <c r="A192" s="831" t="s">
        <v>5419</v>
      </c>
      <c r="B192" s="832" t="s">
        <v>5553</v>
      </c>
      <c r="C192" s="832" t="s">
        <v>590</v>
      </c>
      <c r="D192" s="832" t="s">
        <v>5511</v>
      </c>
      <c r="E192" s="832" t="s">
        <v>5665</v>
      </c>
      <c r="F192" s="832" t="s">
        <v>5666</v>
      </c>
      <c r="G192" s="849">
        <v>18</v>
      </c>
      <c r="H192" s="849">
        <v>54396</v>
      </c>
      <c r="I192" s="832">
        <v>1.2857142857142858</v>
      </c>
      <c r="J192" s="832">
        <v>3022</v>
      </c>
      <c r="K192" s="849">
        <v>14</v>
      </c>
      <c r="L192" s="849">
        <v>42308</v>
      </c>
      <c r="M192" s="832">
        <v>1</v>
      </c>
      <c r="N192" s="832">
        <v>3022</v>
      </c>
      <c r="O192" s="849">
        <v>14</v>
      </c>
      <c r="P192" s="849">
        <v>42322</v>
      </c>
      <c r="Q192" s="837">
        <v>1.0003309066843151</v>
      </c>
      <c r="R192" s="850">
        <v>3023</v>
      </c>
    </row>
    <row r="193" spans="1:18" ht="14.4" customHeight="1" x14ac:dyDescent="0.3">
      <c r="A193" s="831" t="s">
        <v>5419</v>
      </c>
      <c r="B193" s="832" t="s">
        <v>5553</v>
      </c>
      <c r="C193" s="832" t="s">
        <v>590</v>
      </c>
      <c r="D193" s="832" t="s">
        <v>5511</v>
      </c>
      <c r="E193" s="832" t="s">
        <v>5584</v>
      </c>
      <c r="F193" s="832" t="s">
        <v>5585</v>
      </c>
      <c r="G193" s="849"/>
      <c r="H193" s="849"/>
      <c r="I193" s="832"/>
      <c r="J193" s="832"/>
      <c r="K193" s="849"/>
      <c r="L193" s="849"/>
      <c r="M193" s="832"/>
      <c r="N193" s="832"/>
      <c r="O193" s="849">
        <v>23</v>
      </c>
      <c r="P193" s="849">
        <v>8165</v>
      </c>
      <c r="Q193" s="837"/>
      <c r="R193" s="850">
        <v>355</v>
      </c>
    </row>
    <row r="194" spans="1:18" ht="14.4" customHeight="1" x14ac:dyDescent="0.3">
      <c r="A194" s="831" t="s">
        <v>5419</v>
      </c>
      <c r="B194" s="832" t="s">
        <v>5553</v>
      </c>
      <c r="C194" s="832" t="s">
        <v>590</v>
      </c>
      <c r="D194" s="832" t="s">
        <v>5511</v>
      </c>
      <c r="E194" s="832" t="s">
        <v>5667</v>
      </c>
      <c r="F194" s="832" t="s">
        <v>5668</v>
      </c>
      <c r="G194" s="849">
        <v>1</v>
      </c>
      <c r="H194" s="849">
        <v>5263</v>
      </c>
      <c r="I194" s="832">
        <v>0.49990501519756841</v>
      </c>
      <c r="J194" s="832">
        <v>5263</v>
      </c>
      <c r="K194" s="849">
        <v>2</v>
      </c>
      <c r="L194" s="849">
        <v>10528</v>
      </c>
      <c r="M194" s="832">
        <v>1</v>
      </c>
      <c r="N194" s="832">
        <v>5264</v>
      </c>
      <c r="O194" s="849">
        <v>1</v>
      </c>
      <c r="P194" s="849">
        <v>5265</v>
      </c>
      <c r="Q194" s="837">
        <v>0.50009498480243164</v>
      </c>
      <c r="R194" s="850">
        <v>5265</v>
      </c>
    </row>
    <row r="195" spans="1:18" ht="14.4" customHeight="1" x14ac:dyDescent="0.3">
      <c r="A195" s="831" t="s">
        <v>5419</v>
      </c>
      <c r="B195" s="832" t="s">
        <v>5553</v>
      </c>
      <c r="C195" s="832" t="s">
        <v>590</v>
      </c>
      <c r="D195" s="832" t="s">
        <v>5511</v>
      </c>
      <c r="E195" s="832" t="s">
        <v>5669</v>
      </c>
      <c r="F195" s="832" t="s">
        <v>5670</v>
      </c>
      <c r="G195" s="849"/>
      <c r="H195" s="849"/>
      <c r="I195" s="832"/>
      <c r="J195" s="832"/>
      <c r="K195" s="849"/>
      <c r="L195" s="849"/>
      <c r="M195" s="832"/>
      <c r="N195" s="832"/>
      <c r="O195" s="849">
        <v>1</v>
      </c>
      <c r="P195" s="849">
        <v>12616</v>
      </c>
      <c r="Q195" s="837"/>
      <c r="R195" s="850">
        <v>12616</v>
      </c>
    </row>
    <row r="196" spans="1:18" ht="14.4" customHeight="1" x14ac:dyDescent="0.3">
      <c r="A196" s="831" t="s">
        <v>5419</v>
      </c>
      <c r="B196" s="832" t="s">
        <v>5553</v>
      </c>
      <c r="C196" s="832" t="s">
        <v>590</v>
      </c>
      <c r="D196" s="832" t="s">
        <v>5511</v>
      </c>
      <c r="E196" s="832" t="s">
        <v>5671</v>
      </c>
      <c r="F196" s="832" t="s">
        <v>5672</v>
      </c>
      <c r="G196" s="849">
        <v>1</v>
      </c>
      <c r="H196" s="849">
        <v>6854</v>
      </c>
      <c r="I196" s="832">
        <v>0.25</v>
      </c>
      <c r="J196" s="832">
        <v>6854</v>
      </c>
      <c r="K196" s="849">
        <v>4</v>
      </c>
      <c r="L196" s="849">
        <v>27416</v>
      </c>
      <c r="M196" s="832">
        <v>1</v>
      </c>
      <c r="N196" s="832">
        <v>6854</v>
      </c>
      <c r="O196" s="849"/>
      <c r="P196" s="849"/>
      <c r="Q196" s="837"/>
      <c r="R196" s="850"/>
    </row>
    <row r="197" spans="1:18" ht="14.4" customHeight="1" x14ac:dyDescent="0.3">
      <c r="A197" s="831" t="s">
        <v>5419</v>
      </c>
      <c r="B197" s="832" t="s">
        <v>5553</v>
      </c>
      <c r="C197" s="832" t="s">
        <v>590</v>
      </c>
      <c r="D197" s="832" t="s">
        <v>5511</v>
      </c>
      <c r="E197" s="832" t="s">
        <v>5673</v>
      </c>
      <c r="F197" s="832" t="s">
        <v>5674</v>
      </c>
      <c r="G197" s="849">
        <v>2</v>
      </c>
      <c r="H197" s="849">
        <v>3580</v>
      </c>
      <c r="I197" s="832"/>
      <c r="J197" s="832">
        <v>1790</v>
      </c>
      <c r="K197" s="849"/>
      <c r="L197" s="849"/>
      <c r="M197" s="832"/>
      <c r="N197" s="832"/>
      <c r="O197" s="849"/>
      <c r="P197" s="849"/>
      <c r="Q197" s="837"/>
      <c r="R197" s="850"/>
    </row>
    <row r="198" spans="1:18" ht="14.4" customHeight="1" x14ac:dyDescent="0.3">
      <c r="A198" s="831" t="s">
        <v>5419</v>
      </c>
      <c r="B198" s="832" t="s">
        <v>5553</v>
      </c>
      <c r="C198" s="832" t="s">
        <v>590</v>
      </c>
      <c r="D198" s="832" t="s">
        <v>5511</v>
      </c>
      <c r="E198" s="832" t="s">
        <v>5675</v>
      </c>
      <c r="F198" s="832" t="s">
        <v>5676</v>
      </c>
      <c r="G198" s="849">
        <v>6</v>
      </c>
      <c r="H198" s="849">
        <v>3798</v>
      </c>
      <c r="I198" s="832">
        <v>0.46153846153846156</v>
      </c>
      <c r="J198" s="832">
        <v>633</v>
      </c>
      <c r="K198" s="849">
        <v>13</v>
      </c>
      <c r="L198" s="849">
        <v>8229</v>
      </c>
      <c r="M198" s="832">
        <v>1</v>
      </c>
      <c r="N198" s="832">
        <v>633</v>
      </c>
      <c r="O198" s="849">
        <v>18</v>
      </c>
      <c r="P198" s="849">
        <v>11412</v>
      </c>
      <c r="Q198" s="837">
        <v>1.3868027706890267</v>
      </c>
      <c r="R198" s="850">
        <v>634</v>
      </c>
    </row>
    <row r="199" spans="1:18" ht="14.4" customHeight="1" x14ac:dyDescent="0.3">
      <c r="A199" s="831" t="s">
        <v>5419</v>
      </c>
      <c r="B199" s="832" t="s">
        <v>5553</v>
      </c>
      <c r="C199" s="832" t="s">
        <v>590</v>
      </c>
      <c r="D199" s="832" t="s">
        <v>5511</v>
      </c>
      <c r="E199" s="832" t="s">
        <v>5677</v>
      </c>
      <c r="F199" s="832" t="s">
        <v>5632</v>
      </c>
      <c r="G199" s="849">
        <v>21</v>
      </c>
      <c r="H199" s="849">
        <v>24339</v>
      </c>
      <c r="I199" s="832">
        <v>0.83927586206896554</v>
      </c>
      <c r="J199" s="832">
        <v>1159</v>
      </c>
      <c r="K199" s="849">
        <v>25</v>
      </c>
      <c r="L199" s="849">
        <v>29000</v>
      </c>
      <c r="M199" s="832">
        <v>1</v>
      </c>
      <c r="N199" s="832">
        <v>1160</v>
      </c>
      <c r="O199" s="849">
        <v>17</v>
      </c>
      <c r="P199" s="849">
        <v>19737</v>
      </c>
      <c r="Q199" s="837">
        <v>0.68058620689655169</v>
      </c>
      <c r="R199" s="850">
        <v>1161</v>
      </c>
    </row>
    <row r="200" spans="1:18" ht="14.4" customHeight="1" x14ac:dyDescent="0.3">
      <c r="A200" s="831" t="s">
        <v>5419</v>
      </c>
      <c r="B200" s="832" t="s">
        <v>5553</v>
      </c>
      <c r="C200" s="832" t="s">
        <v>590</v>
      </c>
      <c r="D200" s="832" t="s">
        <v>5511</v>
      </c>
      <c r="E200" s="832" t="s">
        <v>5678</v>
      </c>
      <c r="F200" s="832" t="s">
        <v>5679</v>
      </c>
      <c r="G200" s="849">
        <v>5</v>
      </c>
      <c r="H200" s="849">
        <v>5795</v>
      </c>
      <c r="I200" s="832">
        <v>1.6652298850574712</v>
      </c>
      <c r="J200" s="832">
        <v>1159</v>
      </c>
      <c r="K200" s="849">
        <v>3</v>
      </c>
      <c r="L200" s="849">
        <v>3480</v>
      </c>
      <c r="M200" s="832">
        <v>1</v>
      </c>
      <c r="N200" s="832">
        <v>1160</v>
      </c>
      <c r="O200" s="849">
        <v>16</v>
      </c>
      <c r="P200" s="849">
        <v>18576</v>
      </c>
      <c r="Q200" s="837">
        <v>5.3379310344827582</v>
      </c>
      <c r="R200" s="850">
        <v>1161</v>
      </c>
    </row>
    <row r="201" spans="1:18" ht="14.4" customHeight="1" x14ac:dyDescent="0.3">
      <c r="A201" s="831" t="s">
        <v>5419</v>
      </c>
      <c r="B201" s="832" t="s">
        <v>5553</v>
      </c>
      <c r="C201" s="832" t="s">
        <v>590</v>
      </c>
      <c r="D201" s="832" t="s">
        <v>5511</v>
      </c>
      <c r="E201" s="832" t="s">
        <v>5680</v>
      </c>
      <c r="F201" s="832" t="s">
        <v>5681</v>
      </c>
      <c r="G201" s="849"/>
      <c r="H201" s="849"/>
      <c r="I201" s="832"/>
      <c r="J201" s="832"/>
      <c r="K201" s="849">
        <v>1</v>
      </c>
      <c r="L201" s="849">
        <v>58074</v>
      </c>
      <c r="M201" s="832">
        <v>1</v>
      </c>
      <c r="N201" s="832">
        <v>58074</v>
      </c>
      <c r="O201" s="849">
        <v>0</v>
      </c>
      <c r="P201" s="849">
        <v>0</v>
      </c>
      <c r="Q201" s="837">
        <v>0</v>
      </c>
      <c r="R201" s="850"/>
    </row>
    <row r="202" spans="1:18" ht="14.4" customHeight="1" x14ac:dyDescent="0.3">
      <c r="A202" s="831" t="s">
        <v>5419</v>
      </c>
      <c r="B202" s="832" t="s">
        <v>5553</v>
      </c>
      <c r="C202" s="832" t="s">
        <v>590</v>
      </c>
      <c r="D202" s="832" t="s">
        <v>5511</v>
      </c>
      <c r="E202" s="832" t="s">
        <v>5682</v>
      </c>
      <c r="F202" s="832" t="s">
        <v>5683</v>
      </c>
      <c r="G202" s="849">
        <v>4</v>
      </c>
      <c r="H202" s="849">
        <v>6628</v>
      </c>
      <c r="I202" s="832">
        <v>4</v>
      </c>
      <c r="J202" s="832">
        <v>1657</v>
      </c>
      <c r="K202" s="849">
        <v>1</v>
      </c>
      <c r="L202" s="849">
        <v>1657</v>
      </c>
      <c r="M202" s="832">
        <v>1</v>
      </c>
      <c r="N202" s="832">
        <v>1657</v>
      </c>
      <c r="O202" s="849"/>
      <c r="P202" s="849"/>
      <c r="Q202" s="837"/>
      <c r="R202" s="850"/>
    </row>
    <row r="203" spans="1:18" ht="14.4" customHeight="1" x14ac:dyDescent="0.3">
      <c r="A203" s="831" t="s">
        <v>5419</v>
      </c>
      <c r="B203" s="832" t="s">
        <v>5553</v>
      </c>
      <c r="C203" s="832" t="s">
        <v>590</v>
      </c>
      <c r="D203" s="832" t="s">
        <v>5511</v>
      </c>
      <c r="E203" s="832" t="s">
        <v>5684</v>
      </c>
      <c r="F203" s="832" t="s">
        <v>5685</v>
      </c>
      <c r="G203" s="849"/>
      <c r="H203" s="849"/>
      <c r="I203" s="832"/>
      <c r="J203" s="832"/>
      <c r="K203" s="849">
        <v>11</v>
      </c>
      <c r="L203" s="849">
        <v>6292</v>
      </c>
      <c r="M203" s="832">
        <v>1</v>
      </c>
      <c r="N203" s="832">
        <v>572</v>
      </c>
      <c r="O203" s="849">
        <v>13</v>
      </c>
      <c r="P203" s="849">
        <v>7449</v>
      </c>
      <c r="Q203" s="837">
        <v>1.1838842975206612</v>
      </c>
      <c r="R203" s="850">
        <v>573</v>
      </c>
    </row>
    <row r="204" spans="1:18" ht="14.4" customHeight="1" x14ac:dyDescent="0.3">
      <c r="A204" s="831" t="s">
        <v>5419</v>
      </c>
      <c r="B204" s="832" t="s">
        <v>5553</v>
      </c>
      <c r="C204" s="832" t="s">
        <v>5550</v>
      </c>
      <c r="D204" s="832" t="s">
        <v>5421</v>
      </c>
      <c r="E204" s="832" t="s">
        <v>5437</v>
      </c>
      <c r="F204" s="832" t="s">
        <v>2152</v>
      </c>
      <c r="G204" s="849">
        <v>0</v>
      </c>
      <c r="H204" s="849">
        <v>3.4924596548080444E-10</v>
      </c>
      <c r="I204" s="832">
        <v>-0.75</v>
      </c>
      <c r="J204" s="832"/>
      <c r="K204" s="849">
        <v>0</v>
      </c>
      <c r="L204" s="849">
        <v>-4.6566128730773926E-10</v>
      </c>
      <c r="M204" s="832">
        <v>1</v>
      </c>
      <c r="N204" s="832"/>
      <c r="O204" s="849"/>
      <c r="P204" s="849"/>
      <c r="Q204" s="837"/>
      <c r="R204" s="850"/>
    </row>
    <row r="205" spans="1:18" ht="14.4" customHeight="1" x14ac:dyDescent="0.3">
      <c r="A205" s="831" t="s">
        <v>5419</v>
      </c>
      <c r="B205" s="832" t="s">
        <v>5553</v>
      </c>
      <c r="C205" s="832" t="s">
        <v>5550</v>
      </c>
      <c r="D205" s="832" t="s">
        <v>5421</v>
      </c>
      <c r="E205" s="832" t="s">
        <v>5438</v>
      </c>
      <c r="F205" s="832" t="s">
        <v>5551</v>
      </c>
      <c r="G205" s="849">
        <v>0</v>
      </c>
      <c r="H205" s="849">
        <v>2.9103830456733704E-10</v>
      </c>
      <c r="I205" s="832">
        <v>10</v>
      </c>
      <c r="J205" s="832"/>
      <c r="K205" s="849">
        <v>0</v>
      </c>
      <c r="L205" s="849">
        <v>2.9103830456733704E-11</v>
      </c>
      <c r="M205" s="832">
        <v>1</v>
      </c>
      <c r="N205" s="832"/>
      <c r="O205" s="849">
        <v>0</v>
      </c>
      <c r="P205" s="849">
        <v>-5.8207660913467407E-11</v>
      </c>
      <c r="Q205" s="837">
        <v>-2</v>
      </c>
      <c r="R205" s="850"/>
    </row>
    <row r="206" spans="1:18" ht="14.4" customHeight="1" x14ac:dyDescent="0.3">
      <c r="A206" s="831" t="s">
        <v>5419</v>
      </c>
      <c r="B206" s="832" t="s">
        <v>5553</v>
      </c>
      <c r="C206" s="832" t="s">
        <v>5550</v>
      </c>
      <c r="D206" s="832" t="s">
        <v>5421</v>
      </c>
      <c r="E206" s="832" t="s">
        <v>5467</v>
      </c>
      <c r="F206" s="832" t="s">
        <v>5686</v>
      </c>
      <c r="G206" s="849">
        <v>0</v>
      </c>
      <c r="H206" s="849">
        <v>0</v>
      </c>
      <c r="I206" s="832"/>
      <c r="J206" s="832"/>
      <c r="K206" s="849">
        <v>0</v>
      </c>
      <c r="L206" s="849">
        <v>0</v>
      </c>
      <c r="M206" s="832"/>
      <c r="N206" s="832"/>
      <c r="O206" s="849">
        <v>0</v>
      </c>
      <c r="P206" s="849">
        <v>0</v>
      </c>
      <c r="Q206" s="837"/>
      <c r="R206" s="850"/>
    </row>
    <row r="207" spans="1:18" ht="14.4" customHeight="1" x14ac:dyDescent="0.3">
      <c r="A207" s="831" t="s">
        <v>5419</v>
      </c>
      <c r="B207" s="832" t="s">
        <v>5553</v>
      </c>
      <c r="C207" s="832" t="s">
        <v>5550</v>
      </c>
      <c r="D207" s="832" t="s">
        <v>5421</v>
      </c>
      <c r="E207" s="832" t="s">
        <v>5480</v>
      </c>
      <c r="F207" s="832" t="s">
        <v>5687</v>
      </c>
      <c r="G207" s="849">
        <v>0</v>
      </c>
      <c r="H207" s="849">
        <v>0</v>
      </c>
      <c r="I207" s="832"/>
      <c r="J207" s="832"/>
      <c r="K207" s="849"/>
      <c r="L207" s="849"/>
      <c r="M207" s="832"/>
      <c r="N207" s="832"/>
      <c r="O207" s="849"/>
      <c r="P207" s="849"/>
      <c r="Q207" s="837"/>
      <c r="R207" s="850"/>
    </row>
    <row r="208" spans="1:18" ht="14.4" customHeight="1" x14ac:dyDescent="0.3">
      <c r="A208" s="831" t="s">
        <v>5419</v>
      </c>
      <c r="B208" s="832" t="s">
        <v>5553</v>
      </c>
      <c r="C208" s="832" t="s">
        <v>5550</v>
      </c>
      <c r="D208" s="832" t="s">
        <v>5421</v>
      </c>
      <c r="E208" s="832" t="s">
        <v>5485</v>
      </c>
      <c r="F208" s="832" t="s">
        <v>5552</v>
      </c>
      <c r="G208" s="849">
        <v>0</v>
      </c>
      <c r="H208" s="849">
        <v>-1.4551915228366852E-11</v>
      </c>
      <c r="I208" s="832">
        <v>0.16666666666666666</v>
      </c>
      <c r="J208" s="832"/>
      <c r="K208" s="849">
        <v>0</v>
      </c>
      <c r="L208" s="849">
        <v>-8.7311491370201111E-11</v>
      </c>
      <c r="M208" s="832">
        <v>1</v>
      </c>
      <c r="N208" s="832"/>
      <c r="O208" s="849">
        <v>0</v>
      </c>
      <c r="P208" s="849">
        <v>-1.1641532182693481E-10</v>
      </c>
      <c r="Q208" s="837">
        <v>1.3333333333333333</v>
      </c>
      <c r="R208" s="850"/>
    </row>
    <row r="209" spans="1:18" ht="14.4" customHeight="1" x14ac:dyDescent="0.3">
      <c r="A209" s="831" t="s">
        <v>5419</v>
      </c>
      <c r="B209" s="832" t="s">
        <v>5553</v>
      </c>
      <c r="C209" s="832" t="s">
        <v>5550</v>
      </c>
      <c r="D209" s="832" t="s">
        <v>5421</v>
      </c>
      <c r="E209" s="832" t="s">
        <v>5559</v>
      </c>
      <c r="F209" s="832" t="s">
        <v>2152</v>
      </c>
      <c r="G209" s="849"/>
      <c r="H209" s="849"/>
      <c r="I209" s="832"/>
      <c r="J209" s="832"/>
      <c r="K209" s="849">
        <v>0</v>
      </c>
      <c r="L209" s="849">
        <v>8.7311491370201111E-11</v>
      </c>
      <c r="M209" s="832">
        <v>1</v>
      </c>
      <c r="N209" s="832"/>
      <c r="O209" s="849">
        <v>0</v>
      </c>
      <c r="P209" s="849">
        <v>3.2014213502407074E-10</v>
      </c>
      <c r="Q209" s="837">
        <v>3.6666666666666665</v>
      </c>
      <c r="R209" s="850"/>
    </row>
    <row r="210" spans="1:18" ht="14.4" customHeight="1" x14ac:dyDescent="0.3">
      <c r="A210" s="831" t="s">
        <v>5419</v>
      </c>
      <c r="B210" s="832" t="s">
        <v>5553</v>
      </c>
      <c r="C210" s="832" t="s">
        <v>5550</v>
      </c>
      <c r="D210" s="832" t="s">
        <v>5421</v>
      </c>
      <c r="E210" s="832" t="s">
        <v>5560</v>
      </c>
      <c r="F210" s="832" t="s">
        <v>5688</v>
      </c>
      <c r="G210" s="849"/>
      <c r="H210" s="849"/>
      <c r="I210" s="832"/>
      <c r="J210" s="832"/>
      <c r="K210" s="849"/>
      <c r="L210" s="849"/>
      <c r="M210" s="832"/>
      <c r="N210" s="832"/>
      <c r="O210" s="849">
        <v>0</v>
      </c>
      <c r="P210" s="849">
        <v>0</v>
      </c>
      <c r="Q210" s="837"/>
      <c r="R210" s="850"/>
    </row>
    <row r="211" spans="1:18" ht="14.4" customHeight="1" x14ac:dyDescent="0.3">
      <c r="A211" s="831" t="s">
        <v>5419</v>
      </c>
      <c r="B211" s="832" t="s">
        <v>5553</v>
      </c>
      <c r="C211" s="832" t="s">
        <v>5550</v>
      </c>
      <c r="D211" s="832" t="s">
        <v>5421</v>
      </c>
      <c r="E211" s="832" t="s">
        <v>5562</v>
      </c>
      <c r="F211" s="832" t="s">
        <v>5689</v>
      </c>
      <c r="G211" s="849"/>
      <c r="H211" s="849"/>
      <c r="I211" s="832"/>
      <c r="J211" s="832"/>
      <c r="K211" s="849"/>
      <c r="L211" s="849"/>
      <c r="M211" s="832"/>
      <c r="N211" s="832"/>
      <c r="O211" s="849">
        <v>0</v>
      </c>
      <c r="P211" s="849">
        <v>0</v>
      </c>
      <c r="Q211" s="837"/>
      <c r="R211" s="850"/>
    </row>
    <row r="212" spans="1:18" ht="14.4" customHeight="1" thickBot="1" x14ac:dyDescent="0.35">
      <c r="A212" s="839" t="s">
        <v>5419</v>
      </c>
      <c r="B212" s="840" t="s">
        <v>5553</v>
      </c>
      <c r="C212" s="840" t="s">
        <v>5550</v>
      </c>
      <c r="D212" s="840" t="s">
        <v>5421</v>
      </c>
      <c r="E212" s="840" t="s">
        <v>5590</v>
      </c>
      <c r="F212" s="840" t="s">
        <v>5689</v>
      </c>
      <c r="G212" s="851"/>
      <c r="H212" s="851"/>
      <c r="I212" s="840"/>
      <c r="J212" s="840"/>
      <c r="K212" s="851"/>
      <c r="L212" s="851"/>
      <c r="M212" s="840"/>
      <c r="N212" s="840"/>
      <c r="O212" s="851">
        <v>0</v>
      </c>
      <c r="P212" s="851">
        <v>-7.2759576141834259E-12</v>
      </c>
      <c r="Q212" s="845"/>
      <c r="R212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92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5691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20685.060000000005</v>
      </c>
      <c r="I3" s="208">
        <f t="shared" si="0"/>
        <v>14009815.010000002</v>
      </c>
      <c r="J3" s="78"/>
      <c r="K3" s="78"/>
      <c r="L3" s="208">
        <f t="shared" si="0"/>
        <v>21020.820000000007</v>
      </c>
      <c r="M3" s="208">
        <f t="shared" si="0"/>
        <v>13774663.769999996</v>
      </c>
      <c r="N3" s="78"/>
      <c r="O3" s="78"/>
      <c r="P3" s="208">
        <f t="shared" si="0"/>
        <v>21195.960000000006</v>
      </c>
      <c r="Q3" s="208">
        <f t="shared" si="0"/>
        <v>15410920.710000005</v>
      </c>
      <c r="R3" s="79">
        <f>IF(M3=0,0,Q3/M3)</f>
        <v>1.1187874322975224</v>
      </c>
      <c r="S3" s="209">
        <f>IF(P3=0,0,Q3/P3)</f>
        <v>727.06877678576484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5419</v>
      </c>
      <c r="B6" s="825" t="s">
        <v>5420</v>
      </c>
      <c r="C6" s="825" t="s">
        <v>584</v>
      </c>
      <c r="D6" s="825" t="s">
        <v>2186</v>
      </c>
      <c r="E6" s="825" t="s">
        <v>5421</v>
      </c>
      <c r="F6" s="825" t="s">
        <v>5425</v>
      </c>
      <c r="G6" s="825" t="s">
        <v>5426</v>
      </c>
      <c r="H6" s="225"/>
      <c r="I6" s="225"/>
      <c r="J6" s="825"/>
      <c r="K6" s="825"/>
      <c r="L6" s="225">
        <v>0.60000000000000009</v>
      </c>
      <c r="M6" s="225">
        <v>32.46</v>
      </c>
      <c r="N6" s="825">
        <v>1</v>
      </c>
      <c r="O6" s="825">
        <v>54.099999999999994</v>
      </c>
      <c r="P6" s="225"/>
      <c r="Q6" s="225"/>
      <c r="R6" s="830"/>
      <c r="S6" s="848"/>
    </row>
    <row r="7" spans="1:19" ht="14.4" customHeight="1" x14ac:dyDescent="0.3">
      <c r="A7" s="831" t="s">
        <v>5419</v>
      </c>
      <c r="B7" s="832" t="s">
        <v>5420</v>
      </c>
      <c r="C7" s="832" t="s">
        <v>584</v>
      </c>
      <c r="D7" s="832" t="s">
        <v>2186</v>
      </c>
      <c r="E7" s="832" t="s">
        <v>5421</v>
      </c>
      <c r="F7" s="832" t="s">
        <v>5427</v>
      </c>
      <c r="G7" s="832" t="s">
        <v>1023</v>
      </c>
      <c r="H7" s="849">
        <v>0.60000000000000009</v>
      </c>
      <c r="I7" s="849">
        <v>42.03</v>
      </c>
      <c r="J7" s="832">
        <v>3</v>
      </c>
      <c r="K7" s="832">
        <v>70.05</v>
      </c>
      <c r="L7" s="849">
        <v>0.2</v>
      </c>
      <c r="M7" s="849">
        <v>14.01</v>
      </c>
      <c r="N7" s="832">
        <v>1</v>
      </c>
      <c r="O7" s="832">
        <v>70.05</v>
      </c>
      <c r="P7" s="849"/>
      <c r="Q7" s="849"/>
      <c r="R7" s="837"/>
      <c r="S7" s="850"/>
    </row>
    <row r="8" spans="1:19" ht="14.4" customHeight="1" x14ac:dyDescent="0.3">
      <c r="A8" s="831" t="s">
        <v>5419</v>
      </c>
      <c r="B8" s="832" t="s">
        <v>5420</v>
      </c>
      <c r="C8" s="832" t="s">
        <v>584</v>
      </c>
      <c r="D8" s="832" t="s">
        <v>2186</v>
      </c>
      <c r="E8" s="832" t="s">
        <v>5421</v>
      </c>
      <c r="F8" s="832" t="s">
        <v>5428</v>
      </c>
      <c r="G8" s="832" t="s">
        <v>3697</v>
      </c>
      <c r="H8" s="849">
        <v>0.4</v>
      </c>
      <c r="I8" s="849">
        <v>5.14</v>
      </c>
      <c r="J8" s="832">
        <v>16.0625</v>
      </c>
      <c r="K8" s="832">
        <v>12.849999999999998</v>
      </c>
      <c r="L8" s="849">
        <v>0.02</v>
      </c>
      <c r="M8" s="849">
        <v>0.32</v>
      </c>
      <c r="N8" s="832">
        <v>1</v>
      </c>
      <c r="O8" s="832">
        <v>16</v>
      </c>
      <c r="P8" s="849">
        <v>0.4</v>
      </c>
      <c r="Q8" s="849">
        <v>5.14</v>
      </c>
      <c r="R8" s="837">
        <v>16.0625</v>
      </c>
      <c r="S8" s="850">
        <v>12.849999999999998</v>
      </c>
    </row>
    <row r="9" spans="1:19" ht="14.4" customHeight="1" x14ac:dyDescent="0.3">
      <c r="A9" s="831" t="s">
        <v>5419</v>
      </c>
      <c r="B9" s="832" t="s">
        <v>5420</v>
      </c>
      <c r="C9" s="832" t="s">
        <v>584</v>
      </c>
      <c r="D9" s="832" t="s">
        <v>2186</v>
      </c>
      <c r="E9" s="832" t="s">
        <v>5421</v>
      </c>
      <c r="F9" s="832" t="s">
        <v>5431</v>
      </c>
      <c r="G9" s="832" t="s">
        <v>1918</v>
      </c>
      <c r="H9" s="849">
        <v>0.2</v>
      </c>
      <c r="I9" s="849">
        <v>12.28</v>
      </c>
      <c r="J9" s="832">
        <v>0.2857142857142857</v>
      </c>
      <c r="K9" s="832">
        <v>61.399999999999991</v>
      </c>
      <c r="L9" s="849">
        <v>0.7</v>
      </c>
      <c r="M9" s="849">
        <v>42.980000000000004</v>
      </c>
      <c r="N9" s="832">
        <v>1</v>
      </c>
      <c r="O9" s="832">
        <v>61.400000000000013</v>
      </c>
      <c r="P9" s="849">
        <v>0.30000000000000004</v>
      </c>
      <c r="Q9" s="849">
        <v>18.419999999999998</v>
      </c>
      <c r="R9" s="837">
        <v>0.42857142857142849</v>
      </c>
      <c r="S9" s="850">
        <v>61.399999999999984</v>
      </c>
    </row>
    <row r="10" spans="1:19" ht="14.4" customHeight="1" x14ac:dyDescent="0.3">
      <c r="A10" s="831" t="s">
        <v>5419</v>
      </c>
      <c r="B10" s="832" t="s">
        <v>5420</v>
      </c>
      <c r="C10" s="832" t="s">
        <v>584</v>
      </c>
      <c r="D10" s="832" t="s">
        <v>2186</v>
      </c>
      <c r="E10" s="832" t="s">
        <v>5421</v>
      </c>
      <c r="F10" s="832" t="s">
        <v>5438</v>
      </c>
      <c r="G10" s="832" t="s">
        <v>2149</v>
      </c>
      <c r="H10" s="849">
        <v>0</v>
      </c>
      <c r="I10" s="849">
        <v>0</v>
      </c>
      <c r="J10" s="832"/>
      <c r="K10" s="832"/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5419</v>
      </c>
      <c r="B11" s="832" t="s">
        <v>5420</v>
      </c>
      <c r="C11" s="832" t="s">
        <v>584</v>
      </c>
      <c r="D11" s="832" t="s">
        <v>2186</v>
      </c>
      <c r="E11" s="832" t="s">
        <v>5421</v>
      </c>
      <c r="F11" s="832" t="s">
        <v>5442</v>
      </c>
      <c r="G11" s="832"/>
      <c r="H11" s="849">
        <v>5</v>
      </c>
      <c r="I11" s="849">
        <v>243.7</v>
      </c>
      <c r="J11" s="832">
        <v>2.5</v>
      </c>
      <c r="K11" s="832">
        <v>48.739999999999995</v>
      </c>
      <c r="L11" s="849">
        <v>2</v>
      </c>
      <c r="M11" s="849">
        <v>97.48</v>
      </c>
      <c r="N11" s="832">
        <v>1</v>
      </c>
      <c r="O11" s="832">
        <v>48.74</v>
      </c>
      <c r="P11" s="849"/>
      <c r="Q11" s="849"/>
      <c r="R11" s="837"/>
      <c r="S11" s="850"/>
    </row>
    <row r="12" spans="1:19" ht="14.4" customHeight="1" x14ac:dyDescent="0.3">
      <c r="A12" s="831" t="s">
        <v>5419</v>
      </c>
      <c r="B12" s="832" t="s">
        <v>5420</v>
      </c>
      <c r="C12" s="832" t="s">
        <v>584</v>
      </c>
      <c r="D12" s="832" t="s">
        <v>2186</v>
      </c>
      <c r="E12" s="832" t="s">
        <v>5421</v>
      </c>
      <c r="F12" s="832" t="s">
        <v>5443</v>
      </c>
      <c r="G12" s="832"/>
      <c r="H12" s="849">
        <v>4</v>
      </c>
      <c r="I12" s="849">
        <v>327.76</v>
      </c>
      <c r="J12" s="832">
        <v>1</v>
      </c>
      <c r="K12" s="832">
        <v>81.94</v>
      </c>
      <c r="L12" s="849">
        <v>4</v>
      </c>
      <c r="M12" s="849">
        <v>327.76</v>
      </c>
      <c r="N12" s="832">
        <v>1</v>
      </c>
      <c r="O12" s="832">
        <v>81.94</v>
      </c>
      <c r="P12" s="849"/>
      <c r="Q12" s="849"/>
      <c r="R12" s="837"/>
      <c r="S12" s="850"/>
    </row>
    <row r="13" spans="1:19" ht="14.4" customHeight="1" x14ac:dyDescent="0.3">
      <c r="A13" s="831" t="s">
        <v>5419</v>
      </c>
      <c r="B13" s="832" t="s">
        <v>5420</v>
      </c>
      <c r="C13" s="832" t="s">
        <v>584</v>
      </c>
      <c r="D13" s="832" t="s">
        <v>2186</v>
      </c>
      <c r="E13" s="832" t="s">
        <v>5421</v>
      </c>
      <c r="F13" s="832" t="s">
        <v>5451</v>
      </c>
      <c r="G13" s="832" t="s">
        <v>5452</v>
      </c>
      <c r="H13" s="849">
        <v>0.2</v>
      </c>
      <c r="I13" s="849">
        <v>54.34</v>
      </c>
      <c r="J13" s="832">
        <v>0.5</v>
      </c>
      <c r="K13" s="832">
        <v>271.7</v>
      </c>
      <c r="L13" s="849">
        <v>0.4</v>
      </c>
      <c r="M13" s="849">
        <v>108.68</v>
      </c>
      <c r="N13" s="832">
        <v>1</v>
      </c>
      <c r="O13" s="832">
        <v>271.7</v>
      </c>
      <c r="P13" s="849"/>
      <c r="Q13" s="849"/>
      <c r="R13" s="837"/>
      <c r="S13" s="850"/>
    </row>
    <row r="14" spans="1:19" ht="14.4" customHeight="1" x14ac:dyDescent="0.3">
      <c r="A14" s="831" t="s">
        <v>5419</v>
      </c>
      <c r="B14" s="832" t="s">
        <v>5420</v>
      </c>
      <c r="C14" s="832" t="s">
        <v>584</v>
      </c>
      <c r="D14" s="832" t="s">
        <v>2186</v>
      </c>
      <c r="E14" s="832" t="s">
        <v>5421</v>
      </c>
      <c r="F14" s="832" t="s">
        <v>5453</v>
      </c>
      <c r="G14" s="832" t="s">
        <v>5454</v>
      </c>
      <c r="H14" s="849">
        <v>0.02</v>
      </c>
      <c r="I14" s="849">
        <v>5.12</v>
      </c>
      <c r="J14" s="832"/>
      <c r="K14" s="832">
        <v>256</v>
      </c>
      <c r="L14" s="849"/>
      <c r="M14" s="849"/>
      <c r="N14" s="832"/>
      <c r="O14" s="832"/>
      <c r="P14" s="849">
        <v>0.02</v>
      </c>
      <c r="Q14" s="849">
        <v>5.53</v>
      </c>
      <c r="R14" s="837"/>
      <c r="S14" s="850">
        <v>276.5</v>
      </c>
    </row>
    <row r="15" spans="1:19" ht="14.4" customHeight="1" x14ac:dyDescent="0.3">
      <c r="A15" s="831" t="s">
        <v>5419</v>
      </c>
      <c r="B15" s="832" t="s">
        <v>5420</v>
      </c>
      <c r="C15" s="832" t="s">
        <v>584</v>
      </c>
      <c r="D15" s="832" t="s">
        <v>2186</v>
      </c>
      <c r="E15" s="832" t="s">
        <v>5421</v>
      </c>
      <c r="F15" s="832" t="s">
        <v>5457</v>
      </c>
      <c r="G15" s="832" t="s">
        <v>5458</v>
      </c>
      <c r="H15" s="849">
        <v>0.22000000000000003</v>
      </c>
      <c r="I15" s="849">
        <v>26.730000000000004</v>
      </c>
      <c r="J15" s="832"/>
      <c r="K15" s="832">
        <v>121.5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5419</v>
      </c>
      <c r="B16" s="832" t="s">
        <v>5420</v>
      </c>
      <c r="C16" s="832" t="s">
        <v>584</v>
      </c>
      <c r="D16" s="832" t="s">
        <v>2186</v>
      </c>
      <c r="E16" s="832" t="s">
        <v>5421</v>
      </c>
      <c r="F16" s="832" t="s">
        <v>5459</v>
      </c>
      <c r="G16" s="832" t="s">
        <v>5458</v>
      </c>
      <c r="H16" s="849">
        <v>0.03</v>
      </c>
      <c r="I16" s="849">
        <v>6.02</v>
      </c>
      <c r="J16" s="832"/>
      <c r="K16" s="832">
        <v>200.66666666666666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5419</v>
      </c>
      <c r="B17" s="832" t="s">
        <v>5420</v>
      </c>
      <c r="C17" s="832" t="s">
        <v>584</v>
      </c>
      <c r="D17" s="832" t="s">
        <v>2186</v>
      </c>
      <c r="E17" s="832" t="s">
        <v>5421</v>
      </c>
      <c r="F17" s="832" t="s">
        <v>5460</v>
      </c>
      <c r="G17" s="832" t="s">
        <v>5458</v>
      </c>
      <c r="H17" s="849">
        <v>0.1</v>
      </c>
      <c r="I17" s="849">
        <v>24.34</v>
      </c>
      <c r="J17" s="832"/>
      <c r="K17" s="832">
        <v>243.39999999999998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5419</v>
      </c>
      <c r="B18" s="832" t="s">
        <v>5420</v>
      </c>
      <c r="C18" s="832" t="s">
        <v>584</v>
      </c>
      <c r="D18" s="832" t="s">
        <v>2186</v>
      </c>
      <c r="E18" s="832" t="s">
        <v>5421</v>
      </c>
      <c r="F18" s="832" t="s">
        <v>5461</v>
      </c>
      <c r="G18" s="832" t="s">
        <v>5462</v>
      </c>
      <c r="H18" s="849"/>
      <c r="I18" s="849"/>
      <c r="J18" s="832"/>
      <c r="K18" s="832"/>
      <c r="L18" s="849">
        <v>4.1099999999999994</v>
      </c>
      <c r="M18" s="849">
        <v>50.07</v>
      </c>
      <c r="N18" s="832">
        <v>1</v>
      </c>
      <c r="O18" s="832">
        <v>12.182481751824819</v>
      </c>
      <c r="P18" s="849">
        <v>5</v>
      </c>
      <c r="Q18" s="849">
        <v>60.9</v>
      </c>
      <c r="R18" s="837">
        <v>1.2162971839424805</v>
      </c>
      <c r="S18" s="850">
        <v>12.18</v>
      </c>
    </row>
    <row r="19" spans="1:19" ht="14.4" customHeight="1" x14ac:dyDescent="0.3">
      <c r="A19" s="831" t="s">
        <v>5419</v>
      </c>
      <c r="B19" s="832" t="s">
        <v>5420</v>
      </c>
      <c r="C19" s="832" t="s">
        <v>584</v>
      </c>
      <c r="D19" s="832" t="s">
        <v>2186</v>
      </c>
      <c r="E19" s="832" t="s">
        <v>5421</v>
      </c>
      <c r="F19" s="832" t="s">
        <v>5463</v>
      </c>
      <c r="G19" s="832" t="s">
        <v>5462</v>
      </c>
      <c r="H19" s="849"/>
      <c r="I19" s="849"/>
      <c r="J19" s="832"/>
      <c r="K19" s="832"/>
      <c r="L19" s="849">
        <v>13</v>
      </c>
      <c r="M19" s="849">
        <v>31.72</v>
      </c>
      <c r="N19" s="832">
        <v>1</v>
      </c>
      <c r="O19" s="832">
        <v>2.44</v>
      </c>
      <c r="P19" s="849">
        <v>4</v>
      </c>
      <c r="Q19" s="849">
        <v>9.76</v>
      </c>
      <c r="R19" s="837">
        <v>0.30769230769230771</v>
      </c>
      <c r="S19" s="850">
        <v>2.44</v>
      </c>
    </row>
    <row r="20" spans="1:19" ht="14.4" customHeight="1" x14ac:dyDescent="0.3">
      <c r="A20" s="831" t="s">
        <v>5419</v>
      </c>
      <c r="B20" s="832" t="s">
        <v>5420</v>
      </c>
      <c r="C20" s="832" t="s">
        <v>584</v>
      </c>
      <c r="D20" s="832" t="s">
        <v>2186</v>
      </c>
      <c r="E20" s="832" t="s">
        <v>5421</v>
      </c>
      <c r="F20" s="832" t="s">
        <v>5464</v>
      </c>
      <c r="G20" s="832" t="s">
        <v>5462</v>
      </c>
      <c r="H20" s="849"/>
      <c r="I20" s="849"/>
      <c r="J20" s="832"/>
      <c r="K20" s="832"/>
      <c r="L20" s="849">
        <v>3</v>
      </c>
      <c r="M20" s="849">
        <v>18.27</v>
      </c>
      <c r="N20" s="832">
        <v>1</v>
      </c>
      <c r="O20" s="832">
        <v>6.09</v>
      </c>
      <c r="P20" s="849"/>
      <c r="Q20" s="849"/>
      <c r="R20" s="837"/>
      <c r="S20" s="850"/>
    </row>
    <row r="21" spans="1:19" ht="14.4" customHeight="1" x14ac:dyDescent="0.3">
      <c r="A21" s="831" t="s">
        <v>5419</v>
      </c>
      <c r="B21" s="832" t="s">
        <v>5420</v>
      </c>
      <c r="C21" s="832" t="s">
        <v>584</v>
      </c>
      <c r="D21" s="832" t="s">
        <v>2186</v>
      </c>
      <c r="E21" s="832" t="s">
        <v>5421</v>
      </c>
      <c r="F21" s="832" t="s">
        <v>5469</v>
      </c>
      <c r="G21" s="832" t="s">
        <v>5470</v>
      </c>
      <c r="H21" s="849">
        <v>0</v>
      </c>
      <c r="I21" s="849">
        <v>0</v>
      </c>
      <c r="J21" s="832"/>
      <c r="K21" s="832"/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 t="s">
        <v>5419</v>
      </c>
      <c r="B22" s="832" t="s">
        <v>5420</v>
      </c>
      <c r="C22" s="832" t="s">
        <v>584</v>
      </c>
      <c r="D22" s="832" t="s">
        <v>2186</v>
      </c>
      <c r="E22" s="832" t="s">
        <v>5421</v>
      </c>
      <c r="F22" s="832" t="s">
        <v>5471</v>
      </c>
      <c r="G22" s="832" t="s">
        <v>952</v>
      </c>
      <c r="H22" s="849"/>
      <c r="I22" s="849"/>
      <c r="J22" s="832"/>
      <c r="K22" s="832"/>
      <c r="L22" s="849"/>
      <c r="M22" s="849"/>
      <c r="N22" s="832"/>
      <c r="O22" s="832"/>
      <c r="P22" s="849">
        <v>0.1</v>
      </c>
      <c r="Q22" s="849">
        <v>4.8499999999999996</v>
      </c>
      <c r="R22" s="837"/>
      <c r="S22" s="850">
        <v>48.499999999999993</v>
      </c>
    </row>
    <row r="23" spans="1:19" ht="14.4" customHeight="1" x14ac:dyDescent="0.3">
      <c r="A23" s="831" t="s">
        <v>5419</v>
      </c>
      <c r="B23" s="832" t="s">
        <v>5420</v>
      </c>
      <c r="C23" s="832" t="s">
        <v>584</v>
      </c>
      <c r="D23" s="832" t="s">
        <v>2186</v>
      </c>
      <c r="E23" s="832" t="s">
        <v>5421</v>
      </c>
      <c r="F23" s="832" t="s">
        <v>5475</v>
      </c>
      <c r="G23" s="832" t="s">
        <v>5476</v>
      </c>
      <c r="H23" s="849">
        <v>0.39999999999999997</v>
      </c>
      <c r="I23" s="849">
        <v>114.49000000000001</v>
      </c>
      <c r="J23" s="832">
        <v>0.6154383701553513</v>
      </c>
      <c r="K23" s="832">
        <v>286.22500000000002</v>
      </c>
      <c r="L23" s="849">
        <v>0.65</v>
      </c>
      <c r="M23" s="849">
        <v>186.03</v>
      </c>
      <c r="N23" s="832">
        <v>1</v>
      </c>
      <c r="O23" s="832">
        <v>286.2</v>
      </c>
      <c r="P23" s="849"/>
      <c r="Q23" s="849"/>
      <c r="R23" s="837"/>
      <c r="S23" s="850"/>
    </row>
    <row r="24" spans="1:19" ht="14.4" customHeight="1" x14ac:dyDescent="0.3">
      <c r="A24" s="831" t="s">
        <v>5419</v>
      </c>
      <c r="B24" s="832" t="s">
        <v>5420</v>
      </c>
      <c r="C24" s="832" t="s">
        <v>584</v>
      </c>
      <c r="D24" s="832" t="s">
        <v>2186</v>
      </c>
      <c r="E24" s="832" t="s">
        <v>5421</v>
      </c>
      <c r="F24" s="832" t="s">
        <v>5487</v>
      </c>
      <c r="G24" s="832" t="s">
        <v>700</v>
      </c>
      <c r="H24" s="849"/>
      <c r="I24" s="849"/>
      <c r="J24" s="832"/>
      <c r="K24" s="832"/>
      <c r="L24" s="849"/>
      <c r="M24" s="849"/>
      <c r="N24" s="832"/>
      <c r="O24" s="832"/>
      <c r="P24" s="849">
        <v>3</v>
      </c>
      <c r="Q24" s="849">
        <v>245.82</v>
      </c>
      <c r="R24" s="837"/>
      <c r="S24" s="850">
        <v>81.94</v>
      </c>
    </row>
    <row r="25" spans="1:19" ht="14.4" customHeight="1" x14ac:dyDescent="0.3">
      <c r="A25" s="831" t="s">
        <v>5419</v>
      </c>
      <c r="B25" s="832" t="s">
        <v>5420</v>
      </c>
      <c r="C25" s="832" t="s">
        <v>584</v>
      </c>
      <c r="D25" s="832" t="s">
        <v>2186</v>
      </c>
      <c r="E25" s="832" t="s">
        <v>5421</v>
      </c>
      <c r="F25" s="832" t="s">
        <v>5488</v>
      </c>
      <c r="G25" s="832" t="s">
        <v>873</v>
      </c>
      <c r="H25" s="849">
        <v>0.2</v>
      </c>
      <c r="I25" s="849">
        <v>10.43</v>
      </c>
      <c r="J25" s="832"/>
      <c r="K25" s="832">
        <v>52.15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5419</v>
      </c>
      <c r="B26" s="832" t="s">
        <v>5420</v>
      </c>
      <c r="C26" s="832" t="s">
        <v>584</v>
      </c>
      <c r="D26" s="832" t="s">
        <v>2186</v>
      </c>
      <c r="E26" s="832" t="s">
        <v>5421</v>
      </c>
      <c r="F26" s="832" t="s">
        <v>5495</v>
      </c>
      <c r="G26" s="832" t="s">
        <v>5496</v>
      </c>
      <c r="H26" s="849"/>
      <c r="I26" s="849"/>
      <c r="J26" s="832"/>
      <c r="K26" s="832"/>
      <c r="L26" s="849"/>
      <c r="M26" s="849"/>
      <c r="N26" s="832"/>
      <c r="O26" s="832"/>
      <c r="P26" s="849">
        <v>1</v>
      </c>
      <c r="Q26" s="849">
        <v>477.42</v>
      </c>
      <c r="R26" s="837"/>
      <c r="S26" s="850">
        <v>477.42</v>
      </c>
    </row>
    <row r="27" spans="1:19" ht="14.4" customHeight="1" x14ac:dyDescent="0.3">
      <c r="A27" s="831" t="s">
        <v>5419</v>
      </c>
      <c r="B27" s="832" t="s">
        <v>5420</v>
      </c>
      <c r="C27" s="832" t="s">
        <v>584</v>
      </c>
      <c r="D27" s="832" t="s">
        <v>2186</v>
      </c>
      <c r="E27" s="832" t="s">
        <v>5421</v>
      </c>
      <c r="F27" s="832" t="s">
        <v>5500</v>
      </c>
      <c r="G27" s="832" t="s">
        <v>5501</v>
      </c>
      <c r="H27" s="849"/>
      <c r="I27" s="849"/>
      <c r="J27" s="832"/>
      <c r="K27" s="832"/>
      <c r="L27" s="849"/>
      <c r="M27" s="849"/>
      <c r="N27" s="832"/>
      <c r="O27" s="832"/>
      <c r="P27" s="849">
        <v>1</v>
      </c>
      <c r="Q27" s="849">
        <v>27249.78</v>
      </c>
      <c r="R27" s="837"/>
      <c r="S27" s="850">
        <v>27249.78</v>
      </c>
    </row>
    <row r="28" spans="1:19" ht="14.4" customHeight="1" x14ac:dyDescent="0.3">
      <c r="A28" s="831" t="s">
        <v>5419</v>
      </c>
      <c r="B28" s="832" t="s">
        <v>5420</v>
      </c>
      <c r="C28" s="832" t="s">
        <v>584</v>
      </c>
      <c r="D28" s="832" t="s">
        <v>2186</v>
      </c>
      <c r="E28" s="832" t="s">
        <v>5421</v>
      </c>
      <c r="F28" s="832" t="s">
        <v>5502</v>
      </c>
      <c r="G28" s="832" t="s">
        <v>5503</v>
      </c>
      <c r="H28" s="849"/>
      <c r="I28" s="849"/>
      <c r="J28" s="832"/>
      <c r="K28" s="832"/>
      <c r="L28" s="849"/>
      <c r="M28" s="849"/>
      <c r="N28" s="832"/>
      <c r="O28" s="832"/>
      <c r="P28" s="849">
        <v>1</v>
      </c>
      <c r="Q28" s="849">
        <v>298856.38</v>
      </c>
      <c r="R28" s="837"/>
      <c r="S28" s="850">
        <v>298856.38</v>
      </c>
    </row>
    <row r="29" spans="1:19" ht="14.4" customHeight="1" x14ac:dyDescent="0.3">
      <c r="A29" s="831" t="s">
        <v>5419</v>
      </c>
      <c r="B29" s="832" t="s">
        <v>5420</v>
      </c>
      <c r="C29" s="832" t="s">
        <v>584</v>
      </c>
      <c r="D29" s="832" t="s">
        <v>2186</v>
      </c>
      <c r="E29" s="832" t="s">
        <v>5421</v>
      </c>
      <c r="F29" s="832" t="s">
        <v>5507</v>
      </c>
      <c r="G29" s="832" t="s">
        <v>5508</v>
      </c>
      <c r="H29" s="849"/>
      <c r="I29" s="849"/>
      <c r="J29" s="832"/>
      <c r="K29" s="832"/>
      <c r="L29" s="849"/>
      <c r="M29" s="849"/>
      <c r="N29" s="832"/>
      <c r="O29" s="832"/>
      <c r="P29" s="849">
        <v>1</v>
      </c>
      <c r="Q29" s="849">
        <v>343159.78</v>
      </c>
      <c r="R29" s="837"/>
      <c r="S29" s="850">
        <v>343159.78</v>
      </c>
    </row>
    <row r="30" spans="1:19" ht="14.4" customHeight="1" x14ac:dyDescent="0.3">
      <c r="A30" s="831" t="s">
        <v>5419</v>
      </c>
      <c r="B30" s="832" t="s">
        <v>5420</v>
      </c>
      <c r="C30" s="832" t="s">
        <v>584</v>
      </c>
      <c r="D30" s="832" t="s">
        <v>2186</v>
      </c>
      <c r="E30" s="832" t="s">
        <v>5511</v>
      </c>
      <c r="F30" s="832" t="s">
        <v>5512</v>
      </c>
      <c r="G30" s="832" t="s">
        <v>5513</v>
      </c>
      <c r="H30" s="849">
        <v>0</v>
      </c>
      <c r="I30" s="849">
        <v>0</v>
      </c>
      <c r="J30" s="832"/>
      <c r="K30" s="832"/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5419</v>
      </c>
      <c r="B31" s="832" t="s">
        <v>5420</v>
      </c>
      <c r="C31" s="832" t="s">
        <v>584</v>
      </c>
      <c r="D31" s="832" t="s">
        <v>2186</v>
      </c>
      <c r="E31" s="832" t="s">
        <v>5511</v>
      </c>
      <c r="F31" s="832" t="s">
        <v>5514</v>
      </c>
      <c r="G31" s="832" t="s">
        <v>5515</v>
      </c>
      <c r="H31" s="849">
        <v>15</v>
      </c>
      <c r="I31" s="849">
        <v>2190</v>
      </c>
      <c r="J31" s="832">
        <v>0.53206997084548102</v>
      </c>
      <c r="K31" s="832">
        <v>146</v>
      </c>
      <c r="L31" s="849">
        <v>28</v>
      </c>
      <c r="M31" s="849">
        <v>4116</v>
      </c>
      <c r="N31" s="832">
        <v>1</v>
      </c>
      <c r="O31" s="832">
        <v>147</v>
      </c>
      <c r="P31" s="849">
        <v>10</v>
      </c>
      <c r="Q31" s="849">
        <v>1470</v>
      </c>
      <c r="R31" s="837">
        <v>0.35714285714285715</v>
      </c>
      <c r="S31" s="850">
        <v>147</v>
      </c>
    </row>
    <row r="32" spans="1:19" ht="14.4" customHeight="1" x14ac:dyDescent="0.3">
      <c r="A32" s="831" t="s">
        <v>5419</v>
      </c>
      <c r="B32" s="832" t="s">
        <v>5420</v>
      </c>
      <c r="C32" s="832" t="s">
        <v>584</v>
      </c>
      <c r="D32" s="832" t="s">
        <v>2186</v>
      </c>
      <c r="E32" s="832" t="s">
        <v>5511</v>
      </c>
      <c r="F32" s="832" t="s">
        <v>5518</v>
      </c>
      <c r="G32" s="832" t="s">
        <v>5519</v>
      </c>
      <c r="H32" s="849">
        <v>461</v>
      </c>
      <c r="I32" s="849">
        <v>17057</v>
      </c>
      <c r="J32" s="832">
        <v>0.79073756432247</v>
      </c>
      <c r="K32" s="832">
        <v>37</v>
      </c>
      <c r="L32" s="849">
        <v>583</v>
      </c>
      <c r="M32" s="849">
        <v>21571</v>
      </c>
      <c r="N32" s="832">
        <v>1</v>
      </c>
      <c r="O32" s="832">
        <v>37</v>
      </c>
      <c r="P32" s="849">
        <v>253</v>
      </c>
      <c r="Q32" s="849">
        <v>9361</v>
      </c>
      <c r="R32" s="837">
        <v>0.43396226415094341</v>
      </c>
      <c r="S32" s="850">
        <v>37</v>
      </c>
    </row>
    <row r="33" spans="1:19" ht="14.4" customHeight="1" x14ac:dyDescent="0.3">
      <c r="A33" s="831" t="s">
        <v>5419</v>
      </c>
      <c r="B33" s="832" t="s">
        <v>5420</v>
      </c>
      <c r="C33" s="832" t="s">
        <v>584</v>
      </c>
      <c r="D33" s="832" t="s">
        <v>2186</v>
      </c>
      <c r="E33" s="832" t="s">
        <v>5511</v>
      </c>
      <c r="F33" s="832" t="s">
        <v>5520</v>
      </c>
      <c r="G33" s="832" t="s">
        <v>5521</v>
      </c>
      <c r="H33" s="849"/>
      <c r="I33" s="849"/>
      <c r="J33" s="832"/>
      <c r="K33" s="832"/>
      <c r="L33" s="849"/>
      <c r="M33" s="849"/>
      <c r="N33" s="832"/>
      <c r="O33" s="832"/>
      <c r="P33" s="849">
        <v>2</v>
      </c>
      <c r="Q33" s="849">
        <v>0</v>
      </c>
      <c r="R33" s="837"/>
      <c r="S33" s="850">
        <v>0</v>
      </c>
    </row>
    <row r="34" spans="1:19" ht="14.4" customHeight="1" x14ac:dyDescent="0.3">
      <c r="A34" s="831" t="s">
        <v>5419</v>
      </c>
      <c r="B34" s="832" t="s">
        <v>5420</v>
      </c>
      <c r="C34" s="832" t="s">
        <v>584</v>
      </c>
      <c r="D34" s="832" t="s">
        <v>2186</v>
      </c>
      <c r="E34" s="832" t="s">
        <v>5511</v>
      </c>
      <c r="F34" s="832" t="s">
        <v>5522</v>
      </c>
      <c r="G34" s="832" t="s">
        <v>5523</v>
      </c>
      <c r="H34" s="849">
        <v>101</v>
      </c>
      <c r="I34" s="849">
        <v>47369</v>
      </c>
      <c r="J34" s="832">
        <v>1.2598138297872341</v>
      </c>
      <c r="K34" s="832">
        <v>469</v>
      </c>
      <c r="L34" s="849">
        <v>80</v>
      </c>
      <c r="M34" s="849">
        <v>37600</v>
      </c>
      <c r="N34" s="832">
        <v>1</v>
      </c>
      <c r="O34" s="832">
        <v>470</v>
      </c>
      <c r="P34" s="849">
        <v>42</v>
      </c>
      <c r="Q34" s="849">
        <v>19782</v>
      </c>
      <c r="R34" s="837">
        <v>0.52611702127659576</v>
      </c>
      <c r="S34" s="850">
        <v>471</v>
      </c>
    </row>
    <row r="35" spans="1:19" ht="14.4" customHeight="1" x14ac:dyDescent="0.3">
      <c r="A35" s="831" t="s">
        <v>5419</v>
      </c>
      <c r="B35" s="832" t="s">
        <v>5420</v>
      </c>
      <c r="C35" s="832" t="s">
        <v>584</v>
      </c>
      <c r="D35" s="832" t="s">
        <v>2186</v>
      </c>
      <c r="E35" s="832" t="s">
        <v>5511</v>
      </c>
      <c r="F35" s="832" t="s">
        <v>5524</v>
      </c>
      <c r="G35" s="832" t="s">
        <v>5525</v>
      </c>
      <c r="H35" s="849">
        <v>617</v>
      </c>
      <c r="I35" s="849">
        <v>20566.669999999998</v>
      </c>
      <c r="J35" s="832">
        <v>0.65638294545043718</v>
      </c>
      <c r="K35" s="832">
        <v>33.333338735818472</v>
      </c>
      <c r="L35" s="849">
        <v>940</v>
      </c>
      <c r="M35" s="849">
        <v>31333.339999999997</v>
      </c>
      <c r="N35" s="832">
        <v>1</v>
      </c>
      <c r="O35" s="832">
        <v>33.333340425531908</v>
      </c>
      <c r="P35" s="849">
        <v>466</v>
      </c>
      <c r="Q35" s="849">
        <v>15533.33</v>
      </c>
      <c r="R35" s="837">
        <v>0.49574446899053859</v>
      </c>
      <c r="S35" s="850">
        <v>33.333326180257508</v>
      </c>
    </row>
    <row r="36" spans="1:19" ht="14.4" customHeight="1" x14ac:dyDescent="0.3">
      <c r="A36" s="831" t="s">
        <v>5419</v>
      </c>
      <c r="B36" s="832" t="s">
        <v>5420</v>
      </c>
      <c r="C36" s="832" t="s">
        <v>584</v>
      </c>
      <c r="D36" s="832" t="s">
        <v>2186</v>
      </c>
      <c r="E36" s="832" t="s">
        <v>5511</v>
      </c>
      <c r="F36" s="832" t="s">
        <v>5526</v>
      </c>
      <c r="G36" s="832" t="s">
        <v>5527</v>
      </c>
      <c r="H36" s="849">
        <v>1195</v>
      </c>
      <c r="I36" s="849">
        <v>44215</v>
      </c>
      <c r="J36" s="832">
        <v>1.0584588131089461</v>
      </c>
      <c r="K36" s="832">
        <v>37</v>
      </c>
      <c r="L36" s="849">
        <v>1129</v>
      </c>
      <c r="M36" s="849">
        <v>41773</v>
      </c>
      <c r="N36" s="832">
        <v>1</v>
      </c>
      <c r="O36" s="832">
        <v>37</v>
      </c>
      <c r="P36" s="849">
        <v>355</v>
      </c>
      <c r="Q36" s="849">
        <v>13135</v>
      </c>
      <c r="R36" s="837">
        <v>0.31443755535872453</v>
      </c>
      <c r="S36" s="850">
        <v>37</v>
      </c>
    </row>
    <row r="37" spans="1:19" ht="14.4" customHeight="1" x14ac:dyDescent="0.3">
      <c r="A37" s="831" t="s">
        <v>5419</v>
      </c>
      <c r="B37" s="832" t="s">
        <v>5420</v>
      </c>
      <c r="C37" s="832" t="s">
        <v>584</v>
      </c>
      <c r="D37" s="832" t="s">
        <v>2186</v>
      </c>
      <c r="E37" s="832" t="s">
        <v>5511</v>
      </c>
      <c r="F37" s="832" t="s">
        <v>5528</v>
      </c>
      <c r="G37" s="832" t="s">
        <v>5529</v>
      </c>
      <c r="H37" s="849">
        <v>258</v>
      </c>
      <c r="I37" s="849">
        <v>34314</v>
      </c>
      <c r="J37" s="832">
        <v>1.015748031496063</v>
      </c>
      <c r="K37" s="832">
        <v>133</v>
      </c>
      <c r="L37" s="849">
        <v>254</v>
      </c>
      <c r="M37" s="849">
        <v>33782</v>
      </c>
      <c r="N37" s="832">
        <v>1</v>
      </c>
      <c r="O37" s="832">
        <v>133</v>
      </c>
      <c r="P37" s="849">
        <v>142</v>
      </c>
      <c r="Q37" s="849">
        <v>18886</v>
      </c>
      <c r="R37" s="837">
        <v>0.55905511811023623</v>
      </c>
      <c r="S37" s="850">
        <v>133</v>
      </c>
    </row>
    <row r="38" spans="1:19" ht="14.4" customHeight="1" x14ac:dyDescent="0.3">
      <c r="A38" s="831" t="s">
        <v>5419</v>
      </c>
      <c r="B38" s="832" t="s">
        <v>5420</v>
      </c>
      <c r="C38" s="832" t="s">
        <v>584</v>
      </c>
      <c r="D38" s="832" t="s">
        <v>2186</v>
      </c>
      <c r="E38" s="832" t="s">
        <v>5511</v>
      </c>
      <c r="F38" s="832" t="s">
        <v>5534</v>
      </c>
      <c r="G38" s="832" t="s">
        <v>5535</v>
      </c>
      <c r="H38" s="849">
        <v>3</v>
      </c>
      <c r="I38" s="849">
        <v>393</v>
      </c>
      <c r="J38" s="832">
        <v>1.4886363636363635</v>
      </c>
      <c r="K38" s="832">
        <v>131</v>
      </c>
      <c r="L38" s="849">
        <v>2</v>
      </c>
      <c r="M38" s="849">
        <v>264</v>
      </c>
      <c r="N38" s="832">
        <v>1</v>
      </c>
      <c r="O38" s="832">
        <v>132</v>
      </c>
      <c r="P38" s="849"/>
      <c r="Q38" s="849"/>
      <c r="R38" s="837"/>
      <c r="S38" s="850"/>
    </row>
    <row r="39" spans="1:19" ht="14.4" customHeight="1" x14ac:dyDescent="0.3">
      <c r="A39" s="831" t="s">
        <v>5419</v>
      </c>
      <c r="B39" s="832" t="s">
        <v>5420</v>
      </c>
      <c r="C39" s="832" t="s">
        <v>584</v>
      </c>
      <c r="D39" s="832" t="s">
        <v>2186</v>
      </c>
      <c r="E39" s="832" t="s">
        <v>5511</v>
      </c>
      <c r="F39" s="832" t="s">
        <v>5536</v>
      </c>
      <c r="G39" s="832" t="s">
        <v>5537</v>
      </c>
      <c r="H39" s="849">
        <v>1047</v>
      </c>
      <c r="I39" s="849">
        <v>246045</v>
      </c>
      <c r="J39" s="832">
        <v>1.2132097334878331</v>
      </c>
      <c r="K39" s="832">
        <v>235</v>
      </c>
      <c r="L39" s="849">
        <v>863</v>
      </c>
      <c r="M39" s="849">
        <v>202805</v>
      </c>
      <c r="N39" s="832">
        <v>1</v>
      </c>
      <c r="O39" s="832">
        <v>235</v>
      </c>
      <c r="P39" s="849">
        <v>425</v>
      </c>
      <c r="Q39" s="849">
        <v>100300</v>
      </c>
      <c r="R39" s="837">
        <v>0.4945637434974483</v>
      </c>
      <c r="S39" s="850">
        <v>236</v>
      </c>
    </row>
    <row r="40" spans="1:19" ht="14.4" customHeight="1" x14ac:dyDescent="0.3">
      <c r="A40" s="831" t="s">
        <v>5419</v>
      </c>
      <c r="B40" s="832" t="s">
        <v>5420</v>
      </c>
      <c r="C40" s="832" t="s">
        <v>584</v>
      </c>
      <c r="D40" s="832" t="s">
        <v>2186</v>
      </c>
      <c r="E40" s="832" t="s">
        <v>5511</v>
      </c>
      <c r="F40" s="832" t="s">
        <v>5538</v>
      </c>
      <c r="G40" s="832" t="s">
        <v>5539</v>
      </c>
      <c r="H40" s="849">
        <v>9</v>
      </c>
      <c r="I40" s="849">
        <v>666</v>
      </c>
      <c r="J40" s="832">
        <v>1.125</v>
      </c>
      <c r="K40" s="832">
        <v>74</v>
      </c>
      <c r="L40" s="849">
        <v>8</v>
      </c>
      <c r="M40" s="849">
        <v>592</v>
      </c>
      <c r="N40" s="832">
        <v>1</v>
      </c>
      <c r="O40" s="832">
        <v>74</v>
      </c>
      <c r="P40" s="849">
        <v>4</v>
      </c>
      <c r="Q40" s="849">
        <v>296</v>
      </c>
      <c r="R40" s="837">
        <v>0.5</v>
      </c>
      <c r="S40" s="850">
        <v>74</v>
      </c>
    </row>
    <row r="41" spans="1:19" ht="14.4" customHeight="1" x14ac:dyDescent="0.3">
      <c r="A41" s="831" t="s">
        <v>5419</v>
      </c>
      <c r="B41" s="832" t="s">
        <v>5420</v>
      </c>
      <c r="C41" s="832" t="s">
        <v>584</v>
      </c>
      <c r="D41" s="832" t="s">
        <v>2186</v>
      </c>
      <c r="E41" s="832" t="s">
        <v>5511</v>
      </c>
      <c r="F41" s="832" t="s">
        <v>5542</v>
      </c>
      <c r="G41" s="832" t="s">
        <v>5543</v>
      </c>
      <c r="H41" s="849">
        <v>47</v>
      </c>
      <c r="I41" s="849">
        <v>2773</v>
      </c>
      <c r="J41" s="832">
        <v>0.8545454545454545</v>
      </c>
      <c r="K41" s="832">
        <v>59</v>
      </c>
      <c r="L41" s="849">
        <v>55</v>
      </c>
      <c r="M41" s="849">
        <v>3245</v>
      </c>
      <c r="N41" s="832">
        <v>1</v>
      </c>
      <c r="O41" s="832">
        <v>59</v>
      </c>
      <c r="P41" s="849">
        <v>40</v>
      </c>
      <c r="Q41" s="849">
        <v>2360</v>
      </c>
      <c r="R41" s="837">
        <v>0.72727272727272729</v>
      </c>
      <c r="S41" s="850">
        <v>59</v>
      </c>
    </row>
    <row r="42" spans="1:19" ht="14.4" customHeight="1" x14ac:dyDescent="0.3">
      <c r="A42" s="831" t="s">
        <v>5419</v>
      </c>
      <c r="B42" s="832" t="s">
        <v>5420</v>
      </c>
      <c r="C42" s="832" t="s">
        <v>584</v>
      </c>
      <c r="D42" s="832" t="s">
        <v>2186</v>
      </c>
      <c r="E42" s="832" t="s">
        <v>5511</v>
      </c>
      <c r="F42" s="832" t="s">
        <v>5544</v>
      </c>
      <c r="G42" s="832" t="s">
        <v>5545</v>
      </c>
      <c r="H42" s="849"/>
      <c r="I42" s="849"/>
      <c r="J42" s="832"/>
      <c r="K42" s="832"/>
      <c r="L42" s="849"/>
      <c r="M42" s="849"/>
      <c r="N42" s="832"/>
      <c r="O42" s="832"/>
      <c r="P42" s="849">
        <v>1</v>
      </c>
      <c r="Q42" s="849">
        <v>219</v>
      </c>
      <c r="R42" s="837"/>
      <c r="S42" s="850">
        <v>219</v>
      </c>
    </row>
    <row r="43" spans="1:19" ht="14.4" customHeight="1" x14ac:dyDescent="0.3">
      <c r="A43" s="831" t="s">
        <v>5419</v>
      </c>
      <c r="B43" s="832" t="s">
        <v>5420</v>
      </c>
      <c r="C43" s="832" t="s">
        <v>584</v>
      </c>
      <c r="D43" s="832" t="s">
        <v>2186</v>
      </c>
      <c r="E43" s="832" t="s">
        <v>5511</v>
      </c>
      <c r="F43" s="832" t="s">
        <v>5548</v>
      </c>
      <c r="G43" s="832" t="s">
        <v>5549</v>
      </c>
      <c r="H43" s="849">
        <v>1</v>
      </c>
      <c r="I43" s="849">
        <v>701</v>
      </c>
      <c r="J43" s="832"/>
      <c r="K43" s="832">
        <v>701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5419</v>
      </c>
      <c r="B44" s="832" t="s">
        <v>5420</v>
      </c>
      <c r="C44" s="832" t="s">
        <v>584</v>
      </c>
      <c r="D44" s="832" t="s">
        <v>2191</v>
      </c>
      <c r="E44" s="832" t="s">
        <v>5421</v>
      </c>
      <c r="F44" s="832" t="s">
        <v>5425</v>
      </c>
      <c r="G44" s="832" t="s">
        <v>5426</v>
      </c>
      <c r="H44" s="849"/>
      <c r="I44" s="849"/>
      <c r="J44" s="832"/>
      <c r="K44" s="832"/>
      <c r="L44" s="849">
        <v>0.2</v>
      </c>
      <c r="M44" s="849">
        <v>10.82</v>
      </c>
      <c r="N44" s="832">
        <v>1</v>
      </c>
      <c r="O44" s="832">
        <v>54.1</v>
      </c>
      <c r="P44" s="849"/>
      <c r="Q44" s="849"/>
      <c r="R44" s="837"/>
      <c r="S44" s="850"/>
    </row>
    <row r="45" spans="1:19" ht="14.4" customHeight="1" x14ac:dyDescent="0.3">
      <c r="A45" s="831" t="s">
        <v>5419</v>
      </c>
      <c r="B45" s="832" t="s">
        <v>5420</v>
      </c>
      <c r="C45" s="832" t="s">
        <v>584</v>
      </c>
      <c r="D45" s="832" t="s">
        <v>2191</v>
      </c>
      <c r="E45" s="832" t="s">
        <v>5421</v>
      </c>
      <c r="F45" s="832" t="s">
        <v>5427</v>
      </c>
      <c r="G45" s="832" t="s">
        <v>1023</v>
      </c>
      <c r="H45" s="849"/>
      <c r="I45" s="849"/>
      <c r="J45" s="832"/>
      <c r="K45" s="832"/>
      <c r="L45" s="849">
        <v>0.4</v>
      </c>
      <c r="M45" s="849">
        <v>28.03</v>
      </c>
      <c r="N45" s="832">
        <v>1</v>
      </c>
      <c r="O45" s="832">
        <v>70.075000000000003</v>
      </c>
      <c r="P45" s="849"/>
      <c r="Q45" s="849"/>
      <c r="R45" s="837"/>
      <c r="S45" s="850"/>
    </row>
    <row r="46" spans="1:19" ht="14.4" customHeight="1" x14ac:dyDescent="0.3">
      <c r="A46" s="831" t="s">
        <v>5419</v>
      </c>
      <c r="B46" s="832" t="s">
        <v>5420</v>
      </c>
      <c r="C46" s="832" t="s">
        <v>584</v>
      </c>
      <c r="D46" s="832" t="s">
        <v>2191</v>
      </c>
      <c r="E46" s="832" t="s">
        <v>5421</v>
      </c>
      <c r="F46" s="832" t="s">
        <v>5428</v>
      </c>
      <c r="G46" s="832" t="s">
        <v>3697</v>
      </c>
      <c r="H46" s="849"/>
      <c r="I46" s="849"/>
      <c r="J46" s="832"/>
      <c r="K46" s="832"/>
      <c r="L46" s="849"/>
      <c r="M46" s="849"/>
      <c r="N46" s="832"/>
      <c r="O46" s="832"/>
      <c r="P46" s="849">
        <v>0.2</v>
      </c>
      <c r="Q46" s="849">
        <v>2.57</v>
      </c>
      <c r="R46" s="837"/>
      <c r="S46" s="850">
        <v>12.849999999999998</v>
      </c>
    </row>
    <row r="47" spans="1:19" ht="14.4" customHeight="1" x14ac:dyDescent="0.3">
      <c r="A47" s="831" t="s">
        <v>5419</v>
      </c>
      <c r="B47" s="832" t="s">
        <v>5420</v>
      </c>
      <c r="C47" s="832" t="s">
        <v>584</v>
      </c>
      <c r="D47" s="832" t="s">
        <v>2191</v>
      </c>
      <c r="E47" s="832" t="s">
        <v>5421</v>
      </c>
      <c r="F47" s="832" t="s">
        <v>5429</v>
      </c>
      <c r="G47" s="832" t="s">
        <v>5430</v>
      </c>
      <c r="H47" s="849"/>
      <c r="I47" s="849"/>
      <c r="J47" s="832"/>
      <c r="K47" s="832"/>
      <c r="L47" s="849">
        <v>0.1</v>
      </c>
      <c r="M47" s="849">
        <v>20.54</v>
      </c>
      <c r="N47" s="832">
        <v>1</v>
      </c>
      <c r="O47" s="832">
        <v>205.39999999999998</v>
      </c>
      <c r="P47" s="849"/>
      <c r="Q47" s="849"/>
      <c r="R47" s="837"/>
      <c r="S47" s="850"/>
    </row>
    <row r="48" spans="1:19" ht="14.4" customHeight="1" x14ac:dyDescent="0.3">
      <c r="A48" s="831" t="s">
        <v>5419</v>
      </c>
      <c r="B48" s="832" t="s">
        <v>5420</v>
      </c>
      <c r="C48" s="832" t="s">
        <v>584</v>
      </c>
      <c r="D48" s="832" t="s">
        <v>2191</v>
      </c>
      <c r="E48" s="832" t="s">
        <v>5421</v>
      </c>
      <c r="F48" s="832" t="s">
        <v>5431</v>
      </c>
      <c r="G48" s="832" t="s">
        <v>1918</v>
      </c>
      <c r="H48" s="849"/>
      <c r="I48" s="849"/>
      <c r="J48" s="832"/>
      <c r="K48" s="832"/>
      <c r="L48" s="849"/>
      <c r="M48" s="849"/>
      <c r="N48" s="832"/>
      <c r="O48" s="832"/>
      <c r="P48" s="849">
        <v>0.2</v>
      </c>
      <c r="Q48" s="849">
        <v>12.28</v>
      </c>
      <c r="R48" s="837"/>
      <c r="S48" s="850">
        <v>61.399999999999991</v>
      </c>
    </row>
    <row r="49" spans="1:19" ht="14.4" customHeight="1" x14ac:dyDescent="0.3">
      <c r="A49" s="831" t="s">
        <v>5419</v>
      </c>
      <c r="B49" s="832" t="s">
        <v>5420</v>
      </c>
      <c r="C49" s="832" t="s">
        <v>584</v>
      </c>
      <c r="D49" s="832" t="s">
        <v>2191</v>
      </c>
      <c r="E49" s="832" t="s">
        <v>5421</v>
      </c>
      <c r="F49" s="832" t="s">
        <v>5442</v>
      </c>
      <c r="G49" s="832"/>
      <c r="H49" s="849"/>
      <c r="I49" s="849"/>
      <c r="J49" s="832"/>
      <c r="K49" s="832"/>
      <c r="L49" s="849">
        <v>2</v>
      </c>
      <c r="M49" s="849">
        <v>97.48</v>
      </c>
      <c r="N49" s="832">
        <v>1</v>
      </c>
      <c r="O49" s="832">
        <v>48.74</v>
      </c>
      <c r="P49" s="849"/>
      <c r="Q49" s="849"/>
      <c r="R49" s="837"/>
      <c r="S49" s="850"/>
    </row>
    <row r="50" spans="1:19" ht="14.4" customHeight="1" x14ac:dyDescent="0.3">
      <c r="A50" s="831" t="s">
        <v>5419</v>
      </c>
      <c r="B50" s="832" t="s">
        <v>5420</v>
      </c>
      <c r="C50" s="832" t="s">
        <v>584</v>
      </c>
      <c r="D50" s="832" t="s">
        <v>2191</v>
      </c>
      <c r="E50" s="832" t="s">
        <v>5421</v>
      </c>
      <c r="F50" s="832" t="s">
        <v>5443</v>
      </c>
      <c r="G50" s="832"/>
      <c r="H50" s="849"/>
      <c r="I50" s="849"/>
      <c r="J50" s="832"/>
      <c r="K50" s="832"/>
      <c r="L50" s="849">
        <v>3</v>
      </c>
      <c r="M50" s="849">
        <v>245.82</v>
      </c>
      <c r="N50" s="832">
        <v>1</v>
      </c>
      <c r="O50" s="832">
        <v>81.94</v>
      </c>
      <c r="P50" s="849"/>
      <c r="Q50" s="849"/>
      <c r="R50" s="837"/>
      <c r="S50" s="850"/>
    </row>
    <row r="51" spans="1:19" ht="14.4" customHeight="1" x14ac:dyDescent="0.3">
      <c r="A51" s="831" t="s">
        <v>5419</v>
      </c>
      <c r="B51" s="832" t="s">
        <v>5420</v>
      </c>
      <c r="C51" s="832" t="s">
        <v>584</v>
      </c>
      <c r="D51" s="832" t="s">
        <v>2191</v>
      </c>
      <c r="E51" s="832" t="s">
        <v>5421</v>
      </c>
      <c r="F51" s="832" t="s">
        <v>5451</v>
      </c>
      <c r="G51" s="832" t="s">
        <v>5452</v>
      </c>
      <c r="H51" s="849"/>
      <c r="I51" s="849"/>
      <c r="J51" s="832"/>
      <c r="K51" s="832"/>
      <c r="L51" s="849"/>
      <c r="M51" s="849"/>
      <c r="N51" s="832"/>
      <c r="O51" s="832"/>
      <c r="P51" s="849">
        <v>0.2</v>
      </c>
      <c r="Q51" s="849">
        <v>54.34</v>
      </c>
      <c r="R51" s="837"/>
      <c r="S51" s="850">
        <v>271.7</v>
      </c>
    </row>
    <row r="52" spans="1:19" ht="14.4" customHeight="1" x14ac:dyDescent="0.3">
      <c r="A52" s="831" t="s">
        <v>5419</v>
      </c>
      <c r="B52" s="832" t="s">
        <v>5420</v>
      </c>
      <c r="C52" s="832" t="s">
        <v>584</v>
      </c>
      <c r="D52" s="832" t="s">
        <v>2191</v>
      </c>
      <c r="E52" s="832" t="s">
        <v>5421</v>
      </c>
      <c r="F52" s="832" t="s">
        <v>5453</v>
      </c>
      <c r="G52" s="832" t="s">
        <v>5454</v>
      </c>
      <c r="H52" s="849"/>
      <c r="I52" s="849"/>
      <c r="J52" s="832"/>
      <c r="K52" s="832"/>
      <c r="L52" s="849">
        <v>0.04</v>
      </c>
      <c r="M52" s="849">
        <v>10.24</v>
      </c>
      <c r="N52" s="832">
        <v>1</v>
      </c>
      <c r="O52" s="832">
        <v>256</v>
      </c>
      <c r="P52" s="849"/>
      <c r="Q52" s="849"/>
      <c r="R52" s="837"/>
      <c r="S52" s="850"/>
    </row>
    <row r="53" spans="1:19" ht="14.4" customHeight="1" x14ac:dyDescent="0.3">
      <c r="A53" s="831" t="s">
        <v>5419</v>
      </c>
      <c r="B53" s="832" t="s">
        <v>5420</v>
      </c>
      <c r="C53" s="832" t="s">
        <v>584</v>
      </c>
      <c r="D53" s="832" t="s">
        <v>2191</v>
      </c>
      <c r="E53" s="832" t="s">
        <v>5421</v>
      </c>
      <c r="F53" s="832" t="s">
        <v>5461</v>
      </c>
      <c r="G53" s="832" t="s">
        <v>5462</v>
      </c>
      <c r="H53" s="849"/>
      <c r="I53" s="849"/>
      <c r="J53" s="832"/>
      <c r="K53" s="832"/>
      <c r="L53" s="849">
        <v>2</v>
      </c>
      <c r="M53" s="849">
        <v>24.36</v>
      </c>
      <c r="N53" s="832">
        <v>1</v>
      </c>
      <c r="O53" s="832">
        <v>12.18</v>
      </c>
      <c r="P53" s="849">
        <v>1</v>
      </c>
      <c r="Q53" s="849">
        <v>12.18</v>
      </c>
      <c r="R53" s="837">
        <v>0.5</v>
      </c>
      <c r="S53" s="850">
        <v>12.18</v>
      </c>
    </row>
    <row r="54" spans="1:19" ht="14.4" customHeight="1" x14ac:dyDescent="0.3">
      <c r="A54" s="831" t="s">
        <v>5419</v>
      </c>
      <c r="B54" s="832" t="s">
        <v>5420</v>
      </c>
      <c r="C54" s="832" t="s">
        <v>584</v>
      </c>
      <c r="D54" s="832" t="s">
        <v>2191</v>
      </c>
      <c r="E54" s="832" t="s">
        <v>5421</v>
      </c>
      <c r="F54" s="832" t="s">
        <v>5463</v>
      </c>
      <c r="G54" s="832" t="s">
        <v>5462</v>
      </c>
      <c r="H54" s="849"/>
      <c r="I54" s="849"/>
      <c r="J54" s="832"/>
      <c r="K54" s="832"/>
      <c r="L54" s="849">
        <v>8</v>
      </c>
      <c r="M54" s="849">
        <v>19.52</v>
      </c>
      <c r="N54" s="832">
        <v>1</v>
      </c>
      <c r="O54" s="832">
        <v>2.44</v>
      </c>
      <c r="P54" s="849">
        <v>4</v>
      </c>
      <c r="Q54" s="849">
        <v>9.76</v>
      </c>
      <c r="R54" s="837">
        <v>0.5</v>
      </c>
      <c r="S54" s="850">
        <v>2.44</v>
      </c>
    </row>
    <row r="55" spans="1:19" ht="14.4" customHeight="1" x14ac:dyDescent="0.3">
      <c r="A55" s="831" t="s">
        <v>5419</v>
      </c>
      <c r="B55" s="832" t="s">
        <v>5420</v>
      </c>
      <c r="C55" s="832" t="s">
        <v>584</v>
      </c>
      <c r="D55" s="832" t="s">
        <v>2191</v>
      </c>
      <c r="E55" s="832" t="s">
        <v>5421</v>
      </c>
      <c r="F55" s="832" t="s">
        <v>5464</v>
      </c>
      <c r="G55" s="832" t="s">
        <v>5462</v>
      </c>
      <c r="H55" s="849"/>
      <c r="I55" s="849"/>
      <c r="J55" s="832"/>
      <c r="K55" s="832"/>
      <c r="L55" s="849">
        <v>1</v>
      </c>
      <c r="M55" s="849">
        <v>6.09</v>
      </c>
      <c r="N55" s="832">
        <v>1</v>
      </c>
      <c r="O55" s="832">
        <v>6.09</v>
      </c>
      <c r="P55" s="849">
        <v>1</v>
      </c>
      <c r="Q55" s="849">
        <v>6.09</v>
      </c>
      <c r="R55" s="837">
        <v>1</v>
      </c>
      <c r="S55" s="850">
        <v>6.09</v>
      </c>
    </row>
    <row r="56" spans="1:19" ht="14.4" customHeight="1" x14ac:dyDescent="0.3">
      <c r="A56" s="831" t="s">
        <v>5419</v>
      </c>
      <c r="B56" s="832" t="s">
        <v>5420</v>
      </c>
      <c r="C56" s="832" t="s">
        <v>584</v>
      </c>
      <c r="D56" s="832" t="s">
        <v>2191</v>
      </c>
      <c r="E56" s="832" t="s">
        <v>5421</v>
      </c>
      <c r="F56" s="832" t="s">
        <v>5468</v>
      </c>
      <c r="G56" s="832" t="s">
        <v>1198</v>
      </c>
      <c r="H56" s="849"/>
      <c r="I56" s="849"/>
      <c r="J56" s="832"/>
      <c r="K56" s="832"/>
      <c r="L56" s="849"/>
      <c r="M56" s="849"/>
      <c r="N56" s="832"/>
      <c r="O56" s="832"/>
      <c r="P56" s="849">
        <v>1</v>
      </c>
      <c r="Q56" s="849">
        <v>1118.9000000000001</v>
      </c>
      <c r="R56" s="837"/>
      <c r="S56" s="850">
        <v>1118.9000000000001</v>
      </c>
    </row>
    <row r="57" spans="1:19" ht="14.4" customHeight="1" x14ac:dyDescent="0.3">
      <c r="A57" s="831" t="s">
        <v>5419</v>
      </c>
      <c r="B57" s="832" t="s">
        <v>5420</v>
      </c>
      <c r="C57" s="832" t="s">
        <v>584</v>
      </c>
      <c r="D57" s="832" t="s">
        <v>2191</v>
      </c>
      <c r="E57" s="832" t="s">
        <v>5421</v>
      </c>
      <c r="F57" s="832" t="s">
        <v>5475</v>
      </c>
      <c r="G57" s="832" t="s">
        <v>5476</v>
      </c>
      <c r="H57" s="849"/>
      <c r="I57" s="849"/>
      <c r="J57" s="832"/>
      <c r="K57" s="832"/>
      <c r="L57" s="849">
        <v>0.1</v>
      </c>
      <c r="M57" s="849">
        <v>28.62</v>
      </c>
      <c r="N57" s="832">
        <v>1</v>
      </c>
      <c r="O57" s="832">
        <v>286.2</v>
      </c>
      <c r="P57" s="849"/>
      <c r="Q57" s="849"/>
      <c r="R57" s="837"/>
      <c r="S57" s="850"/>
    </row>
    <row r="58" spans="1:19" ht="14.4" customHeight="1" x14ac:dyDescent="0.3">
      <c r="A58" s="831" t="s">
        <v>5419</v>
      </c>
      <c r="B58" s="832" t="s">
        <v>5420</v>
      </c>
      <c r="C58" s="832" t="s">
        <v>584</v>
      </c>
      <c r="D58" s="832" t="s">
        <v>2191</v>
      </c>
      <c r="E58" s="832" t="s">
        <v>5421</v>
      </c>
      <c r="F58" s="832" t="s">
        <v>5482</v>
      </c>
      <c r="G58" s="832" t="s">
        <v>598</v>
      </c>
      <c r="H58" s="849"/>
      <c r="I58" s="849"/>
      <c r="J58" s="832"/>
      <c r="K58" s="832"/>
      <c r="L58" s="849"/>
      <c r="M58" s="849"/>
      <c r="N58" s="832"/>
      <c r="O58" s="832"/>
      <c r="P58" s="849">
        <v>1</v>
      </c>
      <c r="Q58" s="849">
        <v>28.63</v>
      </c>
      <c r="R58" s="837"/>
      <c r="S58" s="850">
        <v>28.63</v>
      </c>
    </row>
    <row r="59" spans="1:19" ht="14.4" customHeight="1" x14ac:dyDescent="0.3">
      <c r="A59" s="831" t="s">
        <v>5419</v>
      </c>
      <c r="B59" s="832" t="s">
        <v>5420</v>
      </c>
      <c r="C59" s="832" t="s">
        <v>584</v>
      </c>
      <c r="D59" s="832" t="s">
        <v>2191</v>
      </c>
      <c r="E59" s="832" t="s">
        <v>5421</v>
      </c>
      <c r="F59" s="832" t="s">
        <v>5487</v>
      </c>
      <c r="G59" s="832" t="s">
        <v>700</v>
      </c>
      <c r="H59" s="849"/>
      <c r="I59" s="849"/>
      <c r="J59" s="832"/>
      <c r="K59" s="832"/>
      <c r="L59" s="849"/>
      <c r="M59" s="849"/>
      <c r="N59" s="832"/>
      <c r="O59" s="832"/>
      <c r="P59" s="849">
        <v>1</v>
      </c>
      <c r="Q59" s="849">
        <v>81.94</v>
      </c>
      <c r="R59" s="837"/>
      <c r="S59" s="850">
        <v>81.94</v>
      </c>
    </row>
    <row r="60" spans="1:19" ht="14.4" customHeight="1" x14ac:dyDescent="0.3">
      <c r="A60" s="831" t="s">
        <v>5419</v>
      </c>
      <c r="B60" s="832" t="s">
        <v>5420</v>
      </c>
      <c r="C60" s="832" t="s">
        <v>584</v>
      </c>
      <c r="D60" s="832" t="s">
        <v>2191</v>
      </c>
      <c r="E60" s="832" t="s">
        <v>5421</v>
      </c>
      <c r="F60" s="832" t="s">
        <v>5492</v>
      </c>
      <c r="G60" s="832" t="s">
        <v>5490</v>
      </c>
      <c r="H60" s="849"/>
      <c r="I60" s="849"/>
      <c r="J60" s="832"/>
      <c r="K60" s="832"/>
      <c r="L60" s="849"/>
      <c r="M60" s="849"/>
      <c r="N60" s="832"/>
      <c r="O60" s="832"/>
      <c r="P60" s="849">
        <v>2</v>
      </c>
      <c r="Q60" s="849">
        <v>28.64</v>
      </c>
      <c r="R60" s="837"/>
      <c r="S60" s="850">
        <v>14.32</v>
      </c>
    </row>
    <row r="61" spans="1:19" ht="14.4" customHeight="1" x14ac:dyDescent="0.3">
      <c r="A61" s="831" t="s">
        <v>5419</v>
      </c>
      <c r="B61" s="832" t="s">
        <v>5420</v>
      </c>
      <c r="C61" s="832" t="s">
        <v>584</v>
      </c>
      <c r="D61" s="832" t="s">
        <v>2191</v>
      </c>
      <c r="E61" s="832" t="s">
        <v>5421</v>
      </c>
      <c r="F61" s="832" t="s">
        <v>5497</v>
      </c>
      <c r="G61" s="832" t="s">
        <v>5494</v>
      </c>
      <c r="H61" s="849"/>
      <c r="I61" s="849"/>
      <c r="J61" s="832"/>
      <c r="K61" s="832"/>
      <c r="L61" s="849">
        <v>2</v>
      </c>
      <c r="M61" s="849">
        <v>208.88</v>
      </c>
      <c r="N61" s="832">
        <v>1</v>
      </c>
      <c r="O61" s="832">
        <v>104.44</v>
      </c>
      <c r="P61" s="849"/>
      <c r="Q61" s="849"/>
      <c r="R61" s="837"/>
      <c r="S61" s="850"/>
    </row>
    <row r="62" spans="1:19" ht="14.4" customHeight="1" x14ac:dyDescent="0.3">
      <c r="A62" s="831" t="s">
        <v>5419</v>
      </c>
      <c r="B62" s="832" t="s">
        <v>5420</v>
      </c>
      <c r="C62" s="832" t="s">
        <v>584</v>
      </c>
      <c r="D62" s="832" t="s">
        <v>2191</v>
      </c>
      <c r="E62" s="832" t="s">
        <v>5421</v>
      </c>
      <c r="F62" s="832" t="s">
        <v>5499</v>
      </c>
      <c r="G62" s="832" t="s">
        <v>1215</v>
      </c>
      <c r="H62" s="849"/>
      <c r="I62" s="849"/>
      <c r="J62" s="832"/>
      <c r="K62" s="832"/>
      <c r="L62" s="849">
        <v>0.1</v>
      </c>
      <c r="M62" s="849">
        <v>6.23</v>
      </c>
      <c r="N62" s="832">
        <v>1</v>
      </c>
      <c r="O62" s="832">
        <v>62.300000000000004</v>
      </c>
      <c r="P62" s="849"/>
      <c r="Q62" s="849"/>
      <c r="R62" s="837"/>
      <c r="S62" s="850"/>
    </row>
    <row r="63" spans="1:19" ht="14.4" customHeight="1" x14ac:dyDescent="0.3">
      <c r="A63" s="831" t="s">
        <v>5419</v>
      </c>
      <c r="B63" s="832" t="s">
        <v>5420</v>
      </c>
      <c r="C63" s="832" t="s">
        <v>584</v>
      </c>
      <c r="D63" s="832" t="s">
        <v>2191</v>
      </c>
      <c r="E63" s="832" t="s">
        <v>5511</v>
      </c>
      <c r="F63" s="832" t="s">
        <v>5514</v>
      </c>
      <c r="G63" s="832" t="s">
        <v>5515</v>
      </c>
      <c r="H63" s="849"/>
      <c r="I63" s="849"/>
      <c r="J63" s="832"/>
      <c r="K63" s="832"/>
      <c r="L63" s="849">
        <v>6</v>
      </c>
      <c r="M63" s="849">
        <v>882</v>
      </c>
      <c r="N63" s="832">
        <v>1</v>
      </c>
      <c r="O63" s="832">
        <v>147</v>
      </c>
      <c r="P63" s="849">
        <v>7</v>
      </c>
      <c r="Q63" s="849">
        <v>1029</v>
      </c>
      <c r="R63" s="837">
        <v>1.1666666666666667</v>
      </c>
      <c r="S63" s="850">
        <v>147</v>
      </c>
    </row>
    <row r="64" spans="1:19" ht="14.4" customHeight="1" x14ac:dyDescent="0.3">
      <c r="A64" s="831" t="s">
        <v>5419</v>
      </c>
      <c r="B64" s="832" t="s">
        <v>5420</v>
      </c>
      <c r="C64" s="832" t="s">
        <v>584</v>
      </c>
      <c r="D64" s="832" t="s">
        <v>2191</v>
      </c>
      <c r="E64" s="832" t="s">
        <v>5511</v>
      </c>
      <c r="F64" s="832" t="s">
        <v>5518</v>
      </c>
      <c r="G64" s="832" t="s">
        <v>5519</v>
      </c>
      <c r="H64" s="849">
        <v>3</v>
      </c>
      <c r="I64" s="849">
        <v>111</v>
      </c>
      <c r="J64" s="832">
        <v>1.2145748987854251E-2</v>
      </c>
      <c r="K64" s="832">
        <v>37</v>
      </c>
      <c r="L64" s="849">
        <v>247</v>
      </c>
      <c r="M64" s="849">
        <v>9139</v>
      </c>
      <c r="N64" s="832">
        <v>1</v>
      </c>
      <c r="O64" s="832">
        <v>37</v>
      </c>
      <c r="P64" s="849">
        <v>26</v>
      </c>
      <c r="Q64" s="849">
        <v>962</v>
      </c>
      <c r="R64" s="837">
        <v>0.10526315789473684</v>
      </c>
      <c r="S64" s="850">
        <v>37</v>
      </c>
    </row>
    <row r="65" spans="1:19" ht="14.4" customHeight="1" x14ac:dyDescent="0.3">
      <c r="A65" s="831" t="s">
        <v>5419</v>
      </c>
      <c r="B65" s="832" t="s">
        <v>5420</v>
      </c>
      <c r="C65" s="832" t="s">
        <v>584</v>
      </c>
      <c r="D65" s="832" t="s">
        <v>2191</v>
      </c>
      <c r="E65" s="832" t="s">
        <v>5511</v>
      </c>
      <c r="F65" s="832" t="s">
        <v>5522</v>
      </c>
      <c r="G65" s="832" t="s">
        <v>5523</v>
      </c>
      <c r="H65" s="849"/>
      <c r="I65" s="849"/>
      <c r="J65" s="832"/>
      <c r="K65" s="832"/>
      <c r="L65" s="849">
        <v>94</v>
      </c>
      <c r="M65" s="849">
        <v>44180</v>
      </c>
      <c r="N65" s="832">
        <v>1</v>
      </c>
      <c r="O65" s="832">
        <v>470</v>
      </c>
      <c r="P65" s="849">
        <v>19</v>
      </c>
      <c r="Q65" s="849">
        <v>8949</v>
      </c>
      <c r="R65" s="837">
        <v>0.20255771842462653</v>
      </c>
      <c r="S65" s="850">
        <v>471</v>
      </c>
    </row>
    <row r="66" spans="1:19" ht="14.4" customHeight="1" x14ac:dyDescent="0.3">
      <c r="A66" s="831" t="s">
        <v>5419</v>
      </c>
      <c r="B66" s="832" t="s">
        <v>5420</v>
      </c>
      <c r="C66" s="832" t="s">
        <v>584</v>
      </c>
      <c r="D66" s="832" t="s">
        <v>2191</v>
      </c>
      <c r="E66" s="832" t="s">
        <v>5511</v>
      </c>
      <c r="F66" s="832" t="s">
        <v>5524</v>
      </c>
      <c r="G66" s="832" t="s">
        <v>5525</v>
      </c>
      <c r="H66" s="849"/>
      <c r="I66" s="849"/>
      <c r="J66" s="832"/>
      <c r="K66" s="832"/>
      <c r="L66" s="849">
        <v>202</v>
      </c>
      <c r="M66" s="849">
        <v>6733.32</v>
      </c>
      <c r="N66" s="832">
        <v>1</v>
      </c>
      <c r="O66" s="832">
        <v>33.333267326732674</v>
      </c>
      <c r="P66" s="849">
        <v>46</v>
      </c>
      <c r="Q66" s="849">
        <v>1533.3400000000001</v>
      </c>
      <c r="R66" s="837">
        <v>0.22772421331527393</v>
      </c>
      <c r="S66" s="850">
        <v>33.333478260869569</v>
      </c>
    </row>
    <row r="67" spans="1:19" ht="14.4" customHeight="1" x14ac:dyDescent="0.3">
      <c r="A67" s="831" t="s">
        <v>5419</v>
      </c>
      <c r="B67" s="832" t="s">
        <v>5420</v>
      </c>
      <c r="C67" s="832" t="s">
        <v>584</v>
      </c>
      <c r="D67" s="832" t="s">
        <v>2191</v>
      </c>
      <c r="E67" s="832" t="s">
        <v>5511</v>
      </c>
      <c r="F67" s="832" t="s">
        <v>5526</v>
      </c>
      <c r="G67" s="832" t="s">
        <v>5527</v>
      </c>
      <c r="H67" s="849"/>
      <c r="I67" s="849"/>
      <c r="J67" s="832"/>
      <c r="K67" s="832"/>
      <c r="L67" s="849">
        <v>108</v>
      </c>
      <c r="M67" s="849">
        <v>3996</v>
      </c>
      <c r="N67" s="832">
        <v>1</v>
      </c>
      <c r="O67" s="832">
        <v>37</v>
      </c>
      <c r="P67" s="849">
        <v>6</v>
      </c>
      <c r="Q67" s="849">
        <v>222</v>
      </c>
      <c r="R67" s="837">
        <v>5.5555555555555552E-2</v>
      </c>
      <c r="S67" s="850">
        <v>37</v>
      </c>
    </row>
    <row r="68" spans="1:19" ht="14.4" customHeight="1" x14ac:dyDescent="0.3">
      <c r="A68" s="831" t="s">
        <v>5419</v>
      </c>
      <c r="B68" s="832" t="s">
        <v>5420</v>
      </c>
      <c r="C68" s="832" t="s">
        <v>584</v>
      </c>
      <c r="D68" s="832" t="s">
        <v>2191</v>
      </c>
      <c r="E68" s="832" t="s">
        <v>5511</v>
      </c>
      <c r="F68" s="832" t="s">
        <v>5528</v>
      </c>
      <c r="G68" s="832" t="s">
        <v>5529</v>
      </c>
      <c r="H68" s="849"/>
      <c r="I68" s="849"/>
      <c r="J68" s="832"/>
      <c r="K68" s="832"/>
      <c r="L68" s="849">
        <v>47</v>
      </c>
      <c r="M68" s="849">
        <v>6251</v>
      </c>
      <c r="N68" s="832">
        <v>1</v>
      </c>
      <c r="O68" s="832">
        <v>133</v>
      </c>
      <c r="P68" s="849">
        <v>0</v>
      </c>
      <c r="Q68" s="849">
        <v>0</v>
      </c>
      <c r="R68" s="837">
        <v>0</v>
      </c>
      <c r="S68" s="850"/>
    </row>
    <row r="69" spans="1:19" ht="14.4" customHeight="1" x14ac:dyDescent="0.3">
      <c r="A69" s="831" t="s">
        <v>5419</v>
      </c>
      <c r="B69" s="832" t="s">
        <v>5420</v>
      </c>
      <c r="C69" s="832" t="s">
        <v>584</v>
      </c>
      <c r="D69" s="832" t="s">
        <v>2191</v>
      </c>
      <c r="E69" s="832" t="s">
        <v>5511</v>
      </c>
      <c r="F69" s="832" t="s">
        <v>5532</v>
      </c>
      <c r="G69" s="832" t="s">
        <v>5533</v>
      </c>
      <c r="H69" s="849"/>
      <c r="I69" s="849"/>
      <c r="J69" s="832"/>
      <c r="K69" s="832"/>
      <c r="L69" s="849">
        <v>54</v>
      </c>
      <c r="M69" s="849">
        <v>37854</v>
      </c>
      <c r="N69" s="832">
        <v>1</v>
      </c>
      <c r="O69" s="832">
        <v>701</v>
      </c>
      <c r="P69" s="849">
        <v>8</v>
      </c>
      <c r="Q69" s="849">
        <v>5616</v>
      </c>
      <c r="R69" s="837">
        <v>0.14835948644793154</v>
      </c>
      <c r="S69" s="850">
        <v>702</v>
      </c>
    </row>
    <row r="70" spans="1:19" ht="14.4" customHeight="1" x14ac:dyDescent="0.3">
      <c r="A70" s="831" t="s">
        <v>5419</v>
      </c>
      <c r="B70" s="832" t="s">
        <v>5420</v>
      </c>
      <c r="C70" s="832" t="s">
        <v>584</v>
      </c>
      <c r="D70" s="832" t="s">
        <v>2191</v>
      </c>
      <c r="E70" s="832" t="s">
        <v>5511</v>
      </c>
      <c r="F70" s="832" t="s">
        <v>5536</v>
      </c>
      <c r="G70" s="832" t="s">
        <v>5537</v>
      </c>
      <c r="H70" s="849"/>
      <c r="I70" s="849"/>
      <c r="J70" s="832"/>
      <c r="K70" s="832"/>
      <c r="L70" s="849">
        <v>55</v>
      </c>
      <c r="M70" s="849">
        <v>12925</v>
      </c>
      <c r="N70" s="832">
        <v>1</v>
      </c>
      <c r="O70" s="832">
        <v>235</v>
      </c>
      <c r="P70" s="849">
        <v>21</v>
      </c>
      <c r="Q70" s="849">
        <v>4956</v>
      </c>
      <c r="R70" s="837">
        <v>0.38344294003868473</v>
      </c>
      <c r="S70" s="850">
        <v>236</v>
      </c>
    </row>
    <row r="71" spans="1:19" ht="14.4" customHeight="1" x14ac:dyDescent="0.3">
      <c r="A71" s="831" t="s">
        <v>5419</v>
      </c>
      <c r="B71" s="832" t="s">
        <v>5420</v>
      </c>
      <c r="C71" s="832" t="s">
        <v>584</v>
      </c>
      <c r="D71" s="832" t="s">
        <v>2191</v>
      </c>
      <c r="E71" s="832" t="s">
        <v>5511</v>
      </c>
      <c r="F71" s="832" t="s">
        <v>5538</v>
      </c>
      <c r="G71" s="832" t="s">
        <v>5539</v>
      </c>
      <c r="H71" s="849"/>
      <c r="I71" s="849"/>
      <c r="J71" s="832"/>
      <c r="K71" s="832"/>
      <c r="L71" s="849">
        <v>10</v>
      </c>
      <c r="M71" s="849">
        <v>740</v>
      </c>
      <c r="N71" s="832">
        <v>1</v>
      </c>
      <c r="O71" s="832">
        <v>74</v>
      </c>
      <c r="P71" s="849">
        <v>4</v>
      </c>
      <c r="Q71" s="849">
        <v>296</v>
      </c>
      <c r="R71" s="837">
        <v>0.4</v>
      </c>
      <c r="S71" s="850">
        <v>74</v>
      </c>
    </row>
    <row r="72" spans="1:19" ht="14.4" customHeight="1" x14ac:dyDescent="0.3">
      <c r="A72" s="831" t="s">
        <v>5419</v>
      </c>
      <c r="B72" s="832" t="s">
        <v>5420</v>
      </c>
      <c r="C72" s="832" t="s">
        <v>584</v>
      </c>
      <c r="D72" s="832" t="s">
        <v>2191</v>
      </c>
      <c r="E72" s="832" t="s">
        <v>5511</v>
      </c>
      <c r="F72" s="832" t="s">
        <v>5540</v>
      </c>
      <c r="G72" s="832" t="s">
        <v>5541</v>
      </c>
      <c r="H72" s="849"/>
      <c r="I72" s="849"/>
      <c r="J72" s="832"/>
      <c r="K72" s="832"/>
      <c r="L72" s="849">
        <v>2</v>
      </c>
      <c r="M72" s="849">
        <v>118</v>
      </c>
      <c r="N72" s="832">
        <v>1</v>
      </c>
      <c r="O72" s="832">
        <v>59</v>
      </c>
      <c r="P72" s="849"/>
      <c r="Q72" s="849"/>
      <c r="R72" s="837"/>
      <c r="S72" s="850"/>
    </row>
    <row r="73" spans="1:19" ht="14.4" customHeight="1" x14ac:dyDescent="0.3">
      <c r="A73" s="831" t="s">
        <v>5419</v>
      </c>
      <c r="B73" s="832" t="s">
        <v>5420</v>
      </c>
      <c r="C73" s="832" t="s">
        <v>584</v>
      </c>
      <c r="D73" s="832" t="s">
        <v>2191</v>
      </c>
      <c r="E73" s="832" t="s">
        <v>5511</v>
      </c>
      <c r="F73" s="832" t="s">
        <v>5542</v>
      </c>
      <c r="G73" s="832" t="s">
        <v>5543</v>
      </c>
      <c r="H73" s="849"/>
      <c r="I73" s="849"/>
      <c r="J73" s="832"/>
      <c r="K73" s="832"/>
      <c r="L73" s="849">
        <v>3</v>
      </c>
      <c r="M73" s="849">
        <v>177</v>
      </c>
      <c r="N73" s="832">
        <v>1</v>
      </c>
      <c r="O73" s="832">
        <v>59</v>
      </c>
      <c r="P73" s="849"/>
      <c r="Q73" s="849"/>
      <c r="R73" s="837"/>
      <c r="S73" s="850"/>
    </row>
    <row r="74" spans="1:19" ht="14.4" customHeight="1" x14ac:dyDescent="0.3">
      <c r="A74" s="831" t="s">
        <v>5419</v>
      </c>
      <c r="B74" s="832" t="s">
        <v>5420</v>
      </c>
      <c r="C74" s="832" t="s">
        <v>584</v>
      </c>
      <c r="D74" s="832" t="s">
        <v>2194</v>
      </c>
      <c r="E74" s="832" t="s">
        <v>5421</v>
      </c>
      <c r="F74" s="832" t="s">
        <v>5425</v>
      </c>
      <c r="G74" s="832" t="s">
        <v>5426</v>
      </c>
      <c r="H74" s="849"/>
      <c r="I74" s="849"/>
      <c r="J74" s="832"/>
      <c r="K74" s="832"/>
      <c r="L74" s="849">
        <v>0.2</v>
      </c>
      <c r="M74" s="849">
        <v>10.82</v>
      </c>
      <c r="N74" s="832">
        <v>1</v>
      </c>
      <c r="O74" s="832">
        <v>54.1</v>
      </c>
      <c r="P74" s="849"/>
      <c r="Q74" s="849"/>
      <c r="R74" s="837"/>
      <c r="S74" s="850"/>
    </row>
    <row r="75" spans="1:19" ht="14.4" customHeight="1" x14ac:dyDescent="0.3">
      <c r="A75" s="831" t="s">
        <v>5419</v>
      </c>
      <c r="B75" s="832" t="s">
        <v>5420</v>
      </c>
      <c r="C75" s="832" t="s">
        <v>584</v>
      </c>
      <c r="D75" s="832" t="s">
        <v>2194</v>
      </c>
      <c r="E75" s="832" t="s">
        <v>5421</v>
      </c>
      <c r="F75" s="832" t="s">
        <v>5427</v>
      </c>
      <c r="G75" s="832" t="s">
        <v>1023</v>
      </c>
      <c r="H75" s="849"/>
      <c r="I75" s="849"/>
      <c r="J75" s="832"/>
      <c r="K75" s="832"/>
      <c r="L75" s="849">
        <v>0.2</v>
      </c>
      <c r="M75" s="849">
        <v>14.01</v>
      </c>
      <c r="N75" s="832">
        <v>1</v>
      </c>
      <c r="O75" s="832">
        <v>70.05</v>
      </c>
      <c r="P75" s="849">
        <v>0.4</v>
      </c>
      <c r="Q75" s="849">
        <v>29.32</v>
      </c>
      <c r="R75" s="837">
        <v>2.092790863668808</v>
      </c>
      <c r="S75" s="850">
        <v>73.3</v>
      </c>
    </row>
    <row r="76" spans="1:19" ht="14.4" customHeight="1" x14ac:dyDescent="0.3">
      <c r="A76" s="831" t="s">
        <v>5419</v>
      </c>
      <c r="B76" s="832" t="s">
        <v>5420</v>
      </c>
      <c r="C76" s="832" t="s">
        <v>584</v>
      </c>
      <c r="D76" s="832" t="s">
        <v>2194</v>
      </c>
      <c r="E76" s="832" t="s">
        <v>5421</v>
      </c>
      <c r="F76" s="832" t="s">
        <v>5428</v>
      </c>
      <c r="G76" s="832" t="s">
        <v>3697</v>
      </c>
      <c r="H76" s="849"/>
      <c r="I76" s="849"/>
      <c r="J76" s="832"/>
      <c r="K76" s="832"/>
      <c r="L76" s="849">
        <v>0.2</v>
      </c>
      <c r="M76" s="849">
        <v>2.57</v>
      </c>
      <c r="N76" s="832">
        <v>1</v>
      </c>
      <c r="O76" s="832">
        <v>12.849999999999998</v>
      </c>
      <c r="P76" s="849">
        <v>0.2</v>
      </c>
      <c r="Q76" s="849">
        <v>2.57</v>
      </c>
      <c r="R76" s="837">
        <v>1</v>
      </c>
      <c r="S76" s="850">
        <v>12.849999999999998</v>
      </c>
    </row>
    <row r="77" spans="1:19" ht="14.4" customHeight="1" x14ac:dyDescent="0.3">
      <c r="A77" s="831" t="s">
        <v>5419</v>
      </c>
      <c r="B77" s="832" t="s">
        <v>5420</v>
      </c>
      <c r="C77" s="832" t="s">
        <v>584</v>
      </c>
      <c r="D77" s="832" t="s">
        <v>2194</v>
      </c>
      <c r="E77" s="832" t="s">
        <v>5421</v>
      </c>
      <c r="F77" s="832" t="s">
        <v>5431</v>
      </c>
      <c r="G77" s="832" t="s">
        <v>1918</v>
      </c>
      <c r="H77" s="849">
        <v>0.4</v>
      </c>
      <c r="I77" s="849">
        <v>24.560000000000002</v>
      </c>
      <c r="J77" s="832">
        <v>0.30769230769230771</v>
      </c>
      <c r="K77" s="832">
        <v>61.400000000000006</v>
      </c>
      <c r="L77" s="849">
        <v>1.2999999999999998</v>
      </c>
      <c r="M77" s="849">
        <v>79.820000000000007</v>
      </c>
      <c r="N77" s="832">
        <v>1</v>
      </c>
      <c r="O77" s="832">
        <v>61.400000000000013</v>
      </c>
      <c r="P77" s="849">
        <v>5.1999999999999993</v>
      </c>
      <c r="Q77" s="849">
        <v>319.46000000000004</v>
      </c>
      <c r="R77" s="837">
        <v>4.0022550739163121</v>
      </c>
      <c r="S77" s="850">
        <v>61.434615384615398</v>
      </c>
    </row>
    <row r="78" spans="1:19" ht="14.4" customHeight="1" x14ac:dyDescent="0.3">
      <c r="A78" s="831" t="s">
        <v>5419</v>
      </c>
      <c r="B78" s="832" t="s">
        <v>5420</v>
      </c>
      <c r="C78" s="832" t="s">
        <v>584</v>
      </c>
      <c r="D78" s="832" t="s">
        <v>2194</v>
      </c>
      <c r="E78" s="832" t="s">
        <v>5421</v>
      </c>
      <c r="F78" s="832" t="s">
        <v>5432</v>
      </c>
      <c r="G78" s="832" t="s">
        <v>1014</v>
      </c>
      <c r="H78" s="849"/>
      <c r="I78" s="849"/>
      <c r="J78" s="832"/>
      <c r="K78" s="832"/>
      <c r="L78" s="849"/>
      <c r="M78" s="849"/>
      <c r="N78" s="832"/>
      <c r="O78" s="832"/>
      <c r="P78" s="849">
        <v>1</v>
      </c>
      <c r="Q78" s="849">
        <v>13.74</v>
      </c>
      <c r="R78" s="837"/>
      <c r="S78" s="850">
        <v>13.74</v>
      </c>
    </row>
    <row r="79" spans="1:19" ht="14.4" customHeight="1" x14ac:dyDescent="0.3">
      <c r="A79" s="831" t="s">
        <v>5419</v>
      </c>
      <c r="B79" s="832" t="s">
        <v>5420</v>
      </c>
      <c r="C79" s="832" t="s">
        <v>584</v>
      </c>
      <c r="D79" s="832" t="s">
        <v>2194</v>
      </c>
      <c r="E79" s="832" t="s">
        <v>5421</v>
      </c>
      <c r="F79" s="832" t="s">
        <v>5435</v>
      </c>
      <c r="G79" s="832" t="s">
        <v>722</v>
      </c>
      <c r="H79" s="849"/>
      <c r="I79" s="849"/>
      <c r="J79" s="832"/>
      <c r="K79" s="832"/>
      <c r="L79" s="849"/>
      <c r="M79" s="849"/>
      <c r="N79" s="832"/>
      <c r="O79" s="832"/>
      <c r="P79" s="849">
        <v>0.25</v>
      </c>
      <c r="Q79" s="849">
        <v>34.04</v>
      </c>
      <c r="R79" s="837"/>
      <c r="S79" s="850">
        <v>136.16</v>
      </c>
    </row>
    <row r="80" spans="1:19" ht="14.4" customHeight="1" x14ac:dyDescent="0.3">
      <c r="A80" s="831" t="s">
        <v>5419</v>
      </c>
      <c r="B80" s="832" t="s">
        <v>5420</v>
      </c>
      <c r="C80" s="832" t="s">
        <v>584</v>
      </c>
      <c r="D80" s="832" t="s">
        <v>2194</v>
      </c>
      <c r="E80" s="832" t="s">
        <v>5421</v>
      </c>
      <c r="F80" s="832" t="s">
        <v>5436</v>
      </c>
      <c r="G80" s="832" t="s">
        <v>1001</v>
      </c>
      <c r="H80" s="849">
        <v>0.1</v>
      </c>
      <c r="I80" s="849">
        <v>33.57</v>
      </c>
      <c r="J80" s="832">
        <v>0.2</v>
      </c>
      <c r="K80" s="832">
        <v>335.7</v>
      </c>
      <c r="L80" s="849">
        <v>0.5</v>
      </c>
      <c r="M80" s="849">
        <v>167.85</v>
      </c>
      <c r="N80" s="832">
        <v>1</v>
      </c>
      <c r="O80" s="832">
        <v>335.7</v>
      </c>
      <c r="P80" s="849"/>
      <c r="Q80" s="849"/>
      <c r="R80" s="837"/>
      <c r="S80" s="850"/>
    </row>
    <row r="81" spans="1:19" ht="14.4" customHeight="1" x14ac:dyDescent="0.3">
      <c r="A81" s="831" t="s">
        <v>5419</v>
      </c>
      <c r="B81" s="832" t="s">
        <v>5420</v>
      </c>
      <c r="C81" s="832" t="s">
        <v>584</v>
      </c>
      <c r="D81" s="832" t="s">
        <v>2194</v>
      </c>
      <c r="E81" s="832" t="s">
        <v>5421</v>
      </c>
      <c r="F81" s="832" t="s">
        <v>5442</v>
      </c>
      <c r="G81" s="832"/>
      <c r="H81" s="849"/>
      <c r="I81" s="849"/>
      <c r="J81" s="832"/>
      <c r="K81" s="832"/>
      <c r="L81" s="849">
        <v>2</v>
      </c>
      <c r="M81" s="849">
        <v>97.48</v>
      </c>
      <c r="N81" s="832">
        <v>1</v>
      </c>
      <c r="O81" s="832">
        <v>48.74</v>
      </c>
      <c r="P81" s="849"/>
      <c r="Q81" s="849"/>
      <c r="R81" s="837"/>
      <c r="S81" s="850"/>
    </row>
    <row r="82" spans="1:19" ht="14.4" customHeight="1" x14ac:dyDescent="0.3">
      <c r="A82" s="831" t="s">
        <v>5419</v>
      </c>
      <c r="B82" s="832" t="s">
        <v>5420</v>
      </c>
      <c r="C82" s="832" t="s">
        <v>584</v>
      </c>
      <c r="D82" s="832" t="s">
        <v>2194</v>
      </c>
      <c r="E82" s="832" t="s">
        <v>5421</v>
      </c>
      <c r="F82" s="832" t="s">
        <v>5443</v>
      </c>
      <c r="G82" s="832"/>
      <c r="H82" s="849">
        <v>21</v>
      </c>
      <c r="I82" s="849">
        <v>1720.7399999999998</v>
      </c>
      <c r="J82" s="832">
        <v>0.99881586737714612</v>
      </c>
      <c r="K82" s="832">
        <v>81.939999999999984</v>
      </c>
      <c r="L82" s="849">
        <v>21.03</v>
      </c>
      <c r="M82" s="849">
        <v>1722.78</v>
      </c>
      <c r="N82" s="832">
        <v>1</v>
      </c>
      <c r="O82" s="832">
        <v>81.920114122681881</v>
      </c>
      <c r="P82" s="849"/>
      <c r="Q82" s="849"/>
      <c r="R82" s="837"/>
      <c r="S82" s="850"/>
    </row>
    <row r="83" spans="1:19" ht="14.4" customHeight="1" x14ac:dyDescent="0.3">
      <c r="A83" s="831" t="s">
        <v>5419</v>
      </c>
      <c r="B83" s="832" t="s">
        <v>5420</v>
      </c>
      <c r="C83" s="832" t="s">
        <v>584</v>
      </c>
      <c r="D83" s="832" t="s">
        <v>2194</v>
      </c>
      <c r="E83" s="832" t="s">
        <v>5421</v>
      </c>
      <c r="F83" s="832" t="s">
        <v>5448</v>
      </c>
      <c r="G83" s="832" t="s">
        <v>1161</v>
      </c>
      <c r="H83" s="849">
        <v>2</v>
      </c>
      <c r="I83" s="849">
        <v>154.44</v>
      </c>
      <c r="J83" s="832"/>
      <c r="K83" s="832">
        <v>77.22</v>
      </c>
      <c r="L83" s="849"/>
      <c r="M83" s="849"/>
      <c r="N83" s="832"/>
      <c r="O83" s="832"/>
      <c r="P83" s="849"/>
      <c r="Q83" s="849"/>
      <c r="R83" s="837"/>
      <c r="S83" s="850"/>
    </row>
    <row r="84" spans="1:19" ht="14.4" customHeight="1" x14ac:dyDescent="0.3">
      <c r="A84" s="831" t="s">
        <v>5419</v>
      </c>
      <c r="B84" s="832" t="s">
        <v>5420</v>
      </c>
      <c r="C84" s="832" t="s">
        <v>584</v>
      </c>
      <c r="D84" s="832" t="s">
        <v>2194</v>
      </c>
      <c r="E84" s="832" t="s">
        <v>5421</v>
      </c>
      <c r="F84" s="832" t="s">
        <v>5451</v>
      </c>
      <c r="G84" s="832" t="s">
        <v>5452</v>
      </c>
      <c r="H84" s="849"/>
      <c r="I84" s="849"/>
      <c r="J84" s="832"/>
      <c r="K84" s="832"/>
      <c r="L84" s="849"/>
      <c r="M84" s="849"/>
      <c r="N84" s="832"/>
      <c r="O84" s="832"/>
      <c r="P84" s="849">
        <v>0.4</v>
      </c>
      <c r="Q84" s="849">
        <v>108.68</v>
      </c>
      <c r="R84" s="837"/>
      <c r="S84" s="850">
        <v>271.7</v>
      </c>
    </row>
    <row r="85" spans="1:19" ht="14.4" customHeight="1" x14ac:dyDescent="0.3">
      <c r="A85" s="831" t="s">
        <v>5419</v>
      </c>
      <c r="B85" s="832" t="s">
        <v>5420</v>
      </c>
      <c r="C85" s="832" t="s">
        <v>584</v>
      </c>
      <c r="D85" s="832" t="s">
        <v>2194</v>
      </c>
      <c r="E85" s="832" t="s">
        <v>5421</v>
      </c>
      <c r="F85" s="832" t="s">
        <v>5453</v>
      </c>
      <c r="G85" s="832" t="s">
        <v>5454</v>
      </c>
      <c r="H85" s="849">
        <v>0.08</v>
      </c>
      <c r="I85" s="849">
        <v>20.48</v>
      </c>
      <c r="J85" s="832">
        <v>0.33333333333333331</v>
      </c>
      <c r="K85" s="832">
        <v>256</v>
      </c>
      <c r="L85" s="849">
        <v>0.24000000000000002</v>
      </c>
      <c r="M85" s="849">
        <v>61.440000000000005</v>
      </c>
      <c r="N85" s="832">
        <v>1</v>
      </c>
      <c r="O85" s="832">
        <v>256</v>
      </c>
      <c r="P85" s="849">
        <v>0.08</v>
      </c>
      <c r="Q85" s="849">
        <v>22.12</v>
      </c>
      <c r="R85" s="837">
        <v>0.36002604166666663</v>
      </c>
      <c r="S85" s="850">
        <v>276.5</v>
      </c>
    </row>
    <row r="86" spans="1:19" ht="14.4" customHeight="1" x14ac:dyDescent="0.3">
      <c r="A86" s="831" t="s">
        <v>5419</v>
      </c>
      <c r="B86" s="832" t="s">
        <v>5420</v>
      </c>
      <c r="C86" s="832" t="s">
        <v>584</v>
      </c>
      <c r="D86" s="832" t="s">
        <v>2194</v>
      </c>
      <c r="E86" s="832" t="s">
        <v>5421</v>
      </c>
      <c r="F86" s="832" t="s">
        <v>5457</v>
      </c>
      <c r="G86" s="832" t="s">
        <v>5458</v>
      </c>
      <c r="H86" s="849">
        <v>0.76</v>
      </c>
      <c r="I86" s="849">
        <v>92.490000000000009</v>
      </c>
      <c r="J86" s="832"/>
      <c r="K86" s="832">
        <v>121.69736842105264</v>
      </c>
      <c r="L86" s="849"/>
      <c r="M86" s="849"/>
      <c r="N86" s="832"/>
      <c r="O86" s="832"/>
      <c r="P86" s="849"/>
      <c r="Q86" s="849"/>
      <c r="R86" s="837"/>
      <c r="S86" s="850"/>
    </row>
    <row r="87" spans="1:19" ht="14.4" customHeight="1" x14ac:dyDescent="0.3">
      <c r="A87" s="831" t="s">
        <v>5419</v>
      </c>
      <c r="B87" s="832" t="s">
        <v>5420</v>
      </c>
      <c r="C87" s="832" t="s">
        <v>584</v>
      </c>
      <c r="D87" s="832" t="s">
        <v>2194</v>
      </c>
      <c r="E87" s="832" t="s">
        <v>5421</v>
      </c>
      <c r="F87" s="832" t="s">
        <v>5461</v>
      </c>
      <c r="G87" s="832" t="s">
        <v>5462</v>
      </c>
      <c r="H87" s="849"/>
      <c r="I87" s="849"/>
      <c r="J87" s="832"/>
      <c r="K87" s="832"/>
      <c r="L87" s="849">
        <v>1</v>
      </c>
      <c r="M87" s="849">
        <v>12.18</v>
      </c>
      <c r="N87" s="832">
        <v>1</v>
      </c>
      <c r="O87" s="832">
        <v>12.18</v>
      </c>
      <c r="P87" s="849"/>
      <c r="Q87" s="849"/>
      <c r="R87" s="837"/>
      <c r="S87" s="850"/>
    </row>
    <row r="88" spans="1:19" ht="14.4" customHeight="1" x14ac:dyDescent="0.3">
      <c r="A88" s="831" t="s">
        <v>5419</v>
      </c>
      <c r="B88" s="832" t="s">
        <v>5420</v>
      </c>
      <c r="C88" s="832" t="s">
        <v>584</v>
      </c>
      <c r="D88" s="832" t="s">
        <v>2194</v>
      </c>
      <c r="E88" s="832" t="s">
        <v>5421</v>
      </c>
      <c r="F88" s="832" t="s">
        <v>5463</v>
      </c>
      <c r="G88" s="832" t="s">
        <v>5462</v>
      </c>
      <c r="H88" s="849"/>
      <c r="I88" s="849"/>
      <c r="J88" s="832"/>
      <c r="K88" s="832"/>
      <c r="L88" s="849">
        <v>43</v>
      </c>
      <c r="M88" s="849">
        <v>104.92</v>
      </c>
      <c r="N88" s="832">
        <v>1</v>
      </c>
      <c r="O88" s="832">
        <v>2.44</v>
      </c>
      <c r="P88" s="849">
        <v>84</v>
      </c>
      <c r="Q88" s="849">
        <v>204.95999999999998</v>
      </c>
      <c r="R88" s="837">
        <v>1.953488372093023</v>
      </c>
      <c r="S88" s="850">
        <v>2.44</v>
      </c>
    </row>
    <row r="89" spans="1:19" ht="14.4" customHeight="1" x14ac:dyDescent="0.3">
      <c r="A89" s="831" t="s">
        <v>5419</v>
      </c>
      <c r="B89" s="832" t="s">
        <v>5420</v>
      </c>
      <c r="C89" s="832" t="s">
        <v>584</v>
      </c>
      <c r="D89" s="832" t="s">
        <v>2194</v>
      </c>
      <c r="E89" s="832" t="s">
        <v>5421</v>
      </c>
      <c r="F89" s="832" t="s">
        <v>5465</v>
      </c>
      <c r="G89" s="832" t="s">
        <v>5466</v>
      </c>
      <c r="H89" s="849">
        <v>0.02</v>
      </c>
      <c r="I89" s="849">
        <v>4.04</v>
      </c>
      <c r="J89" s="832"/>
      <c r="K89" s="832">
        <v>202</v>
      </c>
      <c r="L89" s="849"/>
      <c r="M89" s="849"/>
      <c r="N89" s="832"/>
      <c r="O89" s="832"/>
      <c r="P89" s="849"/>
      <c r="Q89" s="849"/>
      <c r="R89" s="837"/>
      <c r="S89" s="850"/>
    </row>
    <row r="90" spans="1:19" ht="14.4" customHeight="1" x14ac:dyDescent="0.3">
      <c r="A90" s="831" t="s">
        <v>5419</v>
      </c>
      <c r="B90" s="832" t="s">
        <v>5420</v>
      </c>
      <c r="C90" s="832" t="s">
        <v>584</v>
      </c>
      <c r="D90" s="832" t="s">
        <v>2194</v>
      </c>
      <c r="E90" s="832" t="s">
        <v>5421</v>
      </c>
      <c r="F90" s="832" t="s">
        <v>5474</v>
      </c>
      <c r="G90" s="832" t="s">
        <v>1001</v>
      </c>
      <c r="H90" s="849">
        <v>1.8000000000000003</v>
      </c>
      <c r="I90" s="849">
        <v>302.04999999999995</v>
      </c>
      <c r="J90" s="832">
        <v>1.6364178134142373</v>
      </c>
      <c r="K90" s="832">
        <v>167.80555555555551</v>
      </c>
      <c r="L90" s="849">
        <v>1.0999999999999999</v>
      </c>
      <c r="M90" s="849">
        <v>184.58</v>
      </c>
      <c r="N90" s="832">
        <v>1</v>
      </c>
      <c r="O90" s="832">
        <v>167.80000000000004</v>
      </c>
      <c r="P90" s="849">
        <v>0.9</v>
      </c>
      <c r="Q90" s="849">
        <v>151.02000000000001</v>
      </c>
      <c r="R90" s="837">
        <v>0.81818181818181823</v>
      </c>
      <c r="S90" s="850">
        <v>167.8</v>
      </c>
    </row>
    <row r="91" spans="1:19" ht="14.4" customHeight="1" x14ac:dyDescent="0.3">
      <c r="A91" s="831" t="s">
        <v>5419</v>
      </c>
      <c r="B91" s="832" t="s">
        <v>5420</v>
      </c>
      <c r="C91" s="832" t="s">
        <v>584</v>
      </c>
      <c r="D91" s="832" t="s">
        <v>2194</v>
      </c>
      <c r="E91" s="832" t="s">
        <v>5421</v>
      </c>
      <c r="F91" s="832" t="s">
        <v>5475</v>
      </c>
      <c r="G91" s="832" t="s">
        <v>5476</v>
      </c>
      <c r="H91" s="849">
        <v>0.15000000000000002</v>
      </c>
      <c r="I91" s="849">
        <v>42.93</v>
      </c>
      <c r="J91" s="832">
        <v>3</v>
      </c>
      <c r="K91" s="832">
        <v>286.19999999999993</v>
      </c>
      <c r="L91" s="849">
        <v>0.05</v>
      </c>
      <c r="M91" s="849">
        <v>14.31</v>
      </c>
      <c r="N91" s="832">
        <v>1</v>
      </c>
      <c r="O91" s="832">
        <v>286.2</v>
      </c>
      <c r="P91" s="849"/>
      <c r="Q91" s="849"/>
      <c r="R91" s="837"/>
      <c r="S91" s="850"/>
    </row>
    <row r="92" spans="1:19" ht="14.4" customHeight="1" x14ac:dyDescent="0.3">
      <c r="A92" s="831" t="s">
        <v>5419</v>
      </c>
      <c r="B92" s="832" t="s">
        <v>5420</v>
      </c>
      <c r="C92" s="832" t="s">
        <v>584</v>
      </c>
      <c r="D92" s="832" t="s">
        <v>2194</v>
      </c>
      <c r="E92" s="832" t="s">
        <v>5421</v>
      </c>
      <c r="F92" s="832" t="s">
        <v>5477</v>
      </c>
      <c r="G92" s="832" t="s">
        <v>5478</v>
      </c>
      <c r="H92" s="849">
        <v>0.05</v>
      </c>
      <c r="I92" s="849">
        <v>241.53</v>
      </c>
      <c r="J92" s="832"/>
      <c r="K92" s="832">
        <v>4830.5999999999995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" customHeight="1" x14ac:dyDescent="0.3">
      <c r="A93" s="831" t="s">
        <v>5419</v>
      </c>
      <c r="B93" s="832" t="s">
        <v>5420</v>
      </c>
      <c r="C93" s="832" t="s">
        <v>584</v>
      </c>
      <c r="D93" s="832" t="s">
        <v>2194</v>
      </c>
      <c r="E93" s="832" t="s">
        <v>5421</v>
      </c>
      <c r="F93" s="832" t="s">
        <v>5479</v>
      </c>
      <c r="G93" s="832" t="s">
        <v>5476</v>
      </c>
      <c r="H93" s="849"/>
      <c r="I93" s="849"/>
      <c r="J93" s="832"/>
      <c r="K93" s="832"/>
      <c r="L93" s="849">
        <v>0.2</v>
      </c>
      <c r="M93" s="849">
        <v>57.26</v>
      </c>
      <c r="N93" s="832">
        <v>1</v>
      </c>
      <c r="O93" s="832">
        <v>286.29999999999995</v>
      </c>
      <c r="P93" s="849"/>
      <c r="Q93" s="849"/>
      <c r="R93" s="837"/>
      <c r="S93" s="850"/>
    </row>
    <row r="94" spans="1:19" ht="14.4" customHeight="1" x14ac:dyDescent="0.3">
      <c r="A94" s="831" t="s">
        <v>5419</v>
      </c>
      <c r="B94" s="832" t="s">
        <v>5420</v>
      </c>
      <c r="C94" s="832" t="s">
        <v>584</v>
      </c>
      <c r="D94" s="832" t="s">
        <v>2194</v>
      </c>
      <c r="E94" s="832" t="s">
        <v>5421</v>
      </c>
      <c r="F94" s="832" t="s">
        <v>5482</v>
      </c>
      <c r="G94" s="832" t="s">
        <v>598</v>
      </c>
      <c r="H94" s="849"/>
      <c r="I94" s="849"/>
      <c r="J94" s="832"/>
      <c r="K94" s="832"/>
      <c r="L94" s="849"/>
      <c r="M94" s="849"/>
      <c r="N94" s="832"/>
      <c r="O94" s="832"/>
      <c r="P94" s="849">
        <v>2</v>
      </c>
      <c r="Q94" s="849">
        <v>57.26</v>
      </c>
      <c r="R94" s="837"/>
      <c r="S94" s="850">
        <v>28.63</v>
      </c>
    </row>
    <row r="95" spans="1:19" ht="14.4" customHeight="1" x14ac:dyDescent="0.3">
      <c r="A95" s="831" t="s">
        <v>5419</v>
      </c>
      <c r="B95" s="832" t="s">
        <v>5420</v>
      </c>
      <c r="C95" s="832" t="s">
        <v>584</v>
      </c>
      <c r="D95" s="832" t="s">
        <v>2194</v>
      </c>
      <c r="E95" s="832" t="s">
        <v>5421</v>
      </c>
      <c r="F95" s="832" t="s">
        <v>5484</v>
      </c>
      <c r="G95" s="832" t="s">
        <v>5476</v>
      </c>
      <c r="H95" s="849">
        <v>7.0000000000000007E-2</v>
      </c>
      <c r="I95" s="849">
        <v>14.17</v>
      </c>
      <c r="J95" s="832">
        <v>3.3030303030303032</v>
      </c>
      <c r="K95" s="832">
        <v>202.42857142857142</v>
      </c>
      <c r="L95" s="849">
        <v>0.02</v>
      </c>
      <c r="M95" s="849">
        <v>4.29</v>
      </c>
      <c r="N95" s="832">
        <v>1</v>
      </c>
      <c r="O95" s="832">
        <v>214.5</v>
      </c>
      <c r="P95" s="849"/>
      <c r="Q95" s="849"/>
      <c r="R95" s="837"/>
      <c r="S95" s="850"/>
    </row>
    <row r="96" spans="1:19" ht="14.4" customHeight="1" x14ac:dyDescent="0.3">
      <c r="A96" s="831" t="s">
        <v>5419</v>
      </c>
      <c r="B96" s="832" t="s">
        <v>5420</v>
      </c>
      <c r="C96" s="832" t="s">
        <v>584</v>
      </c>
      <c r="D96" s="832" t="s">
        <v>2194</v>
      </c>
      <c r="E96" s="832" t="s">
        <v>5421</v>
      </c>
      <c r="F96" s="832" t="s">
        <v>5487</v>
      </c>
      <c r="G96" s="832" t="s">
        <v>700</v>
      </c>
      <c r="H96" s="849"/>
      <c r="I96" s="849"/>
      <c r="J96" s="832"/>
      <c r="K96" s="832"/>
      <c r="L96" s="849"/>
      <c r="M96" s="849"/>
      <c r="N96" s="832"/>
      <c r="O96" s="832"/>
      <c r="P96" s="849">
        <v>38</v>
      </c>
      <c r="Q96" s="849">
        <v>3113.7200000000003</v>
      </c>
      <c r="R96" s="837"/>
      <c r="S96" s="850">
        <v>81.940000000000012</v>
      </c>
    </row>
    <row r="97" spans="1:19" ht="14.4" customHeight="1" x14ac:dyDescent="0.3">
      <c r="A97" s="831" t="s">
        <v>5419</v>
      </c>
      <c r="B97" s="832" t="s">
        <v>5420</v>
      </c>
      <c r="C97" s="832" t="s">
        <v>584</v>
      </c>
      <c r="D97" s="832" t="s">
        <v>2194</v>
      </c>
      <c r="E97" s="832" t="s">
        <v>5421</v>
      </c>
      <c r="F97" s="832" t="s">
        <v>5488</v>
      </c>
      <c r="G97" s="832" t="s">
        <v>873</v>
      </c>
      <c r="H97" s="849"/>
      <c r="I97" s="849"/>
      <c r="J97" s="832"/>
      <c r="K97" s="832"/>
      <c r="L97" s="849"/>
      <c r="M97" s="849"/>
      <c r="N97" s="832"/>
      <c r="O97" s="832"/>
      <c r="P97" s="849">
        <v>0.2</v>
      </c>
      <c r="Q97" s="849">
        <v>10.43</v>
      </c>
      <c r="R97" s="837"/>
      <c r="S97" s="850">
        <v>52.15</v>
      </c>
    </row>
    <row r="98" spans="1:19" ht="14.4" customHeight="1" x14ac:dyDescent="0.3">
      <c r="A98" s="831" t="s">
        <v>5419</v>
      </c>
      <c r="B98" s="832" t="s">
        <v>5420</v>
      </c>
      <c r="C98" s="832" t="s">
        <v>584</v>
      </c>
      <c r="D98" s="832" t="s">
        <v>2194</v>
      </c>
      <c r="E98" s="832" t="s">
        <v>5421</v>
      </c>
      <c r="F98" s="832" t="s">
        <v>5491</v>
      </c>
      <c r="G98" s="832" t="s">
        <v>5490</v>
      </c>
      <c r="H98" s="849"/>
      <c r="I98" s="849"/>
      <c r="J98" s="832"/>
      <c r="K98" s="832"/>
      <c r="L98" s="849"/>
      <c r="M98" s="849"/>
      <c r="N98" s="832"/>
      <c r="O98" s="832"/>
      <c r="P98" s="849">
        <v>1</v>
      </c>
      <c r="Q98" s="849">
        <v>7.16</v>
      </c>
      <c r="R98" s="837"/>
      <c r="S98" s="850">
        <v>7.16</v>
      </c>
    </row>
    <row r="99" spans="1:19" ht="14.4" customHeight="1" x14ac:dyDescent="0.3">
      <c r="A99" s="831" t="s">
        <v>5419</v>
      </c>
      <c r="B99" s="832" t="s">
        <v>5420</v>
      </c>
      <c r="C99" s="832" t="s">
        <v>584</v>
      </c>
      <c r="D99" s="832" t="s">
        <v>2194</v>
      </c>
      <c r="E99" s="832" t="s">
        <v>5421</v>
      </c>
      <c r="F99" s="832" t="s">
        <v>5495</v>
      </c>
      <c r="G99" s="832" t="s">
        <v>5496</v>
      </c>
      <c r="H99" s="849"/>
      <c r="I99" s="849"/>
      <c r="J99" s="832"/>
      <c r="K99" s="832"/>
      <c r="L99" s="849"/>
      <c r="M99" s="849"/>
      <c r="N99" s="832"/>
      <c r="O99" s="832"/>
      <c r="P99" s="849">
        <v>2</v>
      </c>
      <c r="Q99" s="849">
        <v>954.84</v>
      </c>
      <c r="R99" s="837"/>
      <c r="S99" s="850">
        <v>477.42</v>
      </c>
    </row>
    <row r="100" spans="1:19" ht="14.4" customHeight="1" x14ac:dyDescent="0.3">
      <c r="A100" s="831" t="s">
        <v>5419</v>
      </c>
      <c r="B100" s="832" t="s">
        <v>5420</v>
      </c>
      <c r="C100" s="832" t="s">
        <v>584</v>
      </c>
      <c r="D100" s="832" t="s">
        <v>2194</v>
      </c>
      <c r="E100" s="832" t="s">
        <v>5421</v>
      </c>
      <c r="F100" s="832" t="s">
        <v>5498</v>
      </c>
      <c r="G100" s="832" t="s">
        <v>5496</v>
      </c>
      <c r="H100" s="849"/>
      <c r="I100" s="849"/>
      <c r="J100" s="832"/>
      <c r="K100" s="832"/>
      <c r="L100" s="849"/>
      <c r="M100" s="849"/>
      <c r="N100" s="832"/>
      <c r="O100" s="832"/>
      <c r="P100" s="849">
        <v>3</v>
      </c>
      <c r="Q100" s="849">
        <v>1432.26</v>
      </c>
      <c r="R100" s="837"/>
      <c r="S100" s="850">
        <v>477.42</v>
      </c>
    </row>
    <row r="101" spans="1:19" ht="14.4" customHeight="1" x14ac:dyDescent="0.3">
      <c r="A101" s="831" t="s">
        <v>5419</v>
      </c>
      <c r="B101" s="832" t="s">
        <v>5420</v>
      </c>
      <c r="C101" s="832" t="s">
        <v>584</v>
      </c>
      <c r="D101" s="832" t="s">
        <v>2194</v>
      </c>
      <c r="E101" s="832" t="s">
        <v>5421</v>
      </c>
      <c r="F101" s="832" t="s">
        <v>5505</v>
      </c>
      <c r="G101" s="832" t="s">
        <v>1001</v>
      </c>
      <c r="H101" s="849"/>
      <c r="I101" s="849"/>
      <c r="J101" s="832"/>
      <c r="K101" s="832"/>
      <c r="L101" s="849">
        <v>0.1</v>
      </c>
      <c r="M101" s="849">
        <v>8.39</v>
      </c>
      <c r="N101" s="832">
        <v>1</v>
      </c>
      <c r="O101" s="832">
        <v>83.9</v>
      </c>
      <c r="P101" s="849"/>
      <c r="Q101" s="849"/>
      <c r="R101" s="837"/>
      <c r="S101" s="850"/>
    </row>
    <row r="102" spans="1:19" ht="14.4" customHeight="1" x14ac:dyDescent="0.3">
      <c r="A102" s="831" t="s">
        <v>5419</v>
      </c>
      <c r="B102" s="832" t="s">
        <v>5420</v>
      </c>
      <c r="C102" s="832" t="s">
        <v>584</v>
      </c>
      <c r="D102" s="832" t="s">
        <v>2194</v>
      </c>
      <c r="E102" s="832" t="s">
        <v>5511</v>
      </c>
      <c r="F102" s="832" t="s">
        <v>5514</v>
      </c>
      <c r="G102" s="832" t="s">
        <v>5515</v>
      </c>
      <c r="H102" s="849">
        <v>21</v>
      </c>
      <c r="I102" s="849">
        <v>3066</v>
      </c>
      <c r="J102" s="832">
        <v>0.86904761904761907</v>
      </c>
      <c r="K102" s="832">
        <v>146</v>
      </c>
      <c r="L102" s="849">
        <v>24</v>
      </c>
      <c r="M102" s="849">
        <v>3528</v>
      </c>
      <c r="N102" s="832">
        <v>1</v>
      </c>
      <c r="O102" s="832">
        <v>147</v>
      </c>
      <c r="P102" s="849">
        <v>48</v>
      </c>
      <c r="Q102" s="849">
        <v>7056</v>
      </c>
      <c r="R102" s="837">
        <v>2</v>
      </c>
      <c r="S102" s="850">
        <v>147</v>
      </c>
    </row>
    <row r="103" spans="1:19" ht="14.4" customHeight="1" x14ac:dyDescent="0.3">
      <c r="A103" s="831" t="s">
        <v>5419</v>
      </c>
      <c r="B103" s="832" t="s">
        <v>5420</v>
      </c>
      <c r="C103" s="832" t="s">
        <v>584</v>
      </c>
      <c r="D103" s="832" t="s">
        <v>2194</v>
      </c>
      <c r="E103" s="832" t="s">
        <v>5511</v>
      </c>
      <c r="F103" s="832" t="s">
        <v>5518</v>
      </c>
      <c r="G103" s="832" t="s">
        <v>5519</v>
      </c>
      <c r="H103" s="849">
        <v>12</v>
      </c>
      <c r="I103" s="849">
        <v>444</v>
      </c>
      <c r="J103" s="832">
        <v>0.13636363636363635</v>
      </c>
      <c r="K103" s="832">
        <v>37</v>
      </c>
      <c r="L103" s="849">
        <v>88</v>
      </c>
      <c r="M103" s="849">
        <v>3256</v>
      </c>
      <c r="N103" s="832">
        <v>1</v>
      </c>
      <c r="O103" s="832">
        <v>37</v>
      </c>
      <c r="P103" s="849">
        <v>14</v>
      </c>
      <c r="Q103" s="849">
        <v>518</v>
      </c>
      <c r="R103" s="837">
        <v>0.15909090909090909</v>
      </c>
      <c r="S103" s="850">
        <v>37</v>
      </c>
    </row>
    <row r="104" spans="1:19" ht="14.4" customHeight="1" x14ac:dyDescent="0.3">
      <c r="A104" s="831" t="s">
        <v>5419</v>
      </c>
      <c r="B104" s="832" t="s">
        <v>5420</v>
      </c>
      <c r="C104" s="832" t="s">
        <v>584</v>
      </c>
      <c r="D104" s="832" t="s">
        <v>2194</v>
      </c>
      <c r="E104" s="832" t="s">
        <v>5511</v>
      </c>
      <c r="F104" s="832" t="s">
        <v>5522</v>
      </c>
      <c r="G104" s="832" t="s">
        <v>5523</v>
      </c>
      <c r="H104" s="849"/>
      <c r="I104" s="849"/>
      <c r="J104" s="832"/>
      <c r="K104" s="832"/>
      <c r="L104" s="849">
        <v>3</v>
      </c>
      <c r="M104" s="849">
        <v>1410</v>
      </c>
      <c r="N104" s="832">
        <v>1</v>
      </c>
      <c r="O104" s="832">
        <v>470</v>
      </c>
      <c r="P104" s="849"/>
      <c r="Q104" s="849"/>
      <c r="R104" s="837"/>
      <c r="S104" s="850"/>
    </row>
    <row r="105" spans="1:19" ht="14.4" customHeight="1" x14ac:dyDescent="0.3">
      <c r="A105" s="831" t="s">
        <v>5419</v>
      </c>
      <c r="B105" s="832" t="s">
        <v>5420</v>
      </c>
      <c r="C105" s="832" t="s">
        <v>584</v>
      </c>
      <c r="D105" s="832" t="s">
        <v>2194</v>
      </c>
      <c r="E105" s="832" t="s">
        <v>5511</v>
      </c>
      <c r="F105" s="832" t="s">
        <v>5524</v>
      </c>
      <c r="G105" s="832" t="s">
        <v>5525</v>
      </c>
      <c r="H105" s="849">
        <v>228</v>
      </c>
      <c r="I105" s="849">
        <v>7599.99</v>
      </c>
      <c r="J105" s="832">
        <v>0.47899116764334776</v>
      </c>
      <c r="K105" s="832">
        <v>33.333289473684211</v>
      </c>
      <c r="L105" s="849">
        <v>476</v>
      </c>
      <c r="M105" s="849">
        <v>15866.66</v>
      </c>
      <c r="N105" s="832">
        <v>1</v>
      </c>
      <c r="O105" s="832">
        <v>33.33331932773109</v>
      </c>
      <c r="P105" s="849">
        <v>653</v>
      </c>
      <c r="Q105" s="849">
        <v>21766.67</v>
      </c>
      <c r="R105" s="837">
        <v>1.3718495259871957</v>
      </c>
      <c r="S105" s="850">
        <v>33.333338437978561</v>
      </c>
    </row>
    <row r="106" spans="1:19" ht="14.4" customHeight="1" x14ac:dyDescent="0.3">
      <c r="A106" s="831" t="s">
        <v>5419</v>
      </c>
      <c r="B106" s="832" t="s">
        <v>5420</v>
      </c>
      <c r="C106" s="832" t="s">
        <v>584</v>
      </c>
      <c r="D106" s="832" t="s">
        <v>2194</v>
      </c>
      <c r="E106" s="832" t="s">
        <v>5511</v>
      </c>
      <c r="F106" s="832" t="s">
        <v>5526</v>
      </c>
      <c r="G106" s="832" t="s">
        <v>5527</v>
      </c>
      <c r="H106" s="849">
        <v>288</v>
      </c>
      <c r="I106" s="849">
        <v>10656</v>
      </c>
      <c r="J106" s="832">
        <v>0.7441860465116279</v>
      </c>
      <c r="K106" s="832">
        <v>37</v>
      </c>
      <c r="L106" s="849">
        <v>387</v>
      </c>
      <c r="M106" s="849">
        <v>14319</v>
      </c>
      <c r="N106" s="832">
        <v>1</v>
      </c>
      <c r="O106" s="832">
        <v>37</v>
      </c>
      <c r="P106" s="849">
        <v>1287</v>
      </c>
      <c r="Q106" s="849">
        <v>47619</v>
      </c>
      <c r="R106" s="837">
        <v>3.3255813953488373</v>
      </c>
      <c r="S106" s="850">
        <v>37</v>
      </c>
    </row>
    <row r="107" spans="1:19" ht="14.4" customHeight="1" x14ac:dyDescent="0.3">
      <c r="A107" s="831" t="s">
        <v>5419</v>
      </c>
      <c r="B107" s="832" t="s">
        <v>5420</v>
      </c>
      <c r="C107" s="832" t="s">
        <v>584</v>
      </c>
      <c r="D107" s="832" t="s">
        <v>2194</v>
      </c>
      <c r="E107" s="832" t="s">
        <v>5511</v>
      </c>
      <c r="F107" s="832" t="s">
        <v>5528</v>
      </c>
      <c r="G107" s="832" t="s">
        <v>5529</v>
      </c>
      <c r="H107" s="849">
        <v>105</v>
      </c>
      <c r="I107" s="849">
        <v>13965</v>
      </c>
      <c r="J107" s="832">
        <v>0.96330275229357798</v>
      </c>
      <c r="K107" s="832">
        <v>133</v>
      </c>
      <c r="L107" s="849">
        <v>109</v>
      </c>
      <c r="M107" s="849">
        <v>14497</v>
      </c>
      <c r="N107" s="832">
        <v>1</v>
      </c>
      <c r="O107" s="832">
        <v>133</v>
      </c>
      <c r="P107" s="849">
        <v>329</v>
      </c>
      <c r="Q107" s="849">
        <v>43757</v>
      </c>
      <c r="R107" s="837">
        <v>3.0183486238532109</v>
      </c>
      <c r="S107" s="850">
        <v>133</v>
      </c>
    </row>
    <row r="108" spans="1:19" ht="14.4" customHeight="1" x14ac:dyDescent="0.3">
      <c r="A108" s="831" t="s">
        <v>5419</v>
      </c>
      <c r="B108" s="832" t="s">
        <v>5420</v>
      </c>
      <c r="C108" s="832" t="s">
        <v>584</v>
      </c>
      <c r="D108" s="832" t="s">
        <v>2194</v>
      </c>
      <c r="E108" s="832" t="s">
        <v>5511</v>
      </c>
      <c r="F108" s="832" t="s">
        <v>5534</v>
      </c>
      <c r="G108" s="832" t="s">
        <v>5535</v>
      </c>
      <c r="H108" s="849">
        <v>3</v>
      </c>
      <c r="I108" s="849">
        <v>393</v>
      </c>
      <c r="J108" s="832"/>
      <c r="K108" s="832">
        <v>131</v>
      </c>
      <c r="L108" s="849"/>
      <c r="M108" s="849"/>
      <c r="N108" s="832"/>
      <c r="O108" s="832"/>
      <c r="P108" s="849"/>
      <c r="Q108" s="849"/>
      <c r="R108" s="837"/>
      <c r="S108" s="850"/>
    </row>
    <row r="109" spans="1:19" ht="14.4" customHeight="1" x14ac:dyDescent="0.3">
      <c r="A109" s="831" t="s">
        <v>5419</v>
      </c>
      <c r="B109" s="832" t="s">
        <v>5420</v>
      </c>
      <c r="C109" s="832" t="s">
        <v>584</v>
      </c>
      <c r="D109" s="832" t="s">
        <v>2194</v>
      </c>
      <c r="E109" s="832" t="s">
        <v>5511</v>
      </c>
      <c r="F109" s="832" t="s">
        <v>5536</v>
      </c>
      <c r="G109" s="832" t="s">
        <v>5537</v>
      </c>
      <c r="H109" s="849">
        <v>510</v>
      </c>
      <c r="I109" s="849">
        <v>119850</v>
      </c>
      <c r="J109" s="832">
        <v>1.0515463917525774</v>
      </c>
      <c r="K109" s="832">
        <v>235</v>
      </c>
      <c r="L109" s="849">
        <v>485</v>
      </c>
      <c r="M109" s="849">
        <v>113975</v>
      </c>
      <c r="N109" s="832">
        <v>1</v>
      </c>
      <c r="O109" s="832">
        <v>235</v>
      </c>
      <c r="P109" s="849">
        <v>653</v>
      </c>
      <c r="Q109" s="849">
        <v>154108</v>
      </c>
      <c r="R109" s="837">
        <v>1.3521210791840317</v>
      </c>
      <c r="S109" s="850">
        <v>236</v>
      </c>
    </row>
    <row r="110" spans="1:19" ht="14.4" customHeight="1" x14ac:dyDescent="0.3">
      <c r="A110" s="831" t="s">
        <v>5419</v>
      </c>
      <c r="B110" s="832" t="s">
        <v>5420</v>
      </c>
      <c r="C110" s="832" t="s">
        <v>584</v>
      </c>
      <c r="D110" s="832" t="s">
        <v>2194</v>
      </c>
      <c r="E110" s="832" t="s">
        <v>5511</v>
      </c>
      <c r="F110" s="832" t="s">
        <v>5540</v>
      </c>
      <c r="G110" s="832" t="s">
        <v>5541</v>
      </c>
      <c r="H110" s="849">
        <v>2</v>
      </c>
      <c r="I110" s="849">
        <v>118</v>
      </c>
      <c r="J110" s="832"/>
      <c r="K110" s="832">
        <v>59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" customHeight="1" x14ac:dyDescent="0.3">
      <c r="A111" s="831" t="s">
        <v>5419</v>
      </c>
      <c r="B111" s="832" t="s">
        <v>5420</v>
      </c>
      <c r="C111" s="832" t="s">
        <v>584</v>
      </c>
      <c r="D111" s="832" t="s">
        <v>2194</v>
      </c>
      <c r="E111" s="832" t="s">
        <v>5511</v>
      </c>
      <c r="F111" s="832" t="s">
        <v>5542</v>
      </c>
      <c r="G111" s="832" t="s">
        <v>5543</v>
      </c>
      <c r="H111" s="849">
        <v>18</v>
      </c>
      <c r="I111" s="849">
        <v>1062</v>
      </c>
      <c r="J111" s="832">
        <v>0.54545454545454541</v>
      </c>
      <c r="K111" s="832">
        <v>59</v>
      </c>
      <c r="L111" s="849">
        <v>33</v>
      </c>
      <c r="M111" s="849">
        <v>1947</v>
      </c>
      <c r="N111" s="832">
        <v>1</v>
      </c>
      <c r="O111" s="832">
        <v>59</v>
      </c>
      <c r="P111" s="849">
        <v>87</v>
      </c>
      <c r="Q111" s="849">
        <v>5133</v>
      </c>
      <c r="R111" s="837">
        <v>2.6363636363636362</v>
      </c>
      <c r="S111" s="850">
        <v>59</v>
      </c>
    </row>
    <row r="112" spans="1:19" ht="14.4" customHeight="1" x14ac:dyDescent="0.3">
      <c r="A112" s="831" t="s">
        <v>5419</v>
      </c>
      <c r="B112" s="832" t="s">
        <v>5420</v>
      </c>
      <c r="C112" s="832" t="s">
        <v>584</v>
      </c>
      <c r="D112" s="832" t="s">
        <v>2194</v>
      </c>
      <c r="E112" s="832" t="s">
        <v>5511</v>
      </c>
      <c r="F112" s="832" t="s">
        <v>5544</v>
      </c>
      <c r="G112" s="832" t="s">
        <v>5545</v>
      </c>
      <c r="H112" s="849"/>
      <c r="I112" s="849"/>
      <c r="J112" s="832"/>
      <c r="K112" s="832"/>
      <c r="L112" s="849">
        <v>1</v>
      </c>
      <c r="M112" s="849">
        <v>218</v>
      </c>
      <c r="N112" s="832">
        <v>1</v>
      </c>
      <c r="O112" s="832">
        <v>218</v>
      </c>
      <c r="P112" s="849">
        <v>2</v>
      </c>
      <c r="Q112" s="849">
        <v>438</v>
      </c>
      <c r="R112" s="837">
        <v>2.0091743119266057</v>
      </c>
      <c r="S112" s="850">
        <v>219</v>
      </c>
    </row>
    <row r="113" spans="1:19" ht="14.4" customHeight="1" x14ac:dyDescent="0.3">
      <c r="A113" s="831" t="s">
        <v>5419</v>
      </c>
      <c r="B113" s="832" t="s">
        <v>5420</v>
      </c>
      <c r="C113" s="832" t="s">
        <v>584</v>
      </c>
      <c r="D113" s="832" t="s">
        <v>5400</v>
      </c>
      <c r="E113" s="832" t="s">
        <v>5421</v>
      </c>
      <c r="F113" s="832" t="s">
        <v>5464</v>
      </c>
      <c r="G113" s="832" t="s">
        <v>5462</v>
      </c>
      <c r="H113" s="849"/>
      <c r="I113" s="849"/>
      <c r="J113" s="832"/>
      <c r="K113" s="832"/>
      <c r="L113" s="849">
        <v>1</v>
      </c>
      <c r="M113" s="849">
        <v>6.09</v>
      </c>
      <c r="N113" s="832">
        <v>1</v>
      </c>
      <c r="O113" s="832">
        <v>6.09</v>
      </c>
      <c r="P113" s="849"/>
      <c r="Q113" s="849"/>
      <c r="R113" s="837"/>
      <c r="S113" s="850"/>
    </row>
    <row r="114" spans="1:19" ht="14.4" customHeight="1" x14ac:dyDescent="0.3">
      <c r="A114" s="831" t="s">
        <v>5419</v>
      </c>
      <c r="B114" s="832" t="s">
        <v>5420</v>
      </c>
      <c r="C114" s="832" t="s">
        <v>584</v>
      </c>
      <c r="D114" s="832" t="s">
        <v>5400</v>
      </c>
      <c r="E114" s="832" t="s">
        <v>5421</v>
      </c>
      <c r="F114" s="832" t="s">
        <v>5468</v>
      </c>
      <c r="G114" s="832" t="s">
        <v>1198</v>
      </c>
      <c r="H114" s="849"/>
      <c r="I114" s="849"/>
      <c r="J114" s="832"/>
      <c r="K114" s="832"/>
      <c r="L114" s="849">
        <v>1</v>
      </c>
      <c r="M114" s="849">
        <v>1118.9000000000001</v>
      </c>
      <c r="N114" s="832">
        <v>1</v>
      </c>
      <c r="O114" s="832">
        <v>1118.9000000000001</v>
      </c>
      <c r="P114" s="849"/>
      <c r="Q114" s="849"/>
      <c r="R114" s="837"/>
      <c r="S114" s="850"/>
    </row>
    <row r="115" spans="1:19" ht="14.4" customHeight="1" x14ac:dyDescent="0.3">
      <c r="A115" s="831" t="s">
        <v>5419</v>
      </c>
      <c r="B115" s="832" t="s">
        <v>5420</v>
      </c>
      <c r="C115" s="832" t="s">
        <v>584</v>
      </c>
      <c r="D115" s="832" t="s">
        <v>5400</v>
      </c>
      <c r="E115" s="832" t="s">
        <v>5511</v>
      </c>
      <c r="F115" s="832" t="s">
        <v>5514</v>
      </c>
      <c r="G115" s="832" t="s">
        <v>5515</v>
      </c>
      <c r="H115" s="849"/>
      <c r="I115" s="849"/>
      <c r="J115" s="832"/>
      <c r="K115" s="832"/>
      <c r="L115" s="849">
        <v>1</v>
      </c>
      <c r="M115" s="849">
        <v>147</v>
      </c>
      <c r="N115" s="832">
        <v>1</v>
      </c>
      <c r="O115" s="832">
        <v>147</v>
      </c>
      <c r="P115" s="849"/>
      <c r="Q115" s="849"/>
      <c r="R115" s="837"/>
      <c r="S115" s="850"/>
    </row>
    <row r="116" spans="1:19" ht="14.4" customHeight="1" x14ac:dyDescent="0.3">
      <c r="A116" s="831" t="s">
        <v>5419</v>
      </c>
      <c r="B116" s="832" t="s">
        <v>5420</v>
      </c>
      <c r="C116" s="832" t="s">
        <v>584</v>
      </c>
      <c r="D116" s="832" t="s">
        <v>5400</v>
      </c>
      <c r="E116" s="832" t="s">
        <v>5511</v>
      </c>
      <c r="F116" s="832" t="s">
        <v>5518</v>
      </c>
      <c r="G116" s="832" t="s">
        <v>5519</v>
      </c>
      <c r="H116" s="849"/>
      <c r="I116" s="849"/>
      <c r="J116" s="832"/>
      <c r="K116" s="832"/>
      <c r="L116" s="849"/>
      <c r="M116" s="849"/>
      <c r="N116" s="832"/>
      <c r="O116" s="832"/>
      <c r="P116" s="849">
        <v>5</v>
      </c>
      <c r="Q116" s="849">
        <v>185</v>
      </c>
      <c r="R116" s="837"/>
      <c r="S116" s="850">
        <v>37</v>
      </c>
    </row>
    <row r="117" spans="1:19" ht="14.4" customHeight="1" x14ac:dyDescent="0.3">
      <c r="A117" s="831" t="s">
        <v>5419</v>
      </c>
      <c r="B117" s="832" t="s">
        <v>5420</v>
      </c>
      <c r="C117" s="832" t="s">
        <v>584</v>
      </c>
      <c r="D117" s="832" t="s">
        <v>5400</v>
      </c>
      <c r="E117" s="832" t="s">
        <v>5511</v>
      </c>
      <c r="F117" s="832" t="s">
        <v>5522</v>
      </c>
      <c r="G117" s="832" t="s">
        <v>5523</v>
      </c>
      <c r="H117" s="849"/>
      <c r="I117" s="849"/>
      <c r="J117" s="832"/>
      <c r="K117" s="832"/>
      <c r="L117" s="849">
        <v>1</v>
      </c>
      <c r="M117" s="849">
        <v>470</v>
      </c>
      <c r="N117" s="832">
        <v>1</v>
      </c>
      <c r="O117" s="832">
        <v>470</v>
      </c>
      <c r="P117" s="849"/>
      <c r="Q117" s="849"/>
      <c r="R117" s="837"/>
      <c r="S117" s="850"/>
    </row>
    <row r="118" spans="1:19" ht="14.4" customHeight="1" x14ac:dyDescent="0.3">
      <c r="A118" s="831" t="s">
        <v>5419</v>
      </c>
      <c r="B118" s="832" t="s">
        <v>5420</v>
      </c>
      <c r="C118" s="832" t="s">
        <v>584</v>
      </c>
      <c r="D118" s="832" t="s">
        <v>5400</v>
      </c>
      <c r="E118" s="832" t="s">
        <v>5511</v>
      </c>
      <c r="F118" s="832" t="s">
        <v>5524</v>
      </c>
      <c r="G118" s="832" t="s">
        <v>5525</v>
      </c>
      <c r="H118" s="849">
        <v>1</v>
      </c>
      <c r="I118" s="849">
        <v>33.33</v>
      </c>
      <c r="J118" s="832">
        <v>1</v>
      </c>
      <c r="K118" s="832">
        <v>33.33</v>
      </c>
      <c r="L118" s="849">
        <v>1</v>
      </c>
      <c r="M118" s="849">
        <v>33.33</v>
      </c>
      <c r="N118" s="832">
        <v>1</v>
      </c>
      <c r="O118" s="832">
        <v>33.33</v>
      </c>
      <c r="P118" s="849">
        <v>1</v>
      </c>
      <c r="Q118" s="849">
        <v>33.33</v>
      </c>
      <c r="R118" s="837">
        <v>1</v>
      </c>
      <c r="S118" s="850">
        <v>33.33</v>
      </c>
    </row>
    <row r="119" spans="1:19" ht="14.4" customHeight="1" x14ac:dyDescent="0.3">
      <c r="A119" s="831" t="s">
        <v>5419</v>
      </c>
      <c r="B119" s="832" t="s">
        <v>5420</v>
      </c>
      <c r="C119" s="832" t="s">
        <v>584</v>
      </c>
      <c r="D119" s="832" t="s">
        <v>5400</v>
      </c>
      <c r="E119" s="832" t="s">
        <v>5511</v>
      </c>
      <c r="F119" s="832" t="s">
        <v>5526</v>
      </c>
      <c r="G119" s="832" t="s">
        <v>5527</v>
      </c>
      <c r="H119" s="849"/>
      <c r="I119" s="849"/>
      <c r="J119" s="832"/>
      <c r="K119" s="832"/>
      <c r="L119" s="849">
        <v>1</v>
      </c>
      <c r="M119" s="849">
        <v>37</v>
      </c>
      <c r="N119" s="832">
        <v>1</v>
      </c>
      <c r="O119" s="832">
        <v>37</v>
      </c>
      <c r="P119" s="849">
        <v>1</v>
      </c>
      <c r="Q119" s="849">
        <v>37</v>
      </c>
      <c r="R119" s="837">
        <v>1</v>
      </c>
      <c r="S119" s="850">
        <v>37</v>
      </c>
    </row>
    <row r="120" spans="1:19" ht="14.4" customHeight="1" x14ac:dyDescent="0.3">
      <c r="A120" s="831" t="s">
        <v>5419</v>
      </c>
      <c r="B120" s="832" t="s">
        <v>5420</v>
      </c>
      <c r="C120" s="832" t="s">
        <v>584</v>
      </c>
      <c r="D120" s="832" t="s">
        <v>5400</v>
      </c>
      <c r="E120" s="832" t="s">
        <v>5511</v>
      </c>
      <c r="F120" s="832" t="s">
        <v>5528</v>
      </c>
      <c r="G120" s="832" t="s">
        <v>5529</v>
      </c>
      <c r="H120" s="849">
        <v>1</v>
      </c>
      <c r="I120" s="849">
        <v>133</v>
      </c>
      <c r="J120" s="832"/>
      <c r="K120" s="832">
        <v>133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" customHeight="1" x14ac:dyDescent="0.3">
      <c r="A121" s="831" t="s">
        <v>5419</v>
      </c>
      <c r="B121" s="832" t="s">
        <v>5420</v>
      </c>
      <c r="C121" s="832" t="s">
        <v>584</v>
      </c>
      <c r="D121" s="832" t="s">
        <v>5400</v>
      </c>
      <c r="E121" s="832" t="s">
        <v>5511</v>
      </c>
      <c r="F121" s="832" t="s">
        <v>5530</v>
      </c>
      <c r="G121" s="832" t="s">
        <v>5531</v>
      </c>
      <c r="H121" s="849">
        <v>2</v>
      </c>
      <c r="I121" s="849">
        <v>64</v>
      </c>
      <c r="J121" s="832">
        <v>1</v>
      </c>
      <c r="K121" s="832">
        <v>32</v>
      </c>
      <c r="L121" s="849">
        <v>2</v>
      </c>
      <c r="M121" s="849">
        <v>64</v>
      </c>
      <c r="N121" s="832">
        <v>1</v>
      </c>
      <c r="O121" s="832">
        <v>32</v>
      </c>
      <c r="P121" s="849">
        <v>1</v>
      </c>
      <c r="Q121" s="849">
        <v>32</v>
      </c>
      <c r="R121" s="837">
        <v>0.5</v>
      </c>
      <c r="S121" s="850">
        <v>32</v>
      </c>
    </row>
    <row r="122" spans="1:19" ht="14.4" customHeight="1" x14ac:dyDescent="0.3">
      <c r="A122" s="831" t="s">
        <v>5419</v>
      </c>
      <c r="B122" s="832" t="s">
        <v>5420</v>
      </c>
      <c r="C122" s="832" t="s">
        <v>584</v>
      </c>
      <c r="D122" s="832" t="s">
        <v>5400</v>
      </c>
      <c r="E122" s="832" t="s">
        <v>5511</v>
      </c>
      <c r="F122" s="832" t="s">
        <v>5536</v>
      </c>
      <c r="G122" s="832" t="s">
        <v>5537</v>
      </c>
      <c r="H122" s="849">
        <v>3</v>
      </c>
      <c r="I122" s="849">
        <v>705</v>
      </c>
      <c r="J122" s="832"/>
      <c r="K122" s="832">
        <v>235</v>
      </c>
      <c r="L122" s="849"/>
      <c r="M122" s="849"/>
      <c r="N122" s="832"/>
      <c r="O122" s="832"/>
      <c r="P122" s="849">
        <v>1</v>
      </c>
      <c r="Q122" s="849">
        <v>236</v>
      </c>
      <c r="R122" s="837"/>
      <c r="S122" s="850">
        <v>236</v>
      </c>
    </row>
    <row r="123" spans="1:19" ht="14.4" customHeight="1" x14ac:dyDescent="0.3">
      <c r="A123" s="831" t="s">
        <v>5419</v>
      </c>
      <c r="B123" s="832" t="s">
        <v>5420</v>
      </c>
      <c r="C123" s="832" t="s">
        <v>584</v>
      </c>
      <c r="D123" s="832" t="s">
        <v>5400</v>
      </c>
      <c r="E123" s="832" t="s">
        <v>5511</v>
      </c>
      <c r="F123" s="832" t="s">
        <v>5542</v>
      </c>
      <c r="G123" s="832" t="s">
        <v>5543</v>
      </c>
      <c r="H123" s="849"/>
      <c r="I123" s="849"/>
      <c r="J123" s="832"/>
      <c r="K123" s="832"/>
      <c r="L123" s="849"/>
      <c r="M123" s="849"/>
      <c r="N123" s="832"/>
      <c r="O123" s="832"/>
      <c r="P123" s="849">
        <v>1</v>
      </c>
      <c r="Q123" s="849">
        <v>59</v>
      </c>
      <c r="R123" s="837"/>
      <c r="S123" s="850">
        <v>59</v>
      </c>
    </row>
    <row r="124" spans="1:19" ht="14.4" customHeight="1" x14ac:dyDescent="0.3">
      <c r="A124" s="831" t="s">
        <v>5419</v>
      </c>
      <c r="B124" s="832" t="s">
        <v>5420</v>
      </c>
      <c r="C124" s="832" t="s">
        <v>584</v>
      </c>
      <c r="D124" s="832" t="s">
        <v>5404</v>
      </c>
      <c r="E124" s="832" t="s">
        <v>5511</v>
      </c>
      <c r="F124" s="832" t="s">
        <v>5518</v>
      </c>
      <c r="G124" s="832" t="s">
        <v>5519</v>
      </c>
      <c r="H124" s="849">
        <v>2</v>
      </c>
      <c r="I124" s="849">
        <v>74</v>
      </c>
      <c r="J124" s="832"/>
      <c r="K124" s="832">
        <v>37</v>
      </c>
      <c r="L124" s="849"/>
      <c r="M124" s="849"/>
      <c r="N124" s="832"/>
      <c r="O124" s="832"/>
      <c r="P124" s="849"/>
      <c r="Q124" s="849"/>
      <c r="R124" s="837"/>
      <c r="S124" s="850"/>
    </row>
    <row r="125" spans="1:19" ht="14.4" customHeight="1" x14ac:dyDescent="0.3">
      <c r="A125" s="831" t="s">
        <v>5419</v>
      </c>
      <c r="B125" s="832" t="s">
        <v>5420</v>
      </c>
      <c r="C125" s="832" t="s">
        <v>584</v>
      </c>
      <c r="D125" s="832" t="s">
        <v>5404</v>
      </c>
      <c r="E125" s="832" t="s">
        <v>5511</v>
      </c>
      <c r="F125" s="832" t="s">
        <v>5524</v>
      </c>
      <c r="G125" s="832" t="s">
        <v>5525</v>
      </c>
      <c r="H125" s="849">
        <v>2</v>
      </c>
      <c r="I125" s="849">
        <v>66.66</v>
      </c>
      <c r="J125" s="832"/>
      <c r="K125" s="832">
        <v>33.33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" customHeight="1" x14ac:dyDescent="0.3">
      <c r="A126" s="831" t="s">
        <v>5419</v>
      </c>
      <c r="B126" s="832" t="s">
        <v>5420</v>
      </c>
      <c r="C126" s="832" t="s">
        <v>584</v>
      </c>
      <c r="D126" s="832" t="s">
        <v>5404</v>
      </c>
      <c r="E126" s="832" t="s">
        <v>5511</v>
      </c>
      <c r="F126" s="832" t="s">
        <v>5536</v>
      </c>
      <c r="G126" s="832" t="s">
        <v>5537</v>
      </c>
      <c r="H126" s="849">
        <v>2</v>
      </c>
      <c r="I126" s="849">
        <v>470</v>
      </c>
      <c r="J126" s="832"/>
      <c r="K126" s="832">
        <v>235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5419</v>
      </c>
      <c r="B127" s="832" t="s">
        <v>5420</v>
      </c>
      <c r="C127" s="832" t="s">
        <v>584</v>
      </c>
      <c r="D127" s="832" t="s">
        <v>2202</v>
      </c>
      <c r="E127" s="832" t="s">
        <v>5421</v>
      </c>
      <c r="F127" s="832" t="s">
        <v>5425</v>
      </c>
      <c r="G127" s="832" t="s">
        <v>5426</v>
      </c>
      <c r="H127" s="849"/>
      <c r="I127" s="849"/>
      <c r="J127" s="832"/>
      <c r="K127" s="832"/>
      <c r="L127" s="849">
        <v>0.2</v>
      </c>
      <c r="M127" s="849">
        <v>10.82</v>
      </c>
      <c r="N127" s="832">
        <v>1</v>
      </c>
      <c r="O127" s="832">
        <v>54.1</v>
      </c>
      <c r="P127" s="849"/>
      <c r="Q127" s="849"/>
      <c r="R127" s="837"/>
      <c r="S127" s="850"/>
    </row>
    <row r="128" spans="1:19" ht="14.4" customHeight="1" x14ac:dyDescent="0.3">
      <c r="A128" s="831" t="s">
        <v>5419</v>
      </c>
      <c r="B128" s="832" t="s">
        <v>5420</v>
      </c>
      <c r="C128" s="832" t="s">
        <v>584</v>
      </c>
      <c r="D128" s="832" t="s">
        <v>2202</v>
      </c>
      <c r="E128" s="832" t="s">
        <v>5421</v>
      </c>
      <c r="F128" s="832" t="s">
        <v>5428</v>
      </c>
      <c r="G128" s="832" t="s">
        <v>3697</v>
      </c>
      <c r="H128" s="849"/>
      <c r="I128" s="849"/>
      <c r="J128" s="832"/>
      <c r="K128" s="832"/>
      <c r="L128" s="849"/>
      <c r="M128" s="849"/>
      <c r="N128" s="832"/>
      <c r="O128" s="832"/>
      <c r="P128" s="849">
        <v>0.2</v>
      </c>
      <c r="Q128" s="849">
        <v>2.57</v>
      </c>
      <c r="R128" s="837"/>
      <c r="S128" s="850">
        <v>12.849999999999998</v>
      </c>
    </row>
    <row r="129" spans="1:19" ht="14.4" customHeight="1" x14ac:dyDescent="0.3">
      <c r="A129" s="831" t="s">
        <v>5419</v>
      </c>
      <c r="B129" s="832" t="s">
        <v>5420</v>
      </c>
      <c r="C129" s="832" t="s">
        <v>584</v>
      </c>
      <c r="D129" s="832" t="s">
        <v>2202</v>
      </c>
      <c r="E129" s="832" t="s">
        <v>5421</v>
      </c>
      <c r="F129" s="832" t="s">
        <v>5431</v>
      </c>
      <c r="G129" s="832" t="s">
        <v>1918</v>
      </c>
      <c r="H129" s="849"/>
      <c r="I129" s="849"/>
      <c r="J129" s="832"/>
      <c r="K129" s="832"/>
      <c r="L129" s="849">
        <v>0.7</v>
      </c>
      <c r="M129" s="849">
        <v>43.1</v>
      </c>
      <c r="N129" s="832">
        <v>1</v>
      </c>
      <c r="O129" s="832">
        <v>61.571428571428577</v>
      </c>
      <c r="P129" s="849">
        <v>0.30000000000000004</v>
      </c>
      <c r="Q129" s="849">
        <v>18.419999999999998</v>
      </c>
      <c r="R129" s="837">
        <v>0.42737819025522034</v>
      </c>
      <c r="S129" s="850">
        <v>61.399999999999984</v>
      </c>
    </row>
    <row r="130" spans="1:19" ht="14.4" customHeight="1" x14ac:dyDescent="0.3">
      <c r="A130" s="831" t="s">
        <v>5419</v>
      </c>
      <c r="B130" s="832" t="s">
        <v>5420</v>
      </c>
      <c r="C130" s="832" t="s">
        <v>584</v>
      </c>
      <c r="D130" s="832" t="s">
        <v>2202</v>
      </c>
      <c r="E130" s="832" t="s">
        <v>5421</v>
      </c>
      <c r="F130" s="832" t="s">
        <v>5441</v>
      </c>
      <c r="G130" s="832" t="s">
        <v>1049</v>
      </c>
      <c r="H130" s="849"/>
      <c r="I130" s="849"/>
      <c r="J130" s="832"/>
      <c r="K130" s="832"/>
      <c r="L130" s="849"/>
      <c r="M130" s="849"/>
      <c r="N130" s="832"/>
      <c r="O130" s="832"/>
      <c r="P130" s="849">
        <v>0.60000000000000009</v>
      </c>
      <c r="Q130" s="849">
        <v>32.67</v>
      </c>
      <c r="R130" s="837"/>
      <c r="S130" s="850">
        <v>54.449999999999996</v>
      </c>
    </row>
    <row r="131" spans="1:19" ht="14.4" customHeight="1" x14ac:dyDescent="0.3">
      <c r="A131" s="831" t="s">
        <v>5419</v>
      </c>
      <c r="B131" s="832" t="s">
        <v>5420</v>
      </c>
      <c r="C131" s="832" t="s">
        <v>584</v>
      </c>
      <c r="D131" s="832" t="s">
        <v>2202</v>
      </c>
      <c r="E131" s="832" t="s">
        <v>5421</v>
      </c>
      <c r="F131" s="832" t="s">
        <v>5443</v>
      </c>
      <c r="G131" s="832"/>
      <c r="H131" s="849"/>
      <c r="I131" s="849"/>
      <c r="J131" s="832"/>
      <c r="K131" s="832"/>
      <c r="L131" s="849">
        <v>6.03</v>
      </c>
      <c r="M131" s="849">
        <v>493.68</v>
      </c>
      <c r="N131" s="832">
        <v>1</v>
      </c>
      <c r="O131" s="832">
        <v>81.870646766169159</v>
      </c>
      <c r="P131" s="849"/>
      <c r="Q131" s="849"/>
      <c r="R131" s="837"/>
      <c r="S131" s="850"/>
    </row>
    <row r="132" spans="1:19" ht="14.4" customHeight="1" x14ac:dyDescent="0.3">
      <c r="A132" s="831" t="s">
        <v>5419</v>
      </c>
      <c r="B132" s="832" t="s">
        <v>5420</v>
      </c>
      <c r="C132" s="832" t="s">
        <v>584</v>
      </c>
      <c r="D132" s="832" t="s">
        <v>2202</v>
      </c>
      <c r="E132" s="832" t="s">
        <v>5421</v>
      </c>
      <c r="F132" s="832" t="s">
        <v>5453</v>
      </c>
      <c r="G132" s="832" t="s">
        <v>5454</v>
      </c>
      <c r="H132" s="849"/>
      <c r="I132" s="849"/>
      <c r="J132" s="832"/>
      <c r="K132" s="832"/>
      <c r="L132" s="849"/>
      <c r="M132" s="849"/>
      <c r="N132" s="832"/>
      <c r="O132" s="832"/>
      <c r="P132" s="849">
        <v>0.02</v>
      </c>
      <c r="Q132" s="849">
        <v>5.53</v>
      </c>
      <c r="R132" s="837"/>
      <c r="S132" s="850">
        <v>276.5</v>
      </c>
    </row>
    <row r="133" spans="1:19" ht="14.4" customHeight="1" x14ac:dyDescent="0.3">
      <c r="A133" s="831" t="s">
        <v>5419</v>
      </c>
      <c r="B133" s="832" t="s">
        <v>5420</v>
      </c>
      <c r="C133" s="832" t="s">
        <v>584</v>
      </c>
      <c r="D133" s="832" t="s">
        <v>2202</v>
      </c>
      <c r="E133" s="832" t="s">
        <v>5421</v>
      </c>
      <c r="F133" s="832" t="s">
        <v>5461</v>
      </c>
      <c r="G133" s="832" t="s">
        <v>5462</v>
      </c>
      <c r="H133" s="849"/>
      <c r="I133" s="849"/>
      <c r="J133" s="832"/>
      <c r="K133" s="832"/>
      <c r="L133" s="849">
        <v>2</v>
      </c>
      <c r="M133" s="849">
        <v>24.36</v>
      </c>
      <c r="N133" s="832">
        <v>1</v>
      </c>
      <c r="O133" s="832">
        <v>12.18</v>
      </c>
      <c r="P133" s="849">
        <v>4</v>
      </c>
      <c r="Q133" s="849">
        <v>48.72</v>
      </c>
      <c r="R133" s="837">
        <v>2</v>
      </c>
      <c r="S133" s="850">
        <v>12.18</v>
      </c>
    </row>
    <row r="134" spans="1:19" ht="14.4" customHeight="1" x14ac:dyDescent="0.3">
      <c r="A134" s="831" t="s">
        <v>5419</v>
      </c>
      <c r="B134" s="832" t="s">
        <v>5420</v>
      </c>
      <c r="C134" s="832" t="s">
        <v>584</v>
      </c>
      <c r="D134" s="832" t="s">
        <v>2202</v>
      </c>
      <c r="E134" s="832" t="s">
        <v>5421</v>
      </c>
      <c r="F134" s="832" t="s">
        <v>5463</v>
      </c>
      <c r="G134" s="832" t="s">
        <v>5462</v>
      </c>
      <c r="H134" s="849"/>
      <c r="I134" s="849"/>
      <c r="J134" s="832"/>
      <c r="K134" s="832"/>
      <c r="L134" s="849">
        <v>14</v>
      </c>
      <c r="M134" s="849">
        <v>34.159999999999997</v>
      </c>
      <c r="N134" s="832">
        <v>1</v>
      </c>
      <c r="O134" s="832">
        <v>2.44</v>
      </c>
      <c r="P134" s="849">
        <v>8</v>
      </c>
      <c r="Q134" s="849">
        <v>19.52</v>
      </c>
      <c r="R134" s="837">
        <v>0.57142857142857151</v>
      </c>
      <c r="S134" s="850">
        <v>2.44</v>
      </c>
    </row>
    <row r="135" spans="1:19" ht="14.4" customHeight="1" x14ac:dyDescent="0.3">
      <c r="A135" s="831" t="s">
        <v>5419</v>
      </c>
      <c r="B135" s="832" t="s">
        <v>5420</v>
      </c>
      <c r="C135" s="832" t="s">
        <v>584</v>
      </c>
      <c r="D135" s="832" t="s">
        <v>2202</v>
      </c>
      <c r="E135" s="832" t="s">
        <v>5421</v>
      </c>
      <c r="F135" s="832" t="s">
        <v>5471</v>
      </c>
      <c r="G135" s="832" t="s">
        <v>952</v>
      </c>
      <c r="H135" s="849"/>
      <c r="I135" s="849"/>
      <c r="J135" s="832"/>
      <c r="K135" s="832"/>
      <c r="L135" s="849"/>
      <c r="M135" s="849"/>
      <c r="N135" s="832"/>
      <c r="O135" s="832"/>
      <c r="P135" s="849">
        <v>0.1</v>
      </c>
      <c r="Q135" s="849">
        <v>4.8499999999999996</v>
      </c>
      <c r="R135" s="837"/>
      <c r="S135" s="850">
        <v>48.499999999999993</v>
      </c>
    </row>
    <row r="136" spans="1:19" ht="14.4" customHeight="1" x14ac:dyDescent="0.3">
      <c r="A136" s="831" t="s">
        <v>5419</v>
      </c>
      <c r="B136" s="832" t="s">
        <v>5420</v>
      </c>
      <c r="C136" s="832" t="s">
        <v>584</v>
      </c>
      <c r="D136" s="832" t="s">
        <v>2202</v>
      </c>
      <c r="E136" s="832" t="s">
        <v>5421</v>
      </c>
      <c r="F136" s="832" t="s">
        <v>5475</v>
      </c>
      <c r="G136" s="832" t="s">
        <v>5476</v>
      </c>
      <c r="H136" s="849"/>
      <c r="I136" s="849"/>
      <c r="J136" s="832"/>
      <c r="K136" s="832"/>
      <c r="L136" s="849">
        <v>0.1</v>
      </c>
      <c r="M136" s="849">
        <v>28.63</v>
      </c>
      <c r="N136" s="832">
        <v>1</v>
      </c>
      <c r="O136" s="832">
        <v>286.29999999999995</v>
      </c>
      <c r="P136" s="849"/>
      <c r="Q136" s="849"/>
      <c r="R136" s="837"/>
      <c r="S136" s="850"/>
    </row>
    <row r="137" spans="1:19" ht="14.4" customHeight="1" x14ac:dyDescent="0.3">
      <c r="A137" s="831" t="s">
        <v>5419</v>
      </c>
      <c r="B137" s="832" t="s">
        <v>5420</v>
      </c>
      <c r="C137" s="832" t="s">
        <v>584</v>
      </c>
      <c r="D137" s="832" t="s">
        <v>2202</v>
      </c>
      <c r="E137" s="832" t="s">
        <v>5421</v>
      </c>
      <c r="F137" s="832" t="s">
        <v>5479</v>
      </c>
      <c r="G137" s="832" t="s">
        <v>5476</v>
      </c>
      <c r="H137" s="849"/>
      <c r="I137" s="849"/>
      <c r="J137" s="832"/>
      <c r="K137" s="832"/>
      <c r="L137" s="849">
        <v>0.1</v>
      </c>
      <c r="M137" s="849">
        <v>28.63</v>
      </c>
      <c r="N137" s="832">
        <v>1</v>
      </c>
      <c r="O137" s="832">
        <v>286.29999999999995</v>
      </c>
      <c r="P137" s="849"/>
      <c r="Q137" s="849"/>
      <c r="R137" s="837"/>
      <c r="S137" s="850"/>
    </row>
    <row r="138" spans="1:19" ht="14.4" customHeight="1" x14ac:dyDescent="0.3">
      <c r="A138" s="831" t="s">
        <v>5419</v>
      </c>
      <c r="B138" s="832" t="s">
        <v>5420</v>
      </c>
      <c r="C138" s="832" t="s">
        <v>584</v>
      </c>
      <c r="D138" s="832" t="s">
        <v>2202</v>
      </c>
      <c r="E138" s="832" t="s">
        <v>5421</v>
      </c>
      <c r="F138" s="832" t="s">
        <v>5487</v>
      </c>
      <c r="G138" s="832" t="s">
        <v>700</v>
      </c>
      <c r="H138" s="849"/>
      <c r="I138" s="849"/>
      <c r="J138" s="832"/>
      <c r="K138" s="832"/>
      <c r="L138" s="849"/>
      <c r="M138" s="849"/>
      <c r="N138" s="832"/>
      <c r="O138" s="832"/>
      <c r="P138" s="849">
        <v>5</v>
      </c>
      <c r="Q138" s="849">
        <v>409.7</v>
      </c>
      <c r="R138" s="837"/>
      <c r="S138" s="850">
        <v>81.94</v>
      </c>
    </row>
    <row r="139" spans="1:19" ht="14.4" customHeight="1" x14ac:dyDescent="0.3">
      <c r="A139" s="831" t="s">
        <v>5419</v>
      </c>
      <c r="B139" s="832" t="s">
        <v>5420</v>
      </c>
      <c r="C139" s="832" t="s">
        <v>584</v>
      </c>
      <c r="D139" s="832" t="s">
        <v>2202</v>
      </c>
      <c r="E139" s="832" t="s">
        <v>5421</v>
      </c>
      <c r="F139" s="832" t="s">
        <v>5492</v>
      </c>
      <c r="G139" s="832" t="s">
        <v>5490</v>
      </c>
      <c r="H139" s="849"/>
      <c r="I139" s="849"/>
      <c r="J139" s="832"/>
      <c r="K139" s="832"/>
      <c r="L139" s="849"/>
      <c r="M139" s="849"/>
      <c r="N139" s="832"/>
      <c r="O139" s="832"/>
      <c r="P139" s="849">
        <v>2</v>
      </c>
      <c r="Q139" s="849">
        <v>28.64</v>
      </c>
      <c r="R139" s="837"/>
      <c r="S139" s="850">
        <v>14.32</v>
      </c>
    </row>
    <row r="140" spans="1:19" ht="14.4" customHeight="1" x14ac:dyDescent="0.3">
      <c r="A140" s="831" t="s">
        <v>5419</v>
      </c>
      <c r="B140" s="832" t="s">
        <v>5420</v>
      </c>
      <c r="C140" s="832" t="s">
        <v>584</v>
      </c>
      <c r="D140" s="832" t="s">
        <v>2202</v>
      </c>
      <c r="E140" s="832" t="s">
        <v>5511</v>
      </c>
      <c r="F140" s="832" t="s">
        <v>5514</v>
      </c>
      <c r="G140" s="832" t="s">
        <v>5515</v>
      </c>
      <c r="H140" s="849"/>
      <c r="I140" s="849"/>
      <c r="J140" s="832"/>
      <c r="K140" s="832"/>
      <c r="L140" s="849">
        <v>10</v>
      </c>
      <c r="M140" s="849">
        <v>1470</v>
      </c>
      <c r="N140" s="832">
        <v>1</v>
      </c>
      <c r="O140" s="832">
        <v>147</v>
      </c>
      <c r="P140" s="849">
        <v>9</v>
      </c>
      <c r="Q140" s="849">
        <v>1323</v>
      </c>
      <c r="R140" s="837">
        <v>0.9</v>
      </c>
      <c r="S140" s="850">
        <v>147</v>
      </c>
    </row>
    <row r="141" spans="1:19" ht="14.4" customHeight="1" x14ac:dyDescent="0.3">
      <c r="A141" s="831" t="s">
        <v>5419</v>
      </c>
      <c r="B141" s="832" t="s">
        <v>5420</v>
      </c>
      <c r="C141" s="832" t="s">
        <v>584</v>
      </c>
      <c r="D141" s="832" t="s">
        <v>2202</v>
      </c>
      <c r="E141" s="832" t="s">
        <v>5511</v>
      </c>
      <c r="F141" s="832" t="s">
        <v>5518</v>
      </c>
      <c r="G141" s="832" t="s">
        <v>5519</v>
      </c>
      <c r="H141" s="849"/>
      <c r="I141" s="849"/>
      <c r="J141" s="832"/>
      <c r="K141" s="832"/>
      <c r="L141" s="849">
        <v>122</v>
      </c>
      <c r="M141" s="849">
        <v>4514</v>
      </c>
      <c r="N141" s="832">
        <v>1</v>
      </c>
      <c r="O141" s="832">
        <v>37</v>
      </c>
      <c r="P141" s="849">
        <v>72</v>
      </c>
      <c r="Q141" s="849">
        <v>2664</v>
      </c>
      <c r="R141" s="837">
        <v>0.5901639344262295</v>
      </c>
      <c r="S141" s="850">
        <v>37</v>
      </c>
    </row>
    <row r="142" spans="1:19" ht="14.4" customHeight="1" x14ac:dyDescent="0.3">
      <c r="A142" s="831" t="s">
        <v>5419</v>
      </c>
      <c r="B142" s="832" t="s">
        <v>5420</v>
      </c>
      <c r="C142" s="832" t="s">
        <v>584</v>
      </c>
      <c r="D142" s="832" t="s">
        <v>2202</v>
      </c>
      <c r="E142" s="832" t="s">
        <v>5511</v>
      </c>
      <c r="F142" s="832" t="s">
        <v>5522</v>
      </c>
      <c r="G142" s="832" t="s">
        <v>5523</v>
      </c>
      <c r="H142" s="849"/>
      <c r="I142" s="849"/>
      <c r="J142" s="832"/>
      <c r="K142" s="832"/>
      <c r="L142" s="849">
        <v>205</v>
      </c>
      <c r="M142" s="849">
        <v>96350</v>
      </c>
      <c r="N142" s="832">
        <v>1</v>
      </c>
      <c r="O142" s="832">
        <v>470</v>
      </c>
      <c r="P142" s="849">
        <v>102</v>
      </c>
      <c r="Q142" s="849">
        <v>48042</v>
      </c>
      <c r="R142" s="837">
        <v>0.49861961598339388</v>
      </c>
      <c r="S142" s="850">
        <v>471</v>
      </c>
    </row>
    <row r="143" spans="1:19" ht="14.4" customHeight="1" x14ac:dyDescent="0.3">
      <c r="A143" s="831" t="s">
        <v>5419</v>
      </c>
      <c r="B143" s="832" t="s">
        <v>5420</v>
      </c>
      <c r="C143" s="832" t="s">
        <v>584</v>
      </c>
      <c r="D143" s="832" t="s">
        <v>2202</v>
      </c>
      <c r="E143" s="832" t="s">
        <v>5511</v>
      </c>
      <c r="F143" s="832" t="s">
        <v>5524</v>
      </c>
      <c r="G143" s="832" t="s">
        <v>5525</v>
      </c>
      <c r="H143" s="849"/>
      <c r="I143" s="849"/>
      <c r="J143" s="832"/>
      <c r="K143" s="832"/>
      <c r="L143" s="849">
        <v>221</v>
      </c>
      <c r="M143" s="849">
        <v>7366.67</v>
      </c>
      <c r="N143" s="832">
        <v>1</v>
      </c>
      <c r="O143" s="832">
        <v>33.333348416289596</v>
      </c>
      <c r="P143" s="849">
        <v>122</v>
      </c>
      <c r="Q143" s="849">
        <v>4066.67</v>
      </c>
      <c r="R143" s="837">
        <v>0.55203640179348334</v>
      </c>
      <c r="S143" s="850">
        <v>33.333360655737707</v>
      </c>
    </row>
    <row r="144" spans="1:19" ht="14.4" customHeight="1" x14ac:dyDescent="0.3">
      <c r="A144" s="831" t="s">
        <v>5419</v>
      </c>
      <c r="B144" s="832" t="s">
        <v>5420</v>
      </c>
      <c r="C144" s="832" t="s">
        <v>584</v>
      </c>
      <c r="D144" s="832" t="s">
        <v>2202</v>
      </c>
      <c r="E144" s="832" t="s">
        <v>5511</v>
      </c>
      <c r="F144" s="832" t="s">
        <v>5526</v>
      </c>
      <c r="G144" s="832" t="s">
        <v>5527</v>
      </c>
      <c r="H144" s="849"/>
      <c r="I144" s="849"/>
      <c r="J144" s="832"/>
      <c r="K144" s="832"/>
      <c r="L144" s="849">
        <v>89</v>
      </c>
      <c r="M144" s="849">
        <v>3293</v>
      </c>
      <c r="N144" s="832">
        <v>1</v>
      </c>
      <c r="O144" s="832">
        <v>37</v>
      </c>
      <c r="P144" s="849"/>
      <c r="Q144" s="849"/>
      <c r="R144" s="837"/>
      <c r="S144" s="850"/>
    </row>
    <row r="145" spans="1:19" ht="14.4" customHeight="1" x14ac:dyDescent="0.3">
      <c r="A145" s="831" t="s">
        <v>5419</v>
      </c>
      <c r="B145" s="832" t="s">
        <v>5420</v>
      </c>
      <c r="C145" s="832" t="s">
        <v>584</v>
      </c>
      <c r="D145" s="832" t="s">
        <v>2202</v>
      </c>
      <c r="E145" s="832" t="s">
        <v>5511</v>
      </c>
      <c r="F145" s="832" t="s">
        <v>5528</v>
      </c>
      <c r="G145" s="832" t="s">
        <v>5529</v>
      </c>
      <c r="H145" s="849"/>
      <c r="I145" s="849"/>
      <c r="J145" s="832"/>
      <c r="K145" s="832"/>
      <c r="L145" s="849">
        <v>26</v>
      </c>
      <c r="M145" s="849">
        <v>3458</v>
      </c>
      <c r="N145" s="832">
        <v>1</v>
      </c>
      <c r="O145" s="832">
        <v>133</v>
      </c>
      <c r="P145" s="849"/>
      <c r="Q145" s="849"/>
      <c r="R145" s="837"/>
      <c r="S145" s="850"/>
    </row>
    <row r="146" spans="1:19" ht="14.4" customHeight="1" x14ac:dyDescent="0.3">
      <c r="A146" s="831" t="s">
        <v>5419</v>
      </c>
      <c r="B146" s="832" t="s">
        <v>5420</v>
      </c>
      <c r="C146" s="832" t="s">
        <v>584</v>
      </c>
      <c r="D146" s="832" t="s">
        <v>2202</v>
      </c>
      <c r="E146" s="832" t="s">
        <v>5511</v>
      </c>
      <c r="F146" s="832" t="s">
        <v>5536</v>
      </c>
      <c r="G146" s="832" t="s">
        <v>5537</v>
      </c>
      <c r="H146" s="849"/>
      <c r="I146" s="849"/>
      <c r="J146" s="832"/>
      <c r="K146" s="832"/>
      <c r="L146" s="849">
        <v>16</v>
      </c>
      <c r="M146" s="849">
        <v>3760</v>
      </c>
      <c r="N146" s="832">
        <v>1</v>
      </c>
      <c r="O146" s="832">
        <v>235</v>
      </c>
      <c r="P146" s="849">
        <v>20</v>
      </c>
      <c r="Q146" s="849">
        <v>4720</v>
      </c>
      <c r="R146" s="837">
        <v>1.2553191489361701</v>
      </c>
      <c r="S146" s="850">
        <v>236</v>
      </c>
    </row>
    <row r="147" spans="1:19" ht="14.4" customHeight="1" x14ac:dyDescent="0.3">
      <c r="A147" s="831" t="s">
        <v>5419</v>
      </c>
      <c r="B147" s="832" t="s">
        <v>5420</v>
      </c>
      <c r="C147" s="832" t="s">
        <v>584</v>
      </c>
      <c r="D147" s="832" t="s">
        <v>2202</v>
      </c>
      <c r="E147" s="832" t="s">
        <v>5511</v>
      </c>
      <c r="F147" s="832" t="s">
        <v>5538</v>
      </c>
      <c r="G147" s="832" t="s">
        <v>5539</v>
      </c>
      <c r="H147" s="849"/>
      <c r="I147" s="849"/>
      <c r="J147" s="832"/>
      <c r="K147" s="832"/>
      <c r="L147" s="849">
        <v>2</v>
      </c>
      <c r="M147" s="849">
        <v>148</v>
      </c>
      <c r="N147" s="832">
        <v>1</v>
      </c>
      <c r="O147" s="832">
        <v>74</v>
      </c>
      <c r="P147" s="849">
        <v>1</v>
      </c>
      <c r="Q147" s="849">
        <v>74</v>
      </c>
      <c r="R147" s="837">
        <v>0.5</v>
      </c>
      <c r="S147" s="850">
        <v>74</v>
      </c>
    </row>
    <row r="148" spans="1:19" ht="14.4" customHeight="1" x14ac:dyDescent="0.3">
      <c r="A148" s="831" t="s">
        <v>5419</v>
      </c>
      <c r="B148" s="832" t="s">
        <v>5420</v>
      </c>
      <c r="C148" s="832" t="s">
        <v>584</v>
      </c>
      <c r="D148" s="832" t="s">
        <v>2202</v>
      </c>
      <c r="E148" s="832" t="s">
        <v>5511</v>
      </c>
      <c r="F148" s="832" t="s">
        <v>5542</v>
      </c>
      <c r="G148" s="832" t="s">
        <v>5543</v>
      </c>
      <c r="H148" s="849"/>
      <c r="I148" s="849"/>
      <c r="J148" s="832"/>
      <c r="K148" s="832"/>
      <c r="L148" s="849">
        <v>7</v>
      </c>
      <c r="M148" s="849">
        <v>413</v>
      </c>
      <c r="N148" s="832">
        <v>1</v>
      </c>
      <c r="O148" s="832">
        <v>59</v>
      </c>
      <c r="P148" s="849"/>
      <c r="Q148" s="849"/>
      <c r="R148" s="837"/>
      <c r="S148" s="850"/>
    </row>
    <row r="149" spans="1:19" ht="14.4" customHeight="1" x14ac:dyDescent="0.3">
      <c r="A149" s="831" t="s">
        <v>5419</v>
      </c>
      <c r="B149" s="832" t="s">
        <v>5420</v>
      </c>
      <c r="C149" s="832" t="s">
        <v>584</v>
      </c>
      <c r="D149" s="832" t="s">
        <v>2208</v>
      </c>
      <c r="E149" s="832" t="s">
        <v>5421</v>
      </c>
      <c r="F149" s="832" t="s">
        <v>5482</v>
      </c>
      <c r="G149" s="832" t="s">
        <v>598</v>
      </c>
      <c r="H149" s="849"/>
      <c r="I149" s="849"/>
      <c r="J149" s="832"/>
      <c r="K149" s="832"/>
      <c r="L149" s="849"/>
      <c r="M149" s="849"/>
      <c r="N149" s="832"/>
      <c r="O149" s="832"/>
      <c r="P149" s="849">
        <v>2</v>
      </c>
      <c r="Q149" s="849">
        <v>57.26</v>
      </c>
      <c r="R149" s="837"/>
      <c r="S149" s="850">
        <v>28.63</v>
      </c>
    </row>
    <row r="150" spans="1:19" ht="14.4" customHeight="1" x14ac:dyDescent="0.3">
      <c r="A150" s="831" t="s">
        <v>5419</v>
      </c>
      <c r="B150" s="832" t="s">
        <v>5420</v>
      </c>
      <c r="C150" s="832" t="s">
        <v>584</v>
      </c>
      <c r="D150" s="832" t="s">
        <v>2208</v>
      </c>
      <c r="E150" s="832" t="s">
        <v>5511</v>
      </c>
      <c r="F150" s="832" t="s">
        <v>5514</v>
      </c>
      <c r="G150" s="832" t="s">
        <v>5515</v>
      </c>
      <c r="H150" s="849"/>
      <c r="I150" s="849"/>
      <c r="J150" s="832"/>
      <c r="K150" s="832"/>
      <c r="L150" s="849"/>
      <c r="M150" s="849"/>
      <c r="N150" s="832"/>
      <c r="O150" s="832"/>
      <c r="P150" s="849">
        <v>1</v>
      </c>
      <c r="Q150" s="849">
        <v>147</v>
      </c>
      <c r="R150" s="837"/>
      <c r="S150" s="850">
        <v>147</v>
      </c>
    </row>
    <row r="151" spans="1:19" ht="14.4" customHeight="1" x14ac:dyDescent="0.3">
      <c r="A151" s="831" t="s">
        <v>5419</v>
      </c>
      <c r="B151" s="832" t="s">
        <v>5420</v>
      </c>
      <c r="C151" s="832" t="s">
        <v>584</v>
      </c>
      <c r="D151" s="832" t="s">
        <v>2208</v>
      </c>
      <c r="E151" s="832" t="s">
        <v>5511</v>
      </c>
      <c r="F151" s="832" t="s">
        <v>5518</v>
      </c>
      <c r="G151" s="832" t="s">
        <v>5519</v>
      </c>
      <c r="H151" s="849"/>
      <c r="I151" s="849"/>
      <c r="J151" s="832"/>
      <c r="K151" s="832"/>
      <c r="L151" s="849">
        <v>29</v>
      </c>
      <c r="M151" s="849">
        <v>1073</v>
      </c>
      <c r="N151" s="832">
        <v>1</v>
      </c>
      <c r="O151" s="832">
        <v>37</v>
      </c>
      <c r="P151" s="849">
        <v>98</v>
      </c>
      <c r="Q151" s="849">
        <v>3626</v>
      </c>
      <c r="R151" s="837">
        <v>3.3793103448275863</v>
      </c>
      <c r="S151" s="850">
        <v>37</v>
      </c>
    </row>
    <row r="152" spans="1:19" ht="14.4" customHeight="1" x14ac:dyDescent="0.3">
      <c r="A152" s="831" t="s">
        <v>5419</v>
      </c>
      <c r="B152" s="832" t="s">
        <v>5420</v>
      </c>
      <c r="C152" s="832" t="s">
        <v>584</v>
      </c>
      <c r="D152" s="832" t="s">
        <v>2208</v>
      </c>
      <c r="E152" s="832" t="s">
        <v>5511</v>
      </c>
      <c r="F152" s="832" t="s">
        <v>5522</v>
      </c>
      <c r="G152" s="832" t="s">
        <v>5523</v>
      </c>
      <c r="H152" s="849"/>
      <c r="I152" s="849"/>
      <c r="J152" s="832"/>
      <c r="K152" s="832"/>
      <c r="L152" s="849">
        <v>14</v>
      </c>
      <c r="M152" s="849">
        <v>6580</v>
      </c>
      <c r="N152" s="832">
        <v>1</v>
      </c>
      <c r="O152" s="832">
        <v>470</v>
      </c>
      <c r="P152" s="849">
        <v>22</v>
      </c>
      <c r="Q152" s="849">
        <v>10362</v>
      </c>
      <c r="R152" s="837">
        <v>1.5747720364741642</v>
      </c>
      <c r="S152" s="850">
        <v>471</v>
      </c>
    </row>
    <row r="153" spans="1:19" ht="14.4" customHeight="1" x14ac:dyDescent="0.3">
      <c r="A153" s="831" t="s">
        <v>5419</v>
      </c>
      <c r="B153" s="832" t="s">
        <v>5420</v>
      </c>
      <c r="C153" s="832" t="s">
        <v>584</v>
      </c>
      <c r="D153" s="832" t="s">
        <v>2208</v>
      </c>
      <c r="E153" s="832" t="s">
        <v>5511</v>
      </c>
      <c r="F153" s="832" t="s">
        <v>5524</v>
      </c>
      <c r="G153" s="832" t="s">
        <v>5525</v>
      </c>
      <c r="H153" s="849"/>
      <c r="I153" s="849"/>
      <c r="J153" s="832"/>
      <c r="K153" s="832"/>
      <c r="L153" s="849">
        <v>26</v>
      </c>
      <c r="M153" s="849">
        <v>866.66999999999985</v>
      </c>
      <c r="N153" s="832">
        <v>1</v>
      </c>
      <c r="O153" s="832">
        <v>33.333461538461535</v>
      </c>
      <c r="P153" s="849">
        <v>106</v>
      </c>
      <c r="Q153" s="849">
        <v>3533.33</v>
      </c>
      <c r="R153" s="837">
        <v>4.076903550370961</v>
      </c>
      <c r="S153" s="850">
        <v>33.333301886792455</v>
      </c>
    </row>
    <row r="154" spans="1:19" ht="14.4" customHeight="1" x14ac:dyDescent="0.3">
      <c r="A154" s="831" t="s">
        <v>5419</v>
      </c>
      <c r="B154" s="832" t="s">
        <v>5420</v>
      </c>
      <c r="C154" s="832" t="s">
        <v>584</v>
      </c>
      <c r="D154" s="832" t="s">
        <v>2208</v>
      </c>
      <c r="E154" s="832" t="s">
        <v>5511</v>
      </c>
      <c r="F154" s="832" t="s">
        <v>5526</v>
      </c>
      <c r="G154" s="832" t="s">
        <v>5527</v>
      </c>
      <c r="H154" s="849"/>
      <c r="I154" s="849"/>
      <c r="J154" s="832"/>
      <c r="K154" s="832"/>
      <c r="L154" s="849">
        <v>18</v>
      </c>
      <c r="M154" s="849">
        <v>666</v>
      </c>
      <c r="N154" s="832">
        <v>1</v>
      </c>
      <c r="O154" s="832">
        <v>37</v>
      </c>
      <c r="P154" s="849">
        <v>120</v>
      </c>
      <c r="Q154" s="849">
        <v>4440</v>
      </c>
      <c r="R154" s="837">
        <v>6.666666666666667</v>
      </c>
      <c r="S154" s="850">
        <v>37</v>
      </c>
    </row>
    <row r="155" spans="1:19" ht="14.4" customHeight="1" x14ac:dyDescent="0.3">
      <c r="A155" s="831" t="s">
        <v>5419</v>
      </c>
      <c r="B155" s="832" t="s">
        <v>5420</v>
      </c>
      <c r="C155" s="832" t="s">
        <v>584</v>
      </c>
      <c r="D155" s="832" t="s">
        <v>2208</v>
      </c>
      <c r="E155" s="832" t="s">
        <v>5511</v>
      </c>
      <c r="F155" s="832" t="s">
        <v>5528</v>
      </c>
      <c r="G155" s="832" t="s">
        <v>5529</v>
      </c>
      <c r="H155" s="849"/>
      <c r="I155" s="849"/>
      <c r="J155" s="832"/>
      <c r="K155" s="832"/>
      <c r="L155" s="849">
        <v>1</v>
      </c>
      <c r="M155" s="849">
        <v>133</v>
      </c>
      <c r="N155" s="832">
        <v>1</v>
      </c>
      <c r="O155" s="832">
        <v>133</v>
      </c>
      <c r="P155" s="849">
        <v>4</v>
      </c>
      <c r="Q155" s="849">
        <v>532</v>
      </c>
      <c r="R155" s="837">
        <v>4</v>
      </c>
      <c r="S155" s="850">
        <v>133</v>
      </c>
    </row>
    <row r="156" spans="1:19" ht="14.4" customHeight="1" x14ac:dyDescent="0.3">
      <c r="A156" s="831" t="s">
        <v>5419</v>
      </c>
      <c r="B156" s="832" t="s">
        <v>5420</v>
      </c>
      <c r="C156" s="832" t="s">
        <v>584</v>
      </c>
      <c r="D156" s="832" t="s">
        <v>2208</v>
      </c>
      <c r="E156" s="832" t="s">
        <v>5511</v>
      </c>
      <c r="F156" s="832" t="s">
        <v>5532</v>
      </c>
      <c r="G156" s="832" t="s">
        <v>5533</v>
      </c>
      <c r="H156" s="849"/>
      <c r="I156" s="849"/>
      <c r="J156" s="832"/>
      <c r="K156" s="832"/>
      <c r="L156" s="849">
        <v>1</v>
      </c>
      <c r="M156" s="849">
        <v>701</v>
      </c>
      <c r="N156" s="832">
        <v>1</v>
      </c>
      <c r="O156" s="832">
        <v>701</v>
      </c>
      <c r="P156" s="849">
        <v>6</v>
      </c>
      <c r="Q156" s="849">
        <v>4212</v>
      </c>
      <c r="R156" s="837">
        <v>6.0085592011412272</v>
      </c>
      <c r="S156" s="850">
        <v>702</v>
      </c>
    </row>
    <row r="157" spans="1:19" ht="14.4" customHeight="1" x14ac:dyDescent="0.3">
      <c r="A157" s="831" t="s">
        <v>5419</v>
      </c>
      <c r="B157" s="832" t="s">
        <v>5420</v>
      </c>
      <c r="C157" s="832" t="s">
        <v>584</v>
      </c>
      <c r="D157" s="832" t="s">
        <v>2208</v>
      </c>
      <c r="E157" s="832" t="s">
        <v>5511</v>
      </c>
      <c r="F157" s="832" t="s">
        <v>5536</v>
      </c>
      <c r="G157" s="832" t="s">
        <v>5537</v>
      </c>
      <c r="H157" s="849"/>
      <c r="I157" s="849"/>
      <c r="J157" s="832"/>
      <c r="K157" s="832"/>
      <c r="L157" s="849">
        <v>12</v>
      </c>
      <c r="M157" s="849">
        <v>2820</v>
      </c>
      <c r="N157" s="832">
        <v>1</v>
      </c>
      <c r="O157" s="832">
        <v>235</v>
      </c>
      <c r="P157" s="849">
        <v>78</v>
      </c>
      <c r="Q157" s="849">
        <v>18408</v>
      </c>
      <c r="R157" s="837">
        <v>6.5276595744680854</v>
      </c>
      <c r="S157" s="850">
        <v>236</v>
      </c>
    </row>
    <row r="158" spans="1:19" ht="14.4" customHeight="1" x14ac:dyDescent="0.3">
      <c r="A158" s="831" t="s">
        <v>5419</v>
      </c>
      <c r="B158" s="832" t="s">
        <v>5420</v>
      </c>
      <c r="C158" s="832" t="s">
        <v>584</v>
      </c>
      <c r="D158" s="832" t="s">
        <v>2208</v>
      </c>
      <c r="E158" s="832" t="s">
        <v>5511</v>
      </c>
      <c r="F158" s="832" t="s">
        <v>5538</v>
      </c>
      <c r="G158" s="832" t="s">
        <v>5539</v>
      </c>
      <c r="H158" s="849"/>
      <c r="I158" s="849"/>
      <c r="J158" s="832"/>
      <c r="K158" s="832"/>
      <c r="L158" s="849">
        <v>5</v>
      </c>
      <c r="M158" s="849">
        <v>370</v>
      </c>
      <c r="N158" s="832">
        <v>1</v>
      </c>
      <c r="O158" s="832">
        <v>74</v>
      </c>
      <c r="P158" s="849">
        <v>1</v>
      </c>
      <c r="Q158" s="849">
        <v>74</v>
      </c>
      <c r="R158" s="837">
        <v>0.2</v>
      </c>
      <c r="S158" s="850">
        <v>74</v>
      </c>
    </row>
    <row r="159" spans="1:19" ht="14.4" customHeight="1" x14ac:dyDescent="0.3">
      <c r="A159" s="831" t="s">
        <v>5419</v>
      </c>
      <c r="B159" s="832" t="s">
        <v>5420</v>
      </c>
      <c r="C159" s="832" t="s">
        <v>584</v>
      </c>
      <c r="D159" s="832" t="s">
        <v>2208</v>
      </c>
      <c r="E159" s="832" t="s">
        <v>5511</v>
      </c>
      <c r="F159" s="832" t="s">
        <v>5542</v>
      </c>
      <c r="G159" s="832" t="s">
        <v>5543</v>
      </c>
      <c r="H159" s="849"/>
      <c r="I159" s="849"/>
      <c r="J159" s="832"/>
      <c r="K159" s="832"/>
      <c r="L159" s="849">
        <v>1</v>
      </c>
      <c r="M159" s="849">
        <v>59</v>
      </c>
      <c r="N159" s="832">
        <v>1</v>
      </c>
      <c r="O159" s="832">
        <v>59</v>
      </c>
      <c r="P159" s="849">
        <v>8</v>
      </c>
      <c r="Q159" s="849">
        <v>472</v>
      </c>
      <c r="R159" s="837">
        <v>8</v>
      </c>
      <c r="S159" s="850">
        <v>59</v>
      </c>
    </row>
    <row r="160" spans="1:19" ht="14.4" customHeight="1" x14ac:dyDescent="0.3">
      <c r="A160" s="831" t="s">
        <v>5419</v>
      </c>
      <c r="B160" s="832" t="s">
        <v>5420</v>
      </c>
      <c r="C160" s="832" t="s">
        <v>584</v>
      </c>
      <c r="D160" s="832" t="s">
        <v>2209</v>
      </c>
      <c r="E160" s="832" t="s">
        <v>5511</v>
      </c>
      <c r="F160" s="832" t="s">
        <v>5522</v>
      </c>
      <c r="G160" s="832" t="s">
        <v>5523</v>
      </c>
      <c r="H160" s="849">
        <v>17</v>
      </c>
      <c r="I160" s="849">
        <v>7973</v>
      </c>
      <c r="J160" s="832">
        <v>0.84819148936170208</v>
      </c>
      <c r="K160" s="832">
        <v>469</v>
      </c>
      <c r="L160" s="849">
        <v>20</v>
      </c>
      <c r="M160" s="849">
        <v>9400</v>
      </c>
      <c r="N160" s="832">
        <v>1</v>
      </c>
      <c r="O160" s="832">
        <v>470</v>
      </c>
      <c r="P160" s="849">
        <v>13</v>
      </c>
      <c r="Q160" s="849">
        <v>6123</v>
      </c>
      <c r="R160" s="837">
        <v>0.65138297872340423</v>
      </c>
      <c r="S160" s="850">
        <v>471</v>
      </c>
    </row>
    <row r="161" spans="1:19" ht="14.4" customHeight="1" x14ac:dyDescent="0.3">
      <c r="A161" s="831" t="s">
        <v>5419</v>
      </c>
      <c r="B161" s="832" t="s">
        <v>5420</v>
      </c>
      <c r="C161" s="832" t="s">
        <v>584</v>
      </c>
      <c r="D161" s="832" t="s">
        <v>2209</v>
      </c>
      <c r="E161" s="832" t="s">
        <v>5511</v>
      </c>
      <c r="F161" s="832" t="s">
        <v>5524</v>
      </c>
      <c r="G161" s="832" t="s">
        <v>5525</v>
      </c>
      <c r="H161" s="849">
        <v>7</v>
      </c>
      <c r="I161" s="849">
        <v>233.33000000000004</v>
      </c>
      <c r="J161" s="832">
        <v>0.31818305787377954</v>
      </c>
      <c r="K161" s="832">
        <v>33.332857142857151</v>
      </c>
      <c r="L161" s="849">
        <v>22</v>
      </c>
      <c r="M161" s="849">
        <v>733.32</v>
      </c>
      <c r="N161" s="832">
        <v>1</v>
      </c>
      <c r="O161" s="832">
        <v>33.332727272727276</v>
      </c>
      <c r="P161" s="849">
        <v>15</v>
      </c>
      <c r="Q161" s="849">
        <v>499.99</v>
      </c>
      <c r="R161" s="837">
        <v>0.68181694212622046</v>
      </c>
      <c r="S161" s="850">
        <v>33.332666666666668</v>
      </c>
    </row>
    <row r="162" spans="1:19" ht="14.4" customHeight="1" x14ac:dyDescent="0.3">
      <c r="A162" s="831" t="s">
        <v>5419</v>
      </c>
      <c r="B162" s="832" t="s">
        <v>5420</v>
      </c>
      <c r="C162" s="832" t="s">
        <v>584</v>
      </c>
      <c r="D162" s="832" t="s">
        <v>2209</v>
      </c>
      <c r="E162" s="832" t="s">
        <v>5511</v>
      </c>
      <c r="F162" s="832" t="s">
        <v>5526</v>
      </c>
      <c r="G162" s="832" t="s">
        <v>5527</v>
      </c>
      <c r="H162" s="849">
        <v>12</v>
      </c>
      <c r="I162" s="849">
        <v>444</v>
      </c>
      <c r="J162" s="832">
        <v>0.63157894736842102</v>
      </c>
      <c r="K162" s="832">
        <v>37</v>
      </c>
      <c r="L162" s="849">
        <v>19</v>
      </c>
      <c r="M162" s="849">
        <v>703</v>
      </c>
      <c r="N162" s="832">
        <v>1</v>
      </c>
      <c r="O162" s="832">
        <v>37</v>
      </c>
      <c r="P162" s="849">
        <v>1</v>
      </c>
      <c r="Q162" s="849">
        <v>37</v>
      </c>
      <c r="R162" s="837">
        <v>5.2631578947368418E-2</v>
      </c>
      <c r="S162" s="850">
        <v>37</v>
      </c>
    </row>
    <row r="163" spans="1:19" ht="14.4" customHeight="1" x14ac:dyDescent="0.3">
      <c r="A163" s="831" t="s">
        <v>5419</v>
      </c>
      <c r="B163" s="832" t="s">
        <v>5420</v>
      </c>
      <c r="C163" s="832" t="s">
        <v>584</v>
      </c>
      <c r="D163" s="832" t="s">
        <v>2209</v>
      </c>
      <c r="E163" s="832" t="s">
        <v>5511</v>
      </c>
      <c r="F163" s="832" t="s">
        <v>5528</v>
      </c>
      <c r="G163" s="832" t="s">
        <v>5529</v>
      </c>
      <c r="H163" s="849">
        <v>10</v>
      </c>
      <c r="I163" s="849">
        <v>1330</v>
      </c>
      <c r="J163" s="832">
        <v>0.83333333333333337</v>
      </c>
      <c r="K163" s="832">
        <v>133</v>
      </c>
      <c r="L163" s="849">
        <v>12</v>
      </c>
      <c r="M163" s="849">
        <v>1596</v>
      </c>
      <c r="N163" s="832">
        <v>1</v>
      </c>
      <c r="O163" s="832">
        <v>133</v>
      </c>
      <c r="P163" s="849"/>
      <c r="Q163" s="849"/>
      <c r="R163" s="837"/>
      <c r="S163" s="850"/>
    </row>
    <row r="164" spans="1:19" ht="14.4" customHeight="1" x14ac:dyDescent="0.3">
      <c r="A164" s="831" t="s">
        <v>5419</v>
      </c>
      <c r="B164" s="832" t="s">
        <v>5420</v>
      </c>
      <c r="C164" s="832" t="s">
        <v>584</v>
      </c>
      <c r="D164" s="832" t="s">
        <v>2209</v>
      </c>
      <c r="E164" s="832" t="s">
        <v>5511</v>
      </c>
      <c r="F164" s="832" t="s">
        <v>5536</v>
      </c>
      <c r="G164" s="832" t="s">
        <v>5537</v>
      </c>
      <c r="H164" s="849"/>
      <c r="I164" s="849"/>
      <c r="J164" s="832"/>
      <c r="K164" s="832"/>
      <c r="L164" s="849">
        <v>2</v>
      </c>
      <c r="M164" s="849">
        <v>470</v>
      </c>
      <c r="N164" s="832">
        <v>1</v>
      </c>
      <c r="O164" s="832">
        <v>235</v>
      </c>
      <c r="P164" s="849">
        <v>2</v>
      </c>
      <c r="Q164" s="849">
        <v>472</v>
      </c>
      <c r="R164" s="837">
        <v>1.0042553191489361</v>
      </c>
      <c r="S164" s="850">
        <v>236</v>
      </c>
    </row>
    <row r="165" spans="1:19" ht="14.4" customHeight="1" x14ac:dyDescent="0.3">
      <c r="A165" s="831" t="s">
        <v>5419</v>
      </c>
      <c r="B165" s="832" t="s">
        <v>5420</v>
      </c>
      <c r="C165" s="832" t="s">
        <v>584</v>
      </c>
      <c r="D165" s="832" t="s">
        <v>2209</v>
      </c>
      <c r="E165" s="832" t="s">
        <v>5511</v>
      </c>
      <c r="F165" s="832" t="s">
        <v>5542</v>
      </c>
      <c r="G165" s="832" t="s">
        <v>5543</v>
      </c>
      <c r="H165" s="849">
        <v>2</v>
      </c>
      <c r="I165" s="849">
        <v>118</v>
      </c>
      <c r="J165" s="832"/>
      <c r="K165" s="832">
        <v>59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" customHeight="1" x14ac:dyDescent="0.3">
      <c r="A166" s="831" t="s">
        <v>5419</v>
      </c>
      <c r="B166" s="832" t="s">
        <v>5420</v>
      </c>
      <c r="C166" s="832" t="s">
        <v>584</v>
      </c>
      <c r="D166" s="832" t="s">
        <v>5405</v>
      </c>
      <c r="E166" s="832" t="s">
        <v>5421</v>
      </c>
      <c r="F166" s="832" t="s">
        <v>5425</v>
      </c>
      <c r="G166" s="832" t="s">
        <v>5426</v>
      </c>
      <c r="H166" s="849">
        <v>0.2</v>
      </c>
      <c r="I166" s="849">
        <v>10.82</v>
      </c>
      <c r="J166" s="832"/>
      <c r="K166" s="832">
        <v>54.1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5419</v>
      </c>
      <c r="B167" s="832" t="s">
        <v>5420</v>
      </c>
      <c r="C167" s="832" t="s">
        <v>584</v>
      </c>
      <c r="D167" s="832" t="s">
        <v>5405</v>
      </c>
      <c r="E167" s="832" t="s">
        <v>5421</v>
      </c>
      <c r="F167" s="832" t="s">
        <v>5443</v>
      </c>
      <c r="G167" s="832"/>
      <c r="H167" s="849">
        <v>1</v>
      </c>
      <c r="I167" s="849">
        <v>81.94</v>
      </c>
      <c r="J167" s="832"/>
      <c r="K167" s="832">
        <v>81.94</v>
      </c>
      <c r="L167" s="849"/>
      <c r="M167" s="849"/>
      <c r="N167" s="832"/>
      <c r="O167" s="832"/>
      <c r="P167" s="849"/>
      <c r="Q167" s="849"/>
      <c r="R167" s="837"/>
      <c r="S167" s="850"/>
    </row>
    <row r="168" spans="1:19" ht="14.4" customHeight="1" x14ac:dyDescent="0.3">
      <c r="A168" s="831" t="s">
        <v>5419</v>
      </c>
      <c r="B168" s="832" t="s">
        <v>5420</v>
      </c>
      <c r="C168" s="832" t="s">
        <v>584</v>
      </c>
      <c r="D168" s="832" t="s">
        <v>5405</v>
      </c>
      <c r="E168" s="832" t="s">
        <v>5421</v>
      </c>
      <c r="F168" s="832" t="s">
        <v>5459</v>
      </c>
      <c r="G168" s="832" t="s">
        <v>5458</v>
      </c>
      <c r="H168" s="849">
        <v>7.0000000000000007E-2</v>
      </c>
      <c r="I168" s="849">
        <v>12.05</v>
      </c>
      <c r="J168" s="832"/>
      <c r="K168" s="832">
        <v>172.14285714285714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" customHeight="1" x14ac:dyDescent="0.3">
      <c r="A169" s="831" t="s">
        <v>5419</v>
      </c>
      <c r="B169" s="832" t="s">
        <v>5420</v>
      </c>
      <c r="C169" s="832" t="s">
        <v>584</v>
      </c>
      <c r="D169" s="832" t="s">
        <v>5405</v>
      </c>
      <c r="E169" s="832" t="s">
        <v>5511</v>
      </c>
      <c r="F169" s="832" t="s">
        <v>5514</v>
      </c>
      <c r="G169" s="832" t="s">
        <v>5515</v>
      </c>
      <c r="H169" s="849">
        <v>1</v>
      </c>
      <c r="I169" s="849">
        <v>146</v>
      </c>
      <c r="J169" s="832"/>
      <c r="K169" s="832">
        <v>146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" customHeight="1" x14ac:dyDescent="0.3">
      <c r="A170" s="831" t="s">
        <v>5419</v>
      </c>
      <c r="B170" s="832" t="s">
        <v>5420</v>
      </c>
      <c r="C170" s="832" t="s">
        <v>584</v>
      </c>
      <c r="D170" s="832" t="s">
        <v>5405</v>
      </c>
      <c r="E170" s="832" t="s">
        <v>5511</v>
      </c>
      <c r="F170" s="832" t="s">
        <v>5526</v>
      </c>
      <c r="G170" s="832" t="s">
        <v>5527</v>
      </c>
      <c r="H170" s="849">
        <v>1</v>
      </c>
      <c r="I170" s="849">
        <v>37</v>
      </c>
      <c r="J170" s="832"/>
      <c r="K170" s="832">
        <v>37</v>
      </c>
      <c r="L170" s="849"/>
      <c r="M170" s="849"/>
      <c r="N170" s="832"/>
      <c r="O170" s="832"/>
      <c r="P170" s="849"/>
      <c r="Q170" s="849"/>
      <c r="R170" s="837"/>
      <c r="S170" s="850"/>
    </row>
    <row r="171" spans="1:19" ht="14.4" customHeight="1" x14ac:dyDescent="0.3">
      <c r="A171" s="831" t="s">
        <v>5419</v>
      </c>
      <c r="B171" s="832" t="s">
        <v>5420</v>
      </c>
      <c r="C171" s="832" t="s">
        <v>584</v>
      </c>
      <c r="D171" s="832" t="s">
        <v>2218</v>
      </c>
      <c r="E171" s="832" t="s">
        <v>5511</v>
      </c>
      <c r="F171" s="832" t="s">
        <v>5518</v>
      </c>
      <c r="G171" s="832" t="s">
        <v>5519</v>
      </c>
      <c r="H171" s="849"/>
      <c r="I171" s="849"/>
      <c r="J171" s="832"/>
      <c r="K171" s="832"/>
      <c r="L171" s="849">
        <v>1</v>
      </c>
      <c r="M171" s="849">
        <v>37</v>
      </c>
      <c r="N171" s="832">
        <v>1</v>
      </c>
      <c r="O171" s="832">
        <v>37</v>
      </c>
      <c r="P171" s="849">
        <v>7</v>
      </c>
      <c r="Q171" s="849">
        <v>259</v>
      </c>
      <c r="R171" s="837">
        <v>7</v>
      </c>
      <c r="S171" s="850">
        <v>37</v>
      </c>
    </row>
    <row r="172" spans="1:19" ht="14.4" customHeight="1" x14ac:dyDescent="0.3">
      <c r="A172" s="831" t="s">
        <v>5419</v>
      </c>
      <c r="B172" s="832" t="s">
        <v>5420</v>
      </c>
      <c r="C172" s="832" t="s">
        <v>584</v>
      </c>
      <c r="D172" s="832" t="s">
        <v>2220</v>
      </c>
      <c r="E172" s="832" t="s">
        <v>5421</v>
      </c>
      <c r="F172" s="832" t="s">
        <v>5422</v>
      </c>
      <c r="G172" s="832" t="s">
        <v>1244</v>
      </c>
      <c r="H172" s="849"/>
      <c r="I172" s="849"/>
      <c r="J172" s="832"/>
      <c r="K172" s="832"/>
      <c r="L172" s="849"/>
      <c r="M172" s="849"/>
      <c r="N172" s="832"/>
      <c r="O172" s="832"/>
      <c r="P172" s="849">
        <v>0.1</v>
      </c>
      <c r="Q172" s="849">
        <v>8.19</v>
      </c>
      <c r="R172" s="837"/>
      <c r="S172" s="850">
        <v>81.899999999999991</v>
      </c>
    </row>
    <row r="173" spans="1:19" ht="14.4" customHeight="1" x14ac:dyDescent="0.3">
      <c r="A173" s="831" t="s">
        <v>5419</v>
      </c>
      <c r="B173" s="832" t="s">
        <v>5420</v>
      </c>
      <c r="C173" s="832" t="s">
        <v>584</v>
      </c>
      <c r="D173" s="832" t="s">
        <v>2220</v>
      </c>
      <c r="E173" s="832" t="s">
        <v>5421</v>
      </c>
      <c r="F173" s="832" t="s">
        <v>5423</v>
      </c>
      <c r="G173" s="832" t="s">
        <v>5424</v>
      </c>
      <c r="H173" s="849"/>
      <c r="I173" s="849"/>
      <c r="J173" s="832"/>
      <c r="K173" s="832"/>
      <c r="L173" s="849"/>
      <c r="M173" s="849"/>
      <c r="N173" s="832"/>
      <c r="O173" s="832"/>
      <c r="P173" s="849">
        <v>0.2</v>
      </c>
      <c r="Q173" s="849">
        <v>16.39</v>
      </c>
      <c r="R173" s="837"/>
      <c r="S173" s="850">
        <v>81.95</v>
      </c>
    </row>
    <row r="174" spans="1:19" ht="14.4" customHeight="1" x14ac:dyDescent="0.3">
      <c r="A174" s="831" t="s">
        <v>5419</v>
      </c>
      <c r="B174" s="832" t="s">
        <v>5420</v>
      </c>
      <c r="C174" s="832" t="s">
        <v>584</v>
      </c>
      <c r="D174" s="832" t="s">
        <v>2220</v>
      </c>
      <c r="E174" s="832" t="s">
        <v>5421</v>
      </c>
      <c r="F174" s="832" t="s">
        <v>5425</v>
      </c>
      <c r="G174" s="832" t="s">
        <v>5426</v>
      </c>
      <c r="H174" s="849"/>
      <c r="I174" s="849"/>
      <c r="J174" s="832"/>
      <c r="K174" s="832"/>
      <c r="L174" s="849"/>
      <c r="M174" s="849"/>
      <c r="N174" s="832"/>
      <c r="O174" s="832"/>
      <c r="P174" s="849">
        <v>0.4</v>
      </c>
      <c r="Q174" s="849">
        <v>21.65</v>
      </c>
      <c r="R174" s="837"/>
      <c r="S174" s="850">
        <v>54.124999999999993</v>
      </c>
    </row>
    <row r="175" spans="1:19" ht="14.4" customHeight="1" x14ac:dyDescent="0.3">
      <c r="A175" s="831" t="s">
        <v>5419</v>
      </c>
      <c r="B175" s="832" t="s">
        <v>5420</v>
      </c>
      <c r="C175" s="832" t="s">
        <v>584</v>
      </c>
      <c r="D175" s="832" t="s">
        <v>2220</v>
      </c>
      <c r="E175" s="832" t="s">
        <v>5421</v>
      </c>
      <c r="F175" s="832" t="s">
        <v>5442</v>
      </c>
      <c r="G175" s="832"/>
      <c r="H175" s="849"/>
      <c r="I175" s="849"/>
      <c r="J175" s="832"/>
      <c r="K175" s="832"/>
      <c r="L175" s="849">
        <v>1</v>
      </c>
      <c r="M175" s="849">
        <v>48.74</v>
      </c>
      <c r="N175" s="832">
        <v>1</v>
      </c>
      <c r="O175" s="832">
        <v>48.74</v>
      </c>
      <c r="P175" s="849"/>
      <c r="Q175" s="849"/>
      <c r="R175" s="837"/>
      <c r="S175" s="850"/>
    </row>
    <row r="176" spans="1:19" ht="14.4" customHeight="1" x14ac:dyDescent="0.3">
      <c r="A176" s="831" t="s">
        <v>5419</v>
      </c>
      <c r="B176" s="832" t="s">
        <v>5420</v>
      </c>
      <c r="C176" s="832" t="s">
        <v>584</v>
      </c>
      <c r="D176" s="832" t="s">
        <v>2220</v>
      </c>
      <c r="E176" s="832" t="s">
        <v>5421</v>
      </c>
      <c r="F176" s="832" t="s">
        <v>5453</v>
      </c>
      <c r="G176" s="832" t="s">
        <v>5454</v>
      </c>
      <c r="H176" s="849">
        <v>0.02</v>
      </c>
      <c r="I176" s="849">
        <v>5.12</v>
      </c>
      <c r="J176" s="832"/>
      <c r="K176" s="832">
        <v>256</v>
      </c>
      <c r="L176" s="849"/>
      <c r="M176" s="849"/>
      <c r="N176" s="832"/>
      <c r="O176" s="832"/>
      <c r="P176" s="849"/>
      <c r="Q176" s="849"/>
      <c r="R176" s="837"/>
      <c r="S176" s="850"/>
    </row>
    <row r="177" spans="1:19" ht="14.4" customHeight="1" x14ac:dyDescent="0.3">
      <c r="A177" s="831" t="s">
        <v>5419</v>
      </c>
      <c r="B177" s="832" t="s">
        <v>5420</v>
      </c>
      <c r="C177" s="832" t="s">
        <v>584</v>
      </c>
      <c r="D177" s="832" t="s">
        <v>2220</v>
      </c>
      <c r="E177" s="832" t="s">
        <v>5421</v>
      </c>
      <c r="F177" s="832" t="s">
        <v>5459</v>
      </c>
      <c r="G177" s="832" t="s">
        <v>5458</v>
      </c>
      <c r="H177" s="849">
        <v>0.03</v>
      </c>
      <c r="I177" s="849">
        <v>6.02</v>
      </c>
      <c r="J177" s="832"/>
      <c r="K177" s="832">
        <v>200.66666666666666</v>
      </c>
      <c r="L177" s="849"/>
      <c r="M177" s="849"/>
      <c r="N177" s="832"/>
      <c r="O177" s="832"/>
      <c r="P177" s="849"/>
      <c r="Q177" s="849"/>
      <c r="R177" s="837"/>
      <c r="S177" s="850"/>
    </row>
    <row r="178" spans="1:19" ht="14.4" customHeight="1" x14ac:dyDescent="0.3">
      <c r="A178" s="831" t="s">
        <v>5419</v>
      </c>
      <c r="B178" s="832" t="s">
        <v>5420</v>
      </c>
      <c r="C178" s="832" t="s">
        <v>584</v>
      </c>
      <c r="D178" s="832" t="s">
        <v>2220</v>
      </c>
      <c r="E178" s="832" t="s">
        <v>5421</v>
      </c>
      <c r="F178" s="832" t="s">
        <v>5463</v>
      </c>
      <c r="G178" s="832" t="s">
        <v>5462</v>
      </c>
      <c r="H178" s="849"/>
      <c r="I178" s="849"/>
      <c r="J178" s="832"/>
      <c r="K178" s="832"/>
      <c r="L178" s="849">
        <v>1</v>
      </c>
      <c r="M178" s="849">
        <v>2.44</v>
      </c>
      <c r="N178" s="832">
        <v>1</v>
      </c>
      <c r="O178" s="832">
        <v>2.44</v>
      </c>
      <c r="P178" s="849">
        <v>2</v>
      </c>
      <c r="Q178" s="849">
        <v>4.88</v>
      </c>
      <c r="R178" s="837">
        <v>2</v>
      </c>
      <c r="S178" s="850">
        <v>2.44</v>
      </c>
    </row>
    <row r="179" spans="1:19" ht="14.4" customHeight="1" x14ac:dyDescent="0.3">
      <c r="A179" s="831" t="s">
        <v>5419</v>
      </c>
      <c r="B179" s="832" t="s">
        <v>5420</v>
      </c>
      <c r="C179" s="832" t="s">
        <v>584</v>
      </c>
      <c r="D179" s="832" t="s">
        <v>2220</v>
      </c>
      <c r="E179" s="832" t="s">
        <v>5421</v>
      </c>
      <c r="F179" s="832" t="s">
        <v>5464</v>
      </c>
      <c r="G179" s="832" t="s">
        <v>5462</v>
      </c>
      <c r="H179" s="849"/>
      <c r="I179" s="849"/>
      <c r="J179" s="832"/>
      <c r="K179" s="832"/>
      <c r="L179" s="849">
        <v>2</v>
      </c>
      <c r="M179" s="849">
        <v>12.18</v>
      </c>
      <c r="N179" s="832">
        <v>1</v>
      </c>
      <c r="O179" s="832">
        <v>6.09</v>
      </c>
      <c r="P179" s="849">
        <v>3</v>
      </c>
      <c r="Q179" s="849">
        <v>18.27</v>
      </c>
      <c r="R179" s="837">
        <v>1.5</v>
      </c>
      <c r="S179" s="850">
        <v>6.09</v>
      </c>
    </row>
    <row r="180" spans="1:19" ht="14.4" customHeight="1" x14ac:dyDescent="0.3">
      <c r="A180" s="831" t="s">
        <v>5419</v>
      </c>
      <c r="B180" s="832" t="s">
        <v>5420</v>
      </c>
      <c r="C180" s="832" t="s">
        <v>584</v>
      </c>
      <c r="D180" s="832" t="s">
        <v>2220</v>
      </c>
      <c r="E180" s="832" t="s">
        <v>5421</v>
      </c>
      <c r="F180" s="832" t="s">
        <v>5468</v>
      </c>
      <c r="G180" s="832" t="s">
        <v>1198</v>
      </c>
      <c r="H180" s="849"/>
      <c r="I180" s="849"/>
      <c r="J180" s="832"/>
      <c r="K180" s="832"/>
      <c r="L180" s="849">
        <v>2</v>
      </c>
      <c r="M180" s="849">
        <v>2237.8000000000002</v>
      </c>
      <c r="N180" s="832">
        <v>1</v>
      </c>
      <c r="O180" s="832">
        <v>1118.9000000000001</v>
      </c>
      <c r="P180" s="849">
        <v>2</v>
      </c>
      <c r="Q180" s="849">
        <v>2237.8000000000002</v>
      </c>
      <c r="R180" s="837">
        <v>1</v>
      </c>
      <c r="S180" s="850">
        <v>1118.9000000000001</v>
      </c>
    </row>
    <row r="181" spans="1:19" ht="14.4" customHeight="1" x14ac:dyDescent="0.3">
      <c r="A181" s="831" t="s">
        <v>5419</v>
      </c>
      <c r="B181" s="832" t="s">
        <v>5420</v>
      </c>
      <c r="C181" s="832" t="s">
        <v>584</v>
      </c>
      <c r="D181" s="832" t="s">
        <v>2220</v>
      </c>
      <c r="E181" s="832" t="s">
        <v>5511</v>
      </c>
      <c r="F181" s="832" t="s">
        <v>5514</v>
      </c>
      <c r="G181" s="832" t="s">
        <v>5515</v>
      </c>
      <c r="H181" s="849">
        <v>1</v>
      </c>
      <c r="I181" s="849">
        <v>146</v>
      </c>
      <c r="J181" s="832">
        <v>0.33106575963718821</v>
      </c>
      <c r="K181" s="832">
        <v>146</v>
      </c>
      <c r="L181" s="849">
        <v>3</v>
      </c>
      <c r="M181" s="849">
        <v>441</v>
      </c>
      <c r="N181" s="832">
        <v>1</v>
      </c>
      <c r="O181" s="832">
        <v>147</v>
      </c>
      <c r="P181" s="849">
        <v>3</v>
      </c>
      <c r="Q181" s="849">
        <v>441</v>
      </c>
      <c r="R181" s="837">
        <v>1</v>
      </c>
      <c r="S181" s="850">
        <v>147</v>
      </c>
    </row>
    <row r="182" spans="1:19" ht="14.4" customHeight="1" x14ac:dyDescent="0.3">
      <c r="A182" s="831" t="s">
        <v>5419</v>
      </c>
      <c r="B182" s="832" t="s">
        <v>5420</v>
      </c>
      <c r="C182" s="832" t="s">
        <v>584</v>
      </c>
      <c r="D182" s="832" t="s">
        <v>2220</v>
      </c>
      <c r="E182" s="832" t="s">
        <v>5511</v>
      </c>
      <c r="F182" s="832" t="s">
        <v>5518</v>
      </c>
      <c r="G182" s="832" t="s">
        <v>5519</v>
      </c>
      <c r="H182" s="849"/>
      <c r="I182" s="849"/>
      <c r="J182" s="832"/>
      <c r="K182" s="832"/>
      <c r="L182" s="849">
        <v>4</v>
      </c>
      <c r="M182" s="849">
        <v>148</v>
      </c>
      <c r="N182" s="832">
        <v>1</v>
      </c>
      <c r="O182" s="832">
        <v>37</v>
      </c>
      <c r="P182" s="849">
        <v>11</v>
      </c>
      <c r="Q182" s="849">
        <v>407</v>
      </c>
      <c r="R182" s="837">
        <v>2.75</v>
      </c>
      <c r="S182" s="850">
        <v>37</v>
      </c>
    </row>
    <row r="183" spans="1:19" ht="14.4" customHeight="1" x14ac:dyDescent="0.3">
      <c r="A183" s="831" t="s">
        <v>5419</v>
      </c>
      <c r="B183" s="832" t="s">
        <v>5420</v>
      </c>
      <c r="C183" s="832" t="s">
        <v>584</v>
      </c>
      <c r="D183" s="832" t="s">
        <v>2220</v>
      </c>
      <c r="E183" s="832" t="s">
        <v>5511</v>
      </c>
      <c r="F183" s="832" t="s">
        <v>5522</v>
      </c>
      <c r="G183" s="832" t="s">
        <v>5523</v>
      </c>
      <c r="H183" s="849">
        <v>11</v>
      </c>
      <c r="I183" s="849">
        <v>5159</v>
      </c>
      <c r="J183" s="832">
        <v>0.84435351882160392</v>
      </c>
      <c r="K183" s="832">
        <v>469</v>
      </c>
      <c r="L183" s="849">
        <v>13</v>
      </c>
      <c r="M183" s="849">
        <v>6110</v>
      </c>
      <c r="N183" s="832">
        <v>1</v>
      </c>
      <c r="O183" s="832">
        <v>470</v>
      </c>
      <c r="P183" s="849">
        <v>7</v>
      </c>
      <c r="Q183" s="849">
        <v>3297</v>
      </c>
      <c r="R183" s="837">
        <v>0.53960720130932893</v>
      </c>
      <c r="S183" s="850">
        <v>471</v>
      </c>
    </row>
    <row r="184" spans="1:19" ht="14.4" customHeight="1" x14ac:dyDescent="0.3">
      <c r="A184" s="831" t="s">
        <v>5419</v>
      </c>
      <c r="B184" s="832" t="s">
        <v>5420</v>
      </c>
      <c r="C184" s="832" t="s">
        <v>584</v>
      </c>
      <c r="D184" s="832" t="s">
        <v>2220</v>
      </c>
      <c r="E184" s="832" t="s">
        <v>5511</v>
      </c>
      <c r="F184" s="832" t="s">
        <v>5524</v>
      </c>
      <c r="G184" s="832" t="s">
        <v>5525</v>
      </c>
      <c r="H184" s="849">
        <v>6</v>
      </c>
      <c r="I184" s="849">
        <v>200</v>
      </c>
      <c r="J184" s="832">
        <v>0.31579113574281975</v>
      </c>
      <c r="K184" s="832">
        <v>33.333333333333336</v>
      </c>
      <c r="L184" s="849">
        <v>19</v>
      </c>
      <c r="M184" s="849">
        <v>633.32999999999993</v>
      </c>
      <c r="N184" s="832">
        <v>1</v>
      </c>
      <c r="O184" s="832">
        <v>33.333157894736836</v>
      </c>
      <c r="P184" s="849">
        <v>14</v>
      </c>
      <c r="Q184" s="849">
        <v>466.65999999999997</v>
      </c>
      <c r="R184" s="837">
        <v>0.73683545702872122</v>
      </c>
      <c r="S184" s="850">
        <v>33.332857142857144</v>
      </c>
    </row>
    <row r="185" spans="1:19" ht="14.4" customHeight="1" x14ac:dyDescent="0.3">
      <c r="A185" s="831" t="s">
        <v>5419</v>
      </c>
      <c r="B185" s="832" t="s">
        <v>5420</v>
      </c>
      <c r="C185" s="832" t="s">
        <v>584</v>
      </c>
      <c r="D185" s="832" t="s">
        <v>2220</v>
      </c>
      <c r="E185" s="832" t="s">
        <v>5511</v>
      </c>
      <c r="F185" s="832" t="s">
        <v>5526</v>
      </c>
      <c r="G185" s="832" t="s">
        <v>5527</v>
      </c>
      <c r="H185" s="849">
        <v>85</v>
      </c>
      <c r="I185" s="849">
        <v>3145</v>
      </c>
      <c r="J185" s="832">
        <v>1.0897435897435896</v>
      </c>
      <c r="K185" s="832">
        <v>37</v>
      </c>
      <c r="L185" s="849">
        <v>78</v>
      </c>
      <c r="M185" s="849">
        <v>2886</v>
      </c>
      <c r="N185" s="832">
        <v>1</v>
      </c>
      <c r="O185" s="832">
        <v>37</v>
      </c>
      <c r="P185" s="849"/>
      <c r="Q185" s="849"/>
      <c r="R185" s="837"/>
      <c r="S185" s="850"/>
    </row>
    <row r="186" spans="1:19" ht="14.4" customHeight="1" x14ac:dyDescent="0.3">
      <c r="A186" s="831" t="s">
        <v>5419</v>
      </c>
      <c r="B186" s="832" t="s">
        <v>5420</v>
      </c>
      <c r="C186" s="832" t="s">
        <v>584</v>
      </c>
      <c r="D186" s="832" t="s">
        <v>2220</v>
      </c>
      <c r="E186" s="832" t="s">
        <v>5511</v>
      </c>
      <c r="F186" s="832" t="s">
        <v>5528</v>
      </c>
      <c r="G186" s="832" t="s">
        <v>5529</v>
      </c>
      <c r="H186" s="849">
        <v>12</v>
      </c>
      <c r="I186" s="849">
        <v>1596</v>
      </c>
      <c r="J186" s="832">
        <v>1.2</v>
      </c>
      <c r="K186" s="832">
        <v>133</v>
      </c>
      <c r="L186" s="849">
        <v>10</v>
      </c>
      <c r="M186" s="849">
        <v>1330</v>
      </c>
      <c r="N186" s="832">
        <v>1</v>
      </c>
      <c r="O186" s="832">
        <v>133</v>
      </c>
      <c r="P186" s="849"/>
      <c r="Q186" s="849"/>
      <c r="R186" s="837"/>
      <c r="S186" s="850"/>
    </row>
    <row r="187" spans="1:19" ht="14.4" customHeight="1" x14ac:dyDescent="0.3">
      <c r="A187" s="831" t="s">
        <v>5419</v>
      </c>
      <c r="B187" s="832" t="s">
        <v>5420</v>
      </c>
      <c r="C187" s="832" t="s">
        <v>584</v>
      </c>
      <c r="D187" s="832" t="s">
        <v>2220</v>
      </c>
      <c r="E187" s="832" t="s">
        <v>5511</v>
      </c>
      <c r="F187" s="832" t="s">
        <v>5536</v>
      </c>
      <c r="G187" s="832" t="s">
        <v>5537</v>
      </c>
      <c r="H187" s="849">
        <v>2</v>
      </c>
      <c r="I187" s="849">
        <v>470</v>
      </c>
      <c r="J187" s="832">
        <v>0.33333333333333331</v>
      </c>
      <c r="K187" s="832">
        <v>235</v>
      </c>
      <c r="L187" s="849">
        <v>6</v>
      </c>
      <c r="M187" s="849">
        <v>1410</v>
      </c>
      <c r="N187" s="832">
        <v>1</v>
      </c>
      <c r="O187" s="832">
        <v>235</v>
      </c>
      <c r="P187" s="849">
        <v>7</v>
      </c>
      <c r="Q187" s="849">
        <v>1652</v>
      </c>
      <c r="R187" s="837">
        <v>1.1716312056737588</v>
      </c>
      <c r="S187" s="850">
        <v>236</v>
      </c>
    </row>
    <row r="188" spans="1:19" ht="14.4" customHeight="1" x14ac:dyDescent="0.3">
      <c r="A188" s="831" t="s">
        <v>5419</v>
      </c>
      <c r="B188" s="832" t="s">
        <v>5420</v>
      </c>
      <c r="C188" s="832" t="s">
        <v>584</v>
      </c>
      <c r="D188" s="832" t="s">
        <v>2220</v>
      </c>
      <c r="E188" s="832" t="s">
        <v>5511</v>
      </c>
      <c r="F188" s="832" t="s">
        <v>5542</v>
      </c>
      <c r="G188" s="832" t="s">
        <v>5543</v>
      </c>
      <c r="H188" s="849">
        <v>3</v>
      </c>
      <c r="I188" s="849">
        <v>177</v>
      </c>
      <c r="J188" s="832">
        <v>1.5</v>
      </c>
      <c r="K188" s="832">
        <v>59</v>
      </c>
      <c r="L188" s="849">
        <v>2</v>
      </c>
      <c r="M188" s="849">
        <v>118</v>
      </c>
      <c r="N188" s="832">
        <v>1</v>
      </c>
      <c r="O188" s="832">
        <v>59</v>
      </c>
      <c r="P188" s="849"/>
      <c r="Q188" s="849"/>
      <c r="R188" s="837"/>
      <c r="S188" s="850"/>
    </row>
    <row r="189" spans="1:19" ht="14.4" customHeight="1" x14ac:dyDescent="0.3">
      <c r="A189" s="831" t="s">
        <v>5419</v>
      </c>
      <c r="B189" s="832" t="s">
        <v>5420</v>
      </c>
      <c r="C189" s="832" t="s">
        <v>584</v>
      </c>
      <c r="D189" s="832" t="s">
        <v>5406</v>
      </c>
      <c r="E189" s="832" t="s">
        <v>5421</v>
      </c>
      <c r="F189" s="832" t="s">
        <v>5431</v>
      </c>
      <c r="G189" s="832" t="s">
        <v>1918</v>
      </c>
      <c r="H189" s="849">
        <v>0.2</v>
      </c>
      <c r="I189" s="849">
        <v>12.28</v>
      </c>
      <c r="J189" s="832"/>
      <c r="K189" s="832">
        <v>61.399999999999991</v>
      </c>
      <c r="L189" s="849"/>
      <c r="M189" s="849"/>
      <c r="N189" s="832"/>
      <c r="O189" s="832"/>
      <c r="P189" s="849"/>
      <c r="Q189" s="849"/>
      <c r="R189" s="837"/>
      <c r="S189" s="850"/>
    </row>
    <row r="190" spans="1:19" ht="14.4" customHeight="1" x14ac:dyDescent="0.3">
      <c r="A190" s="831" t="s">
        <v>5419</v>
      </c>
      <c r="B190" s="832" t="s">
        <v>5420</v>
      </c>
      <c r="C190" s="832" t="s">
        <v>584</v>
      </c>
      <c r="D190" s="832" t="s">
        <v>5406</v>
      </c>
      <c r="E190" s="832" t="s">
        <v>5421</v>
      </c>
      <c r="F190" s="832" t="s">
        <v>5437</v>
      </c>
      <c r="G190" s="832" t="s">
        <v>2152</v>
      </c>
      <c r="H190" s="849">
        <v>1</v>
      </c>
      <c r="I190" s="849">
        <v>21485.919999999998</v>
      </c>
      <c r="J190" s="832"/>
      <c r="K190" s="832">
        <v>21485.919999999998</v>
      </c>
      <c r="L190" s="849"/>
      <c r="M190" s="849"/>
      <c r="N190" s="832"/>
      <c r="O190" s="832"/>
      <c r="P190" s="849"/>
      <c r="Q190" s="849"/>
      <c r="R190" s="837"/>
      <c r="S190" s="850"/>
    </row>
    <row r="191" spans="1:19" ht="14.4" customHeight="1" x14ac:dyDescent="0.3">
      <c r="A191" s="831" t="s">
        <v>5419</v>
      </c>
      <c r="B191" s="832" t="s">
        <v>5420</v>
      </c>
      <c r="C191" s="832" t="s">
        <v>584</v>
      </c>
      <c r="D191" s="832" t="s">
        <v>5406</v>
      </c>
      <c r="E191" s="832" t="s">
        <v>5421</v>
      </c>
      <c r="F191" s="832" t="s">
        <v>5443</v>
      </c>
      <c r="G191" s="832"/>
      <c r="H191" s="849">
        <v>2</v>
      </c>
      <c r="I191" s="849">
        <v>163.88</v>
      </c>
      <c r="J191" s="832"/>
      <c r="K191" s="832">
        <v>81.94</v>
      </c>
      <c r="L191" s="849"/>
      <c r="M191" s="849"/>
      <c r="N191" s="832"/>
      <c r="O191" s="832"/>
      <c r="P191" s="849"/>
      <c r="Q191" s="849"/>
      <c r="R191" s="837"/>
      <c r="S191" s="850"/>
    </row>
    <row r="192" spans="1:19" ht="14.4" customHeight="1" x14ac:dyDescent="0.3">
      <c r="A192" s="831" t="s">
        <v>5419</v>
      </c>
      <c r="B192" s="832" t="s">
        <v>5420</v>
      </c>
      <c r="C192" s="832" t="s">
        <v>584</v>
      </c>
      <c r="D192" s="832" t="s">
        <v>5406</v>
      </c>
      <c r="E192" s="832" t="s">
        <v>5421</v>
      </c>
      <c r="F192" s="832" t="s">
        <v>5457</v>
      </c>
      <c r="G192" s="832" t="s">
        <v>5458</v>
      </c>
      <c r="H192" s="849">
        <v>0.1</v>
      </c>
      <c r="I192" s="849">
        <v>12.17</v>
      </c>
      <c r="J192" s="832"/>
      <c r="K192" s="832">
        <v>121.69999999999999</v>
      </c>
      <c r="L192" s="849"/>
      <c r="M192" s="849"/>
      <c r="N192" s="832"/>
      <c r="O192" s="832"/>
      <c r="P192" s="849"/>
      <c r="Q192" s="849"/>
      <c r="R192" s="837"/>
      <c r="S192" s="850"/>
    </row>
    <row r="193" spans="1:19" ht="14.4" customHeight="1" x14ac:dyDescent="0.3">
      <c r="A193" s="831" t="s">
        <v>5419</v>
      </c>
      <c r="B193" s="832" t="s">
        <v>5420</v>
      </c>
      <c r="C193" s="832" t="s">
        <v>584</v>
      </c>
      <c r="D193" s="832" t="s">
        <v>5406</v>
      </c>
      <c r="E193" s="832" t="s">
        <v>5421</v>
      </c>
      <c r="F193" s="832" t="s">
        <v>5459</v>
      </c>
      <c r="G193" s="832" t="s">
        <v>5458</v>
      </c>
      <c r="H193" s="849">
        <v>0.03</v>
      </c>
      <c r="I193" s="849">
        <v>6.02</v>
      </c>
      <c r="J193" s="832"/>
      <c r="K193" s="832">
        <v>200.66666666666666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" customHeight="1" x14ac:dyDescent="0.3">
      <c r="A194" s="831" t="s">
        <v>5419</v>
      </c>
      <c r="B194" s="832" t="s">
        <v>5420</v>
      </c>
      <c r="C194" s="832" t="s">
        <v>584</v>
      </c>
      <c r="D194" s="832" t="s">
        <v>5406</v>
      </c>
      <c r="E194" s="832" t="s">
        <v>5421</v>
      </c>
      <c r="F194" s="832" t="s">
        <v>5474</v>
      </c>
      <c r="G194" s="832" t="s">
        <v>1001</v>
      </c>
      <c r="H194" s="849">
        <v>0.1</v>
      </c>
      <c r="I194" s="849">
        <v>16.78</v>
      </c>
      <c r="J194" s="832"/>
      <c r="K194" s="832">
        <v>167.8</v>
      </c>
      <c r="L194" s="849"/>
      <c r="M194" s="849"/>
      <c r="N194" s="832"/>
      <c r="O194" s="832"/>
      <c r="P194" s="849"/>
      <c r="Q194" s="849"/>
      <c r="R194" s="837"/>
      <c r="S194" s="850"/>
    </row>
    <row r="195" spans="1:19" ht="14.4" customHeight="1" x14ac:dyDescent="0.3">
      <c r="A195" s="831" t="s">
        <v>5419</v>
      </c>
      <c r="B195" s="832" t="s">
        <v>5420</v>
      </c>
      <c r="C195" s="832" t="s">
        <v>584</v>
      </c>
      <c r="D195" s="832" t="s">
        <v>5406</v>
      </c>
      <c r="E195" s="832" t="s">
        <v>5421</v>
      </c>
      <c r="F195" s="832" t="s">
        <v>5475</v>
      </c>
      <c r="G195" s="832" t="s">
        <v>5476</v>
      </c>
      <c r="H195" s="849">
        <v>0.2</v>
      </c>
      <c r="I195" s="849">
        <v>57.24</v>
      </c>
      <c r="J195" s="832"/>
      <c r="K195" s="832">
        <v>286.2</v>
      </c>
      <c r="L195" s="849"/>
      <c r="M195" s="849"/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5419</v>
      </c>
      <c r="B196" s="832" t="s">
        <v>5420</v>
      </c>
      <c r="C196" s="832" t="s">
        <v>584</v>
      </c>
      <c r="D196" s="832" t="s">
        <v>5406</v>
      </c>
      <c r="E196" s="832" t="s">
        <v>5511</v>
      </c>
      <c r="F196" s="832" t="s">
        <v>5514</v>
      </c>
      <c r="G196" s="832" t="s">
        <v>5515</v>
      </c>
      <c r="H196" s="849">
        <v>4</v>
      </c>
      <c r="I196" s="849">
        <v>584</v>
      </c>
      <c r="J196" s="832"/>
      <c r="K196" s="832">
        <v>146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5419</v>
      </c>
      <c r="B197" s="832" t="s">
        <v>5420</v>
      </c>
      <c r="C197" s="832" t="s">
        <v>584</v>
      </c>
      <c r="D197" s="832" t="s">
        <v>5406</v>
      </c>
      <c r="E197" s="832" t="s">
        <v>5511</v>
      </c>
      <c r="F197" s="832" t="s">
        <v>5518</v>
      </c>
      <c r="G197" s="832" t="s">
        <v>5519</v>
      </c>
      <c r="H197" s="849">
        <v>79</v>
      </c>
      <c r="I197" s="849">
        <v>2923</v>
      </c>
      <c r="J197" s="832"/>
      <c r="K197" s="832">
        <v>37</v>
      </c>
      <c r="L197" s="849"/>
      <c r="M197" s="849"/>
      <c r="N197" s="832"/>
      <c r="O197" s="832"/>
      <c r="P197" s="849"/>
      <c r="Q197" s="849"/>
      <c r="R197" s="837"/>
      <c r="S197" s="850"/>
    </row>
    <row r="198" spans="1:19" ht="14.4" customHeight="1" x14ac:dyDescent="0.3">
      <c r="A198" s="831" t="s">
        <v>5419</v>
      </c>
      <c r="B198" s="832" t="s">
        <v>5420</v>
      </c>
      <c r="C198" s="832" t="s">
        <v>584</v>
      </c>
      <c r="D198" s="832" t="s">
        <v>5406</v>
      </c>
      <c r="E198" s="832" t="s">
        <v>5511</v>
      </c>
      <c r="F198" s="832" t="s">
        <v>5522</v>
      </c>
      <c r="G198" s="832" t="s">
        <v>5523</v>
      </c>
      <c r="H198" s="849">
        <v>47</v>
      </c>
      <c r="I198" s="849">
        <v>22043</v>
      </c>
      <c r="J198" s="832"/>
      <c r="K198" s="832">
        <v>469</v>
      </c>
      <c r="L198" s="849"/>
      <c r="M198" s="849"/>
      <c r="N198" s="832"/>
      <c r="O198" s="832"/>
      <c r="P198" s="849"/>
      <c r="Q198" s="849"/>
      <c r="R198" s="837"/>
      <c r="S198" s="850"/>
    </row>
    <row r="199" spans="1:19" ht="14.4" customHeight="1" x14ac:dyDescent="0.3">
      <c r="A199" s="831" t="s">
        <v>5419</v>
      </c>
      <c r="B199" s="832" t="s">
        <v>5420</v>
      </c>
      <c r="C199" s="832" t="s">
        <v>584</v>
      </c>
      <c r="D199" s="832" t="s">
        <v>5406</v>
      </c>
      <c r="E199" s="832" t="s">
        <v>5511</v>
      </c>
      <c r="F199" s="832" t="s">
        <v>5524</v>
      </c>
      <c r="G199" s="832" t="s">
        <v>5525</v>
      </c>
      <c r="H199" s="849">
        <v>199</v>
      </c>
      <c r="I199" s="849">
        <v>6633.34</v>
      </c>
      <c r="J199" s="832"/>
      <c r="K199" s="832">
        <v>33.333366834170853</v>
      </c>
      <c r="L199" s="849"/>
      <c r="M199" s="849"/>
      <c r="N199" s="832"/>
      <c r="O199" s="832"/>
      <c r="P199" s="849"/>
      <c r="Q199" s="849"/>
      <c r="R199" s="837"/>
      <c r="S199" s="850"/>
    </row>
    <row r="200" spans="1:19" ht="14.4" customHeight="1" x14ac:dyDescent="0.3">
      <c r="A200" s="831" t="s">
        <v>5419</v>
      </c>
      <c r="B200" s="832" t="s">
        <v>5420</v>
      </c>
      <c r="C200" s="832" t="s">
        <v>584</v>
      </c>
      <c r="D200" s="832" t="s">
        <v>5406</v>
      </c>
      <c r="E200" s="832" t="s">
        <v>5511</v>
      </c>
      <c r="F200" s="832" t="s">
        <v>5526</v>
      </c>
      <c r="G200" s="832" t="s">
        <v>5527</v>
      </c>
      <c r="H200" s="849">
        <v>133</v>
      </c>
      <c r="I200" s="849">
        <v>4921</v>
      </c>
      <c r="J200" s="832"/>
      <c r="K200" s="832">
        <v>37</v>
      </c>
      <c r="L200" s="849"/>
      <c r="M200" s="849"/>
      <c r="N200" s="832"/>
      <c r="O200" s="832"/>
      <c r="P200" s="849"/>
      <c r="Q200" s="849"/>
      <c r="R200" s="837"/>
      <c r="S200" s="850"/>
    </row>
    <row r="201" spans="1:19" ht="14.4" customHeight="1" x14ac:dyDescent="0.3">
      <c r="A201" s="831" t="s">
        <v>5419</v>
      </c>
      <c r="B201" s="832" t="s">
        <v>5420</v>
      </c>
      <c r="C201" s="832" t="s">
        <v>584</v>
      </c>
      <c r="D201" s="832" t="s">
        <v>5406</v>
      </c>
      <c r="E201" s="832" t="s">
        <v>5511</v>
      </c>
      <c r="F201" s="832" t="s">
        <v>5528</v>
      </c>
      <c r="G201" s="832" t="s">
        <v>5529</v>
      </c>
      <c r="H201" s="849">
        <v>55</v>
      </c>
      <c r="I201" s="849">
        <v>7315</v>
      </c>
      <c r="J201" s="832"/>
      <c r="K201" s="832">
        <v>133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" customHeight="1" x14ac:dyDescent="0.3">
      <c r="A202" s="831" t="s">
        <v>5419</v>
      </c>
      <c r="B202" s="832" t="s">
        <v>5420</v>
      </c>
      <c r="C202" s="832" t="s">
        <v>584</v>
      </c>
      <c r="D202" s="832" t="s">
        <v>5406</v>
      </c>
      <c r="E202" s="832" t="s">
        <v>5511</v>
      </c>
      <c r="F202" s="832" t="s">
        <v>5530</v>
      </c>
      <c r="G202" s="832" t="s">
        <v>5531</v>
      </c>
      <c r="H202" s="849">
        <v>2</v>
      </c>
      <c r="I202" s="849">
        <v>64</v>
      </c>
      <c r="J202" s="832"/>
      <c r="K202" s="832">
        <v>32</v>
      </c>
      <c r="L202" s="849"/>
      <c r="M202" s="849"/>
      <c r="N202" s="832"/>
      <c r="O202" s="832"/>
      <c r="P202" s="849"/>
      <c r="Q202" s="849"/>
      <c r="R202" s="837"/>
      <c r="S202" s="850"/>
    </row>
    <row r="203" spans="1:19" ht="14.4" customHeight="1" x14ac:dyDescent="0.3">
      <c r="A203" s="831" t="s">
        <v>5419</v>
      </c>
      <c r="B203" s="832" t="s">
        <v>5420</v>
      </c>
      <c r="C203" s="832" t="s">
        <v>584</v>
      </c>
      <c r="D203" s="832" t="s">
        <v>5406</v>
      </c>
      <c r="E203" s="832" t="s">
        <v>5511</v>
      </c>
      <c r="F203" s="832" t="s">
        <v>5532</v>
      </c>
      <c r="G203" s="832" t="s">
        <v>5533</v>
      </c>
      <c r="H203" s="849">
        <v>28</v>
      </c>
      <c r="I203" s="849">
        <v>19628</v>
      </c>
      <c r="J203" s="832"/>
      <c r="K203" s="832">
        <v>701</v>
      </c>
      <c r="L203" s="849"/>
      <c r="M203" s="849"/>
      <c r="N203" s="832"/>
      <c r="O203" s="832"/>
      <c r="P203" s="849"/>
      <c r="Q203" s="849"/>
      <c r="R203" s="837"/>
      <c r="S203" s="850"/>
    </row>
    <row r="204" spans="1:19" ht="14.4" customHeight="1" x14ac:dyDescent="0.3">
      <c r="A204" s="831" t="s">
        <v>5419</v>
      </c>
      <c r="B204" s="832" t="s">
        <v>5420</v>
      </c>
      <c r="C204" s="832" t="s">
        <v>584</v>
      </c>
      <c r="D204" s="832" t="s">
        <v>5406</v>
      </c>
      <c r="E204" s="832" t="s">
        <v>5511</v>
      </c>
      <c r="F204" s="832" t="s">
        <v>5534</v>
      </c>
      <c r="G204" s="832" t="s">
        <v>5535</v>
      </c>
      <c r="H204" s="849">
        <v>1</v>
      </c>
      <c r="I204" s="849">
        <v>131</v>
      </c>
      <c r="J204" s="832"/>
      <c r="K204" s="832">
        <v>131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" customHeight="1" x14ac:dyDescent="0.3">
      <c r="A205" s="831" t="s">
        <v>5419</v>
      </c>
      <c r="B205" s="832" t="s">
        <v>5420</v>
      </c>
      <c r="C205" s="832" t="s">
        <v>584</v>
      </c>
      <c r="D205" s="832" t="s">
        <v>5406</v>
      </c>
      <c r="E205" s="832" t="s">
        <v>5511</v>
      </c>
      <c r="F205" s="832" t="s">
        <v>5536</v>
      </c>
      <c r="G205" s="832" t="s">
        <v>5537</v>
      </c>
      <c r="H205" s="849">
        <v>139</v>
      </c>
      <c r="I205" s="849">
        <v>32665</v>
      </c>
      <c r="J205" s="832"/>
      <c r="K205" s="832">
        <v>235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" customHeight="1" x14ac:dyDescent="0.3">
      <c r="A206" s="831" t="s">
        <v>5419</v>
      </c>
      <c r="B206" s="832" t="s">
        <v>5420</v>
      </c>
      <c r="C206" s="832" t="s">
        <v>584</v>
      </c>
      <c r="D206" s="832" t="s">
        <v>5406</v>
      </c>
      <c r="E206" s="832" t="s">
        <v>5511</v>
      </c>
      <c r="F206" s="832" t="s">
        <v>5538</v>
      </c>
      <c r="G206" s="832" t="s">
        <v>5539</v>
      </c>
      <c r="H206" s="849">
        <v>12</v>
      </c>
      <c r="I206" s="849">
        <v>888</v>
      </c>
      <c r="J206" s="832"/>
      <c r="K206" s="832">
        <v>74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" customHeight="1" x14ac:dyDescent="0.3">
      <c r="A207" s="831" t="s">
        <v>5419</v>
      </c>
      <c r="B207" s="832" t="s">
        <v>5420</v>
      </c>
      <c r="C207" s="832" t="s">
        <v>584</v>
      </c>
      <c r="D207" s="832" t="s">
        <v>5406</v>
      </c>
      <c r="E207" s="832" t="s">
        <v>5511</v>
      </c>
      <c r="F207" s="832" t="s">
        <v>5542</v>
      </c>
      <c r="G207" s="832" t="s">
        <v>5543</v>
      </c>
      <c r="H207" s="849">
        <v>16</v>
      </c>
      <c r="I207" s="849">
        <v>944</v>
      </c>
      <c r="J207" s="832"/>
      <c r="K207" s="832">
        <v>59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5419</v>
      </c>
      <c r="B208" s="832" t="s">
        <v>5420</v>
      </c>
      <c r="C208" s="832" t="s">
        <v>584</v>
      </c>
      <c r="D208" s="832" t="s">
        <v>2244</v>
      </c>
      <c r="E208" s="832" t="s">
        <v>5511</v>
      </c>
      <c r="F208" s="832" t="s">
        <v>5518</v>
      </c>
      <c r="G208" s="832" t="s">
        <v>5519</v>
      </c>
      <c r="H208" s="849">
        <v>8</v>
      </c>
      <c r="I208" s="849">
        <v>296</v>
      </c>
      <c r="J208" s="832">
        <v>0.88888888888888884</v>
      </c>
      <c r="K208" s="832">
        <v>37</v>
      </c>
      <c r="L208" s="849">
        <v>9</v>
      </c>
      <c r="M208" s="849">
        <v>333</v>
      </c>
      <c r="N208" s="832">
        <v>1</v>
      </c>
      <c r="O208" s="832">
        <v>37</v>
      </c>
      <c r="P208" s="849">
        <v>4</v>
      </c>
      <c r="Q208" s="849">
        <v>148</v>
      </c>
      <c r="R208" s="837">
        <v>0.44444444444444442</v>
      </c>
      <c r="S208" s="850">
        <v>37</v>
      </c>
    </row>
    <row r="209" spans="1:19" ht="14.4" customHeight="1" x14ac:dyDescent="0.3">
      <c r="A209" s="831" t="s">
        <v>5419</v>
      </c>
      <c r="B209" s="832" t="s">
        <v>5420</v>
      </c>
      <c r="C209" s="832" t="s">
        <v>584</v>
      </c>
      <c r="D209" s="832" t="s">
        <v>2244</v>
      </c>
      <c r="E209" s="832" t="s">
        <v>5511</v>
      </c>
      <c r="F209" s="832" t="s">
        <v>5522</v>
      </c>
      <c r="G209" s="832" t="s">
        <v>5523</v>
      </c>
      <c r="H209" s="849">
        <v>1</v>
      </c>
      <c r="I209" s="849">
        <v>469</v>
      </c>
      <c r="J209" s="832">
        <v>0.16631205673758864</v>
      </c>
      <c r="K209" s="832">
        <v>469</v>
      </c>
      <c r="L209" s="849">
        <v>6</v>
      </c>
      <c r="M209" s="849">
        <v>2820</v>
      </c>
      <c r="N209" s="832">
        <v>1</v>
      </c>
      <c r="O209" s="832">
        <v>470</v>
      </c>
      <c r="P209" s="849"/>
      <c r="Q209" s="849"/>
      <c r="R209" s="837"/>
      <c r="S209" s="850"/>
    </row>
    <row r="210" spans="1:19" ht="14.4" customHeight="1" x14ac:dyDescent="0.3">
      <c r="A210" s="831" t="s">
        <v>5419</v>
      </c>
      <c r="B210" s="832" t="s">
        <v>5420</v>
      </c>
      <c r="C210" s="832" t="s">
        <v>584</v>
      </c>
      <c r="D210" s="832" t="s">
        <v>2244</v>
      </c>
      <c r="E210" s="832" t="s">
        <v>5511</v>
      </c>
      <c r="F210" s="832" t="s">
        <v>5524</v>
      </c>
      <c r="G210" s="832" t="s">
        <v>5525</v>
      </c>
      <c r="H210" s="849">
        <v>4</v>
      </c>
      <c r="I210" s="849">
        <v>133.33000000000001</v>
      </c>
      <c r="J210" s="832">
        <v>0.33332500000000004</v>
      </c>
      <c r="K210" s="832">
        <v>33.332500000000003</v>
      </c>
      <c r="L210" s="849">
        <v>12</v>
      </c>
      <c r="M210" s="849">
        <v>400</v>
      </c>
      <c r="N210" s="832">
        <v>1</v>
      </c>
      <c r="O210" s="832">
        <v>33.333333333333336</v>
      </c>
      <c r="P210" s="849">
        <v>11</v>
      </c>
      <c r="Q210" s="849">
        <v>366.67</v>
      </c>
      <c r="R210" s="837">
        <v>0.91667500000000002</v>
      </c>
      <c r="S210" s="850">
        <v>33.333636363636366</v>
      </c>
    </row>
    <row r="211" spans="1:19" ht="14.4" customHeight="1" x14ac:dyDescent="0.3">
      <c r="A211" s="831" t="s">
        <v>5419</v>
      </c>
      <c r="B211" s="832" t="s">
        <v>5420</v>
      </c>
      <c r="C211" s="832" t="s">
        <v>584</v>
      </c>
      <c r="D211" s="832" t="s">
        <v>2244</v>
      </c>
      <c r="E211" s="832" t="s">
        <v>5511</v>
      </c>
      <c r="F211" s="832" t="s">
        <v>5526</v>
      </c>
      <c r="G211" s="832" t="s">
        <v>5527</v>
      </c>
      <c r="H211" s="849">
        <v>2</v>
      </c>
      <c r="I211" s="849">
        <v>74</v>
      </c>
      <c r="J211" s="832">
        <v>0.66666666666666663</v>
      </c>
      <c r="K211" s="832">
        <v>37</v>
      </c>
      <c r="L211" s="849">
        <v>3</v>
      </c>
      <c r="M211" s="849">
        <v>111</v>
      </c>
      <c r="N211" s="832">
        <v>1</v>
      </c>
      <c r="O211" s="832">
        <v>37</v>
      </c>
      <c r="P211" s="849"/>
      <c r="Q211" s="849"/>
      <c r="R211" s="837"/>
      <c r="S211" s="850"/>
    </row>
    <row r="212" spans="1:19" ht="14.4" customHeight="1" x14ac:dyDescent="0.3">
      <c r="A212" s="831" t="s">
        <v>5419</v>
      </c>
      <c r="B212" s="832" t="s">
        <v>5420</v>
      </c>
      <c r="C212" s="832" t="s">
        <v>584</v>
      </c>
      <c r="D212" s="832" t="s">
        <v>2244</v>
      </c>
      <c r="E212" s="832" t="s">
        <v>5511</v>
      </c>
      <c r="F212" s="832" t="s">
        <v>5528</v>
      </c>
      <c r="G212" s="832" t="s">
        <v>5529</v>
      </c>
      <c r="H212" s="849"/>
      <c r="I212" s="849"/>
      <c r="J212" s="832"/>
      <c r="K212" s="832"/>
      <c r="L212" s="849">
        <v>1</v>
      </c>
      <c r="M212" s="849">
        <v>133</v>
      </c>
      <c r="N212" s="832">
        <v>1</v>
      </c>
      <c r="O212" s="832">
        <v>133</v>
      </c>
      <c r="P212" s="849"/>
      <c r="Q212" s="849"/>
      <c r="R212" s="837"/>
      <c r="S212" s="850"/>
    </row>
    <row r="213" spans="1:19" ht="14.4" customHeight="1" x14ac:dyDescent="0.3">
      <c r="A213" s="831" t="s">
        <v>5419</v>
      </c>
      <c r="B213" s="832" t="s">
        <v>5420</v>
      </c>
      <c r="C213" s="832" t="s">
        <v>584</v>
      </c>
      <c r="D213" s="832" t="s">
        <v>2244</v>
      </c>
      <c r="E213" s="832" t="s">
        <v>5511</v>
      </c>
      <c r="F213" s="832" t="s">
        <v>5532</v>
      </c>
      <c r="G213" s="832" t="s">
        <v>5533</v>
      </c>
      <c r="H213" s="849">
        <v>1</v>
      </c>
      <c r="I213" s="849">
        <v>701</v>
      </c>
      <c r="J213" s="832">
        <v>0.5</v>
      </c>
      <c r="K213" s="832">
        <v>701</v>
      </c>
      <c r="L213" s="849">
        <v>2</v>
      </c>
      <c r="M213" s="849">
        <v>1402</v>
      </c>
      <c r="N213" s="832">
        <v>1</v>
      </c>
      <c r="O213" s="832">
        <v>701</v>
      </c>
      <c r="P213" s="849">
        <v>1</v>
      </c>
      <c r="Q213" s="849">
        <v>702</v>
      </c>
      <c r="R213" s="837">
        <v>0.50071326676176886</v>
      </c>
      <c r="S213" s="850">
        <v>702</v>
      </c>
    </row>
    <row r="214" spans="1:19" ht="14.4" customHeight="1" x14ac:dyDescent="0.3">
      <c r="A214" s="831" t="s">
        <v>5419</v>
      </c>
      <c r="B214" s="832" t="s">
        <v>5420</v>
      </c>
      <c r="C214" s="832" t="s">
        <v>584</v>
      </c>
      <c r="D214" s="832" t="s">
        <v>2244</v>
      </c>
      <c r="E214" s="832" t="s">
        <v>5511</v>
      </c>
      <c r="F214" s="832" t="s">
        <v>5536</v>
      </c>
      <c r="G214" s="832" t="s">
        <v>5537</v>
      </c>
      <c r="H214" s="849">
        <v>3</v>
      </c>
      <c r="I214" s="849">
        <v>705</v>
      </c>
      <c r="J214" s="832">
        <v>0.6</v>
      </c>
      <c r="K214" s="832">
        <v>235</v>
      </c>
      <c r="L214" s="849">
        <v>5</v>
      </c>
      <c r="M214" s="849">
        <v>1175</v>
      </c>
      <c r="N214" s="832">
        <v>1</v>
      </c>
      <c r="O214" s="832">
        <v>235</v>
      </c>
      <c r="P214" s="849">
        <v>10</v>
      </c>
      <c r="Q214" s="849">
        <v>2360</v>
      </c>
      <c r="R214" s="837">
        <v>2.0085106382978721</v>
      </c>
      <c r="S214" s="850">
        <v>236</v>
      </c>
    </row>
    <row r="215" spans="1:19" ht="14.4" customHeight="1" x14ac:dyDescent="0.3">
      <c r="A215" s="831" t="s">
        <v>5419</v>
      </c>
      <c r="B215" s="832" t="s">
        <v>5420</v>
      </c>
      <c r="C215" s="832" t="s">
        <v>584</v>
      </c>
      <c r="D215" s="832" t="s">
        <v>2244</v>
      </c>
      <c r="E215" s="832" t="s">
        <v>5511</v>
      </c>
      <c r="F215" s="832" t="s">
        <v>5542</v>
      </c>
      <c r="G215" s="832" t="s">
        <v>5543</v>
      </c>
      <c r="H215" s="849">
        <v>1</v>
      </c>
      <c r="I215" s="849">
        <v>59</v>
      </c>
      <c r="J215" s="832"/>
      <c r="K215" s="832">
        <v>59</v>
      </c>
      <c r="L215" s="849"/>
      <c r="M215" s="849"/>
      <c r="N215" s="832"/>
      <c r="O215" s="832"/>
      <c r="P215" s="849"/>
      <c r="Q215" s="849"/>
      <c r="R215" s="837"/>
      <c r="S215" s="850"/>
    </row>
    <row r="216" spans="1:19" ht="14.4" customHeight="1" x14ac:dyDescent="0.3">
      <c r="A216" s="831" t="s">
        <v>5419</v>
      </c>
      <c r="B216" s="832" t="s">
        <v>5420</v>
      </c>
      <c r="C216" s="832" t="s">
        <v>584</v>
      </c>
      <c r="D216" s="832" t="s">
        <v>5408</v>
      </c>
      <c r="E216" s="832" t="s">
        <v>5421</v>
      </c>
      <c r="F216" s="832" t="s">
        <v>5427</v>
      </c>
      <c r="G216" s="832" t="s">
        <v>1023</v>
      </c>
      <c r="H216" s="849"/>
      <c r="I216" s="849"/>
      <c r="J216" s="832"/>
      <c r="K216" s="832"/>
      <c r="L216" s="849">
        <v>0.2</v>
      </c>
      <c r="M216" s="849">
        <v>14.01</v>
      </c>
      <c r="N216" s="832">
        <v>1</v>
      </c>
      <c r="O216" s="832">
        <v>70.05</v>
      </c>
      <c r="P216" s="849"/>
      <c r="Q216" s="849"/>
      <c r="R216" s="837"/>
      <c r="S216" s="850"/>
    </row>
    <row r="217" spans="1:19" ht="14.4" customHeight="1" x14ac:dyDescent="0.3">
      <c r="A217" s="831" t="s">
        <v>5419</v>
      </c>
      <c r="B217" s="832" t="s">
        <v>5420</v>
      </c>
      <c r="C217" s="832" t="s">
        <v>584</v>
      </c>
      <c r="D217" s="832" t="s">
        <v>5408</v>
      </c>
      <c r="E217" s="832" t="s">
        <v>5421</v>
      </c>
      <c r="F217" s="832" t="s">
        <v>5436</v>
      </c>
      <c r="G217" s="832" t="s">
        <v>1001</v>
      </c>
      <c r="H217" s="849"/>
      <c r="I217" s="849"/>
      <c r="J217" s="832"/>
      <c r="K217" s="832"/>
      <c r="L217" s="849">
        <v>0.1</v>
      </c>
      <c r="M217" s="849">
        <v>33.57</v>
      </c>
      <c r="N217" s="832">
        <v>1</v>
      </c>
      <c r="O217" s="832">
        <v>335.7</v>
      </c>
      <c r="P217" s="849"/>
      <c r="Q217" s="849"/>
      <c r="R217" s="837"/>
      <c r="S217" s="850"/>
    </row>
    <row r="218" spans="1:19" ht="14.4" customHeight="1" x14ac:dyDescent="0.3">
      <c r="A218" s="831" t="s">
        <v>5419</v>
      </c>
      <c r="B218" s="832" t="s">
        <v>5420</v>
      </c>
      <c r="C218" s="832" t="s">
        <v>584</v>
      </c>
      <c r="D218" s="832" t="s">
        <v>5408</v>
      </c>
      <c r="E218" s="832" t="s">
        <v>5421</v>
      </c>
      <c r="F218" s="832" t="s">
        <v>5442</v>
      </c>
      <c r="G218" s="832"/>
      <c r="H218" s="849"/>
      <c r="I218" s="849"/>
      <c r="J218" s="832"/>
      <c r="K218" s="832"/>
      <c r="L218" s="849">
        <v>1</v>
      </c>
      <c r="M218" s="849">
        <v>48.74</v>
      </c>
      <c r="N218" s="832">
        <v>1</v>
      </c>
      <c r="O218" s="832">
        <v>48.74</v>
      </c>
      <c r="P218" s="849"/>
      <c r="Q218" s="849"/>
      <c r="R218" s="837"/>
      <c r="S218" s="850"/>
    </row>
    <row r="219" spans="1:19" ht="14.4" customHeight="1" x14ac:dyDescent="0.3">
      <c r="A219" s="831" t="s">
        <v>5419</v>
      </c>
      <c r="B219" s="832" t="s">
        <v>5420</v>
      </c>
      <c r="C219" s="832" t="s">
        <v>584</v>
      </c>
      <c r="D219" s="832" t="s">
        <v>5408</v>
      </c>
      <c r="E219" s="832" t="s">
        <v>5421</v>
      </c>
      <c r="F219" s="832" t="s">
        <v>5463</v>
      </c>
      <c r="G219" s="832" t="s">
        <v>5462</v>
      </c>
      <c r="H219" s="849"/>
      <c r="I219" s="849"/>
      <c r="J219" s="832"/>
      <c r="K219" s="832"/>
      <c r="L219" s="849">
        <v>1</v>
      </c>
      <c r="M219" s="849">
        <v>2.44</v>
      </c>
      <c r="N219" s="832">
        <v>1</v>
      </c>
      <c r="O219" s="832">
        <v>2.44</v>
      </c>
      <c r="P219" s="849"/>
      <c r="Q219" s="849"/>
      <c r="R219" s="837"/>
      <c r="S219" s="850"/>
    </row>
    <row r="220" spans="1:19" ht="14.4" customHeight="1" x14ac:dyDescent="0.3">
      <c r="A220" s="831" t="s">
        <v>5419</v>
      </c>
      <c r="B220" s="832" t="s">
        <v>5420</v>
      </c>
      <c r="C220" s="832" t="s">
        <v>584</v>
      </c>
      <c r="D220" s="832" t="s">
        <v>5408</v>
      </c>
      <c r="E220" s="832" t="s">
        <v>5511</v>
      </c>
      <c r="F220" s="832" t="s">
        <v>5514</v>
      </c>
      <c r="G220" s="832" t="s">
        <v>5515</v>
      </c>
      <c r="H220" s="849"/>
      <c r="I220" s="849"/>
      <c r="J220" s="832"/>
      <c r="K220" s="832"/>
      <c r="L220" s="849">
        <v>2</v>
      </c>
      <c r="M220" s="849">
        <v>294</v>
      </c>
      <c r="N220" s="832">
        <v>1</v>
      </c>
      <c r="O220" s="832">
        <v>147</v>
      </c>
      <c r="P220" s="849"/>
      <c r="Q220" s="849"/>
      <c r="R220" s="837"/>
      <c r="S220" s="850"/>
    </row>
    <row r="221" spans="1:19" ht="14.4" customHeight="1" x14ac:dyDescent="0.3">
      <c r="A221" s="831" t="s">
        <v>5419</v>
      </c>
      <c r="B221" s="832" t="s">
        <v>5420</v>
      </c>
      <c r="C221" s="832" t="s">
        <v>584</v>
      </c>
      <c r="D221" s="832" t="s">
        <v>5408</v>
      </c>
      <c r="E221" s="832" t="s">
        <v>5511</v>
      </c>
      <c r="F221" s="832" t="s">
        <v>5518</v>
      </c>
      <c r="G221" s="832" t="s">
        <v>5519</v>
      </c>
      <c r="H221" s="849"/>
      <c r="I221" s="849"/>
      <c r="J221" s="832"/>
      <c r="K221" s="832"/>
      <c r="L221" s="849">
        <v>95</v>
      </c>
      <c r="M221" s="849">
        <v>3515</v>
      </c>
      <c r="N221" s="832">
        <v>1</v>
      </c>
      <c r="O221" s="832">
        <v>37</v>
      </c>
      <c r="P221" s="849"/>
      <c r="Q221" s="849"/>
      <c r="R221" s="837"/>
      <c r="S221" s="850"/>
    </row>
    <row r="222" spans="1:19" ht="14.4" customHeight="1" x14ac:dyDescent="0.3">
      <c r="A222" s="831" t="s">
        <v>5419</v>
      </c>
      <c r="B222" s="832" t="s">
        <v>5420</v>
      </c>
      <c r="C222" s="832" t="s">
        <v>584</v>
      </c>
      <c r="D222" s="832" t="s">
        <v>5408</v>
      </c>
      <c r="E222" s="832" t="s">
        <v>5511</v>
      </c>
      <c r="F222" s="832" t="s">
        <v>5522</v>
      </c>
      <c r="G222" s="832" t="s">
        <v>5523</v>
      </c>
      <c r="H222" s="849"/>
      <c r="I222" s="849"/>
      <c r="J222" s="832"/>
      <c r="K222" s="832"/>
      <c r="L222" s="849">
        <v>46</v>
      </c>
      <c r="M222" s="849">
        <v>21620</v>
      </c>
      <c r="N222" s="832">
        <v>1</v>
      </c>
      <c r="O222" s="832">
        <v>470</v>
      </c>
      <c r="P222" s="849"/>
      <c r="Q222" s="849"/>
      <c r="R222" s="837"/>
      <c r="S222" s="850"/>
    </row>
    <row r="223" spans="1:19" ht="14.4" customHeight="1" x14ac:dyDescent="0.3">
      <c r="A223" s="831" t="s">
        <v>5419</v>
      </c>
      <c r="B223" s="832" t="s">
        <v>5420</v>
      </c>
      <c r="C223" s="832" t="s">
        <v>584</v>
      </c>
      <c r="D223" s="832" t="s">
        <v>5408</v>
      </c>
      <c r="E223" s="832" t="s">
        <v>5511</v>
      </c>
      <c r="F223" s="832" t="s">
        <v>5524</v>
      </c>
      <c r="G223" s="832" t="s">
        <v>5525</v>
      </c>
      <c r="H223" s="849"/>
      <c r="I223" s="849"/>
      <c r="J223" s="832"/>
      <c r="K223" s="832"/>
      <c r="L223" s="849">
        <v>91</v>
      </c>
      <c r="M223" s="849">
        <v>3033.34</v>
      </c>
      <c r="N223" s="832">
        <v>1</v>
      </c>
      <c r="O223" s="832">
        <v>33.333406593406593</v>
      </c>
      <c r="P223" s="849"/>
      <c r="Q223" s="849"/>
      <c r="R223" s="837"/>
      <c r="S223" s="850"/>
    </row>
    <row r="224" spans="1:19" ht="14.4" customHeight="1" x14ac:dyDescent="0.3">
      <c r="A224" s="831" t="s">
        <v>5419</v>
      </c>
      <c r="B224" s="832" t="s">
        <v>5420</v>
      </c>
      <c r="C224" s="832" t="s">
        <v>584</v>
      </c>
      <c r="D224" s="832" t="s">
        <v>5408</v>
      </c>
      <c r="E224" s="832" t="s">
        <v>5511</v>
      </c>
      <c r="F224" s="832" t="s">
        <v>5526</v>
      </c>
      <c r="G224" s="832" t="s">
        <v>5527</v>
      </c>
      <c r="H224" s="849"/>
      <c r="I224" s="849"/>
      <c r="J224" s="832"/>
      <c r="K224" s="832"/>
      <c r="L224" s="849">
        <v>63</v>
      </c>
      <c r="M224" s="849">
        <v>2331</v>
      </c>
      <c r="N224" s="832">
        <v>1</v>
      </c>
      <c r="O224" s="832">
        <v>37</v>
      </c>
      <c r="P224" s="849"/>
      <c r="Q224" s="849"/>
      <c r="R224" s="837"/>
      <c r="S224" s="850"/>
    </row>
    <row r="225" spans="1:19" ht="14.4" customHeight="1" x14ac:dyDescent="0.3">
      <c r="A225" s="831" t="s">
        <v>5419</v>
      </c>
      <c r="B225" s="832" t="s">
        <v>5420</v>
      </c>
      <c r="C225" s="832" t="s">
        <v>584</v>
      </c>
      <c r="D225" s="832" t="s">
        <v>5408</v>
      </c>
      <c r="E225" s="832" t="s">
        <v>5511</v>
      </c>
      <c r="F225" s="832" t="s">
        <v>5528</v>
      </c>
      <c r="G225" s="832" t="s">
        <v>5529</v>
      </c>
      <c r="H225" s="849"/>
      <c r="I225" s="849"/>
      <c r="J225" s="832"/>
      <c r="K225" s="832"/>
      <c r="L225" s="849">
        <v>14</v>
      </c>
      <c r="M225" s="849">
        <v>1862</v>
      </c>
      <c r="N225" s="832">
        <v>1</v>
      </c>
      <c r="O225" s="832">
        <v>133</v>
      </c>
      <c r="P225" s="849"/>
      <c r="Q225" s="849"/>
      <c r="R225" s="837"/>
      <c r="S225" s="850"/>
    </row>
    <row r="226" spans="1:19" ht="14.4" customHeight="1" x14ac:dyDescent="0.3">
      <c r="A226" s="831" t="s">
        <v>5419</v>
      </c>
      <c r="B226" s="832" t="s">
        <v>5420</v>
      </c>
      <c r="C226" s="832" t="s">
        <v>584</v>
      </c>
      <c r="D226" s="832" t="s">
        <v>5408</v>
      </c>
      <c r="E226" s="832" t="s">
        <v>5511</v>
      </c>
      <c r="F226" s="832" t="s">
        <v>5536</v>
      </c>
      <c r="G226" s="832" t="s">
        <v>5537</v>
      </c>
      <c r="H226" s="849"/>
      <c r="I226" s="849"/>
      <c r="J226" s="832"/>
      <c r="K226" s="832"/>
      <c r="L226" s="849">
        <v>45</v>
      </c>
      <c r="M226" s="849">
        <v>10575</v>
      </c>
      <c r="N226" s="832">
        <v>1</v>
      </c>
      <c r="O226" s="832">
        <v>235</v>
      </c>
      <c r="P226" s="849"/>
      <c r="Q226" s="849"/>
      <c r="R226" s="837"/>
      <c r="S226" s="850"/>
    </row>
    <row r="227" spans="1:19" ht="14.4" customHeight="1" x14ac:dyDescent="0.3">
      <c r="A227" s="831" t="s">
        <v>5419</v>
      </c>
      <c r="B227" s="832" t="s">
        <v>5420</v>
      </c>
      <c r="C227" s="832" t="s">
        <v>584</v>
      </c>
      <c r="D227" s="832" t="s">
        <v>5408</v>
      </c>
      <c r="E227" s="832" t="s">
        <v>5511</v>
      </c>
      <c r="F227" s="832" t="s">
        <v>5542</v>
      </c>
      <c r="G227" s="832" t="s">
        <v>5543</v>
      </c>
      <c r="H227" s="849"/>
      <c r="I227" s="849"/>
      <c r="J227" s="832"/>
      <c r="K227" s="832"/>
      <c r="L227" s="849">
        <v>7</v>
      </c>
      <c r="M227" s="849">
        <v>413</v>
      </c>
      <c r="N227" s="832">
        <v>1</v>
      </c>
      <c r="O227" s="832">
        <v>59</v>
      </c>
      <c r="P227" s="849"/>
      <c r="Q227" s="849"/>
      <c r="R227" s="837"/>
      <c r="S227" s="850"/>
    </row>
    <row r="228" spans="1:19" ht="14.4" customHeight="1" x14ac:dyDescent="0.3">
      <c r="A228" s="831" t="s">
        <v>5419</v>
      </c>
      <c r="B228" s="832" t="s">
        <v>5420</v>
      </c>
      <c r="C228" s="832" t="s">
        <v>584</v>
      </c>
      <c r="D228" s="832" t="s">
        <v>5408</v>
      </c>
      <c r="E228" s="832" t="s">
        <v>5511</v>
      </c>
      <c r="F228" s="832" t="s">
        <v>5546</v>
      </c>
      <c r="G228" s="832" t="s">
        <v>5547</v>
      </c>
      <c r="H228" s="849"/>
      <c r="I228" s="849"/>
      <c r="J228" s="832"/>
      <c r="K228" s="832"/>
      <c r="L228" s="849">
        <v>11</v>
      </c>
      <c r="M228" s="849">
        <v>7711</v>
      </c>
      <c r="N228" s="832">
        <v>1</v>
      </c>
      <c r="O228" s="832">
        <v>701</v>
      </c>
      <c r="P228" s="849"/>
      <c r="Q228" s="849"/>
      <c r="R228" s="837"/>
      <c r="S228" s="850"/>
    </row>
    <row r="229" spans="1:19" ht="14.4" customHeight="1" x14ac:dyDescent="0.3">
      <c r="A229" s="831" t="s">
        <v>5419</v>
      </c>
      <c r="B229" s="832" t="s">
        <v>5420</v>
      </c>
      <c r="C229" s="832" t="s">
        <v>584</v>
      </c>
      <c r="D229" s="832" t="s">
        <v>2260</v>
      </c>
      <c r="E229" s="832" t="s">
        <v>5421</v>
      </c>
      <c r="F229" s="832" t="s">
        <v>5425</v>
      </c>
      <c r="G229" s="832" t="s">
        <v>5426</v>
      </c>
      <c r="H229" s="849">
        <v>5.6000000000000005</v>
      </c>
      <c r="I229" s="849">
        <v>303.08</v>
      </c>
      <c r="J229" s="832"/>
      <c r="K229" s="832">
        <v>54.121428571428567</v>
      </c>
      <c r="L229" s="849"/>
      <c r="M229" s="849"/>
      <c r="N229" s="832"/>
      <c r="O229" s="832"/>
      <c r="P229" s="849">
        <v>0.4</v>
      </c>
      <c r="Q229" s="849">
        <v>21.64</v>
      </c>
      <c r="R229" s="837"/>
      <c r="S229" s="850">
        <v>54.1</v>
      </c>
    </row>
    <row r="230" spans="1:19" ht="14.4" customHeight="1" x14ac:dyDescent="0.3">
      <c r="A230" s="831" t="s">
        <v>5419</v>
      </c>
      <c r="B230" s="832" t="s">
        <v>5420</v>
      </c>
      <c r="C230" s="832" t="s">
        <v>584</v>
      </c>
      <c r="D230" s="832" t="s">
        <v>2260</v>
      </c>
      <c r="E230" s="832" t="s">
        <v>5421</v>
      </c>
      <c r="F230" s="832" t="s">
        <v>5429</v>
      </c>
      <c r="G230" s="832" t="s">
        <v>5430</v>
      </c>
      <c r="H230" s="849"/>
      <c r="I230" s="849"/>
      <c r="J230" s="832"/>
      <c r="K230" s="832"/>
      <c r="L230" s="849"/>
      <c r="M230" s="849"/>
      <c r="N230" s="832"/>
      <c r="O230" s="832"/>
      <c r="P230" s="849">
        <v>0.2</v>
      </c>
      <c r="Q230" s="849">
        <v>41.08</v>
      </c>
      <c r="R230" s="837"/>
      <c r="S230" s="850">
        <v>205.39999999999998</v>
      </c>
    </row>
    <row r="231" spans="1:19" ht="14.4" customHeight="1" x14ac:dyDescent="0.3">
      <c r="A231" s="831" t="s">
        <v>5419</v>
      </c>
      <c r="B231" s="832" t="s">
        <v>5420</v>
      </c>
      <c r="C231" s="832" t="s">
        <v>584</v>
      </c>
      <c r="D231" s="832" t="s">
        <v>2260</v>
      </c>
      <c r="E231" s="832" t="s">
        <v>5421</v>
      </c>
      <c r="F231" s="832" t="s">
        <v>5433</v>
      </c>
      <c r="G231" s="832" t="s">
        <v>5434</v>
      </c>
      <c r="H231" s="849">
        <v>0.1</v>
      </c>
      <c r="I231" s="849">
        <v>42.37</v>
      </c>
      <c r="J231" s="832"/>
      <c r="K231" s="832">
        <v>423.69999999999993</v>
      </c>
      <c r="L231" s="849"/>
      <c r="M231" s="849"/>
      <c r="N231" s="832"/>
      <c r="O231" s="832"/>
      <c r="P231" s="849"/>
      <c r="Q231" s="849"/>
      <c r="R231" s="837"/>
      <c r="S231" s="850"/>
    </row>
    <row r="232" spans="1:19" ht="14.4" customHeight="1" x14ac:dyDescent="0.3">
      <c r="A232" s="831" t="s">
        <v>5419</v>
      </c>
      <c r="B232" s="832" t="s">
        <v>5420</v>
      </c>
      <c r="C232" s="832" t="s">
        <v>584</v>
      </c>
      <c r="D232" s="832" t="s">
        <v>2260</v>
      </c>
      <c r="E232" s="832" t="s">
        <v>5421</v>
      </c>
      <c r="F232" s="832" t="s">
        <v>5437</v>
      </c>
      <c r="G232" s="832" t="s">
        <v>2152</v>
      </c>
      <c r="H232" s="849">
        <v>0.5</v>
      </c>
      <c r="I232" s="849">
        <v>10742.96</v>
      </c>
      <c r="J232" s="832"/>
      <c r="K232" s="832">
        <v>21485.919999999998</v>
      </c>
      <c r="L232" s="849"/>
      <c r="M232" s="849"/>
      <c r="N232" s="832"/>
      <c r="O232" s="832"/>
      <c r="P232" s="849"/>
      <c r="Q232" s="849"/>
      <c r="R232" s="837"/>
      <c r="S232" s="850"/>
    </row>
    <row r="233" spans="1:19" ht="14.4" customHeight="1" x14ac:dyDescent="0.3">
      <c r="A233" s="831" t="s">
        <v>5419</v>
      </c>
      <c r="B233" s="832" t="s">
        <v>5420</v>
      </c>
      <c r="C233" s="832" t="s">
        <v>584</v>
      </c>
      <c r="D233" s="832" t="s">
        <v>2260</v>
      </c>
      <c r="E233" s="832" t="s">
        <v>5421</v>
      </c>
      <c r="F233" s="832" t="s">
        <v>5438</v>
      </c>
      <c r="G233" s="832" t="s">
        <v>2149</v>
      </c>
      <c r="H233" s="849">
        <v>21</v>
      </c>
      <c r="I233" s="849">
        <v>218761.83</v>
      </c>
      <c r="J233" s="832"/>
      <c r="K233" s="832">
        <v>10417.23</v>
      </c>
      <c r="L233" s="849"/>
      <c r="M233" s="849"/>
      <c r="N233" s="832"/>
      <c r="O233" s="832"/>
      <c r="P233" s="849"/>
      <c r="Q233" s="849"/>
      <c r="R233" s="837"/>
      <c r="S233" s="850"/>
    </row>
    <row r="234" spans="1:19" ht="14.4" customHeight="1" x14ac:dyDescent="0.3">
      <c r="A234" s="831" t="s">
        <v>5419</v>
      </c>
      <c r="B234" s="832" t="s">
        <v>5420</v>
      </c>
      <c r="C234" s="832" t="s">
        <v>584</v>
      </c>
      <c r="D234" s="832" t="s">
        <v>2260</v>
      </c>
      <c r="E234" s="832" t="s">
        <v>5421</v>
      </c>
      <c r="F234" s="832" t="s">
        <v>5442</v>
      </c>
      <c r="G234" s="832"/>
      <c r="H234" s="849">
        <v>1</v>
      </c>
      <c r="I234" s="849">
        <v>48.74</v>
      </c>
      <c r="J234" s="832"/>
      <c r="K234" s="832">
        <v>48.74</v>
      </c>
      <c r="L234" s="849"/>
      <c r="M234" s="849"/>
      <c r="N234" s="832"/>
      <c r="O234" s="832"/>
      <c r="P234" s="849">
        <v>1</v>
      </c>
      <c r="Q234" s="849">
        <v>48.74</v>
      </c>
      <c r="R234" s="837"/>
      <c r="S234" s="850">
        <v>48.74</v>
      </c>
    </row>
    <row r="235" spans="1:19" ht="14.4" customHeight="1" x14ac:dyDescent="0.3">
      <c r="A235" s="831" t="s">
        <v>5419</v>
      </c>
      <c r="B235" s="832" t="s">
        <v>5420</v>
      </c>
      <c r="C235" s="832" t="s">
        <v>584</v>
      </c>
      <c r="D235" s="832" t="s">
        <v>2260</v>
      </c>
      <c r="E235" s="832" t="s">
        <v>5421</v>
      </c>
      <c r="F235" s="832" t="s">
        <v>5443</v>
      </c>
      <c r="G235" s="832"/>
      <c r="H235" s="849">
        <v>5</v>
      </c>
      <c r="I235" s="849">
        <v>409.7</v>
      </c>
      <c r="J235" s="832"/>
      <c r="K235" s="832">
        <v>81.94</v>
      </c>
      <c r="L235" s="849"/>
      <c r="M235" s="849"/>
      <c r="N235" s="832"/>
      <c r="O235" s="832"/>
      <c r="P235" s="849"/>
      <c r="Q235" s="849"/>
      <c r="R235" s="837"/>
      <c r="S235" s="850"/>
    </row>
    <row r="236" spans="1:19" ht="14.4" customHeight="1" x14ac:dyDescent="0.3">
      <c r="A236" s="831" t="s">
        <v>5419</v>
      </c>
      <c r="B236" s="832" t="s">
        <v>5420</v>
      </c>
      <c r="C236" s="832" t="s">
        <v>584</v>
      </c>
      <c r="D236" s="832" t="s">
        <v>2260</v>
      </c>
      <c r="E236" s="832" t="s">
        <v>5421</v>
      </c>
      <c r="F236" s="832" t="s">
        <v>5450</v>
      </c>
      <c r="G236" s="832"/>
      <c r="H236" s="849">
        <v>6</v>
      </c>
      <c r="I236" s="849">
        <v>852.66000000000008</v>
      </c>
      <c r="J236" s="832"/>
      <c r="K236" s="832">
        <v>142.11000000000001</v>
      </c>
      <c r="L236" s="849"/>
      <c r="M236" s="849"/>
      <c r="N236" s="832"/>
      <c r="O236" s="832"/>
      <c r="P236" s="849"/>
      <c r="Q236" s="849"/>
      <c r="R236" s="837"/>
      <c r="S236" s="850"/>
    </row>
    <row r="237" spans="1:19" ht="14.4" customHeight="1" x14ac:dyDescent="0.3">
      <c r="A237" s="831" t="s">
        <v>5419</v>
      </c>
      <c r="B237" s="832" t="s">
        <v>5420</v>
      </c>
      <c r="C237" s="832" t="s">
        <v>584</v>
      </c>
      <c r="D237" s="832" t="s">
        <v>2260</v>
      </c>
      <c r="E237" s="832" t="s">
        <v>5421</v>
      </c>
      <c r="F237" s="832" t="s">
        <v>5453</v>
      </c>
      <c r="G237" s="832" t="s">
        <v>5454</v>
      </c>
      <c r="H237" s="849">
        <v>0.02</v>
      </c>
      <c r="I237" s="849">
        <v>5.12</v>
      </c>
      <c r="J237" s="832"/>
      <c r="K237" s="832">
        <v>256</v>
      </c>
      <c r="L237" s="849"/>
      <c r="M237" s="849"/>
      <c r="N237" s="832"/>
      <c r="O237" s="832"/>
      <c r="P237" s="849"/>
      <c r="Q237" s="849"/>
      <c r="R237" s="837"/>
      <c r="S237" s="850"/>
    </row>
    <row r="238" spans="1:19" ht="14.4" customHeight="1" x14ac:dyDescent="0.3">
      <c r="A238" s="831" t="s">
        <v>5419</v>
      </c>
      <c r="B238" s="832" t="s">
        <v>5420</v>
      </c>
      <c r="C238" s="832" t="s">
        <v>584</v>
      </c>
      <c r="D238" s="832" t="s">
        <v>2260</v>
      </c>
      <c r="E238" s="832" t="s">
        <v>5421</v>
      </c>
      <c r="F238" s="832" t="s">
        <v>5457</v>
      </c>
      <c r="G238" s="832" t="s">
        <v>5458</v>
      </c>
      <c r="H238" s="849">
        <v>0.13999999999999999</v>
      </c>
      <c r="I238" s="849">
        <v>17.010000000000002</v>
      </c>
      <c r="J238" s="832"/>
      <c r="K238" s="832">
        <v>121.50000000000003</v>
      </c>
      <c r="L238" s="849"/>
      <c r="M238" s="849"/>
      <c r="N238" s="832"/>
      <c r="O238" s="832"/>
      <c r="P238" s="849"/>
      <c r="Q238" s="849"/>
      <c r="R238" s="837"/>
      <c r="S238" s="850"/>
    </row>
    <row r="239" spans="1:19" ht="14.4" customHeight="1" x14ac:dyDescent="0.3">
      <c r="A239" s="831" t="s">
        <v>5419</v>
      </c>
      <c r="B239" s="832" t="s">
        <v>5420</v>
      </c>
      <c r="C239" s="832" t="s">
        <v>584</v>
      </c>
      <c r="D239" s="832" t="s">
        <v>2260</v>
      </c>
      <c r="E239" s="832" t="s">
        <v>5421</v>
      </c>
      <c r="F239" s="832" t="s">
        <v>5459</v>
      </c>
      <c r="G239" s="832" t="s">
        <v>5458</v>
      </c>
      <c r="H239" s="849">
        <v>0.39</v>
      </c>
      <c r="I239" s="849">
        <v>78.259999999999991</v>
      </c>
      <c r="J239" s="832"/>
      <c r="K239" s="832">
        <v>200.66666666666663</v>
      </c>
      <c r="L239" s="849"/>
      <c r="M239" s="849"/>
      <c r="N239" s="832"/>
      <c r="O239" s="832"/>
      <c r="P239" s="849"/>
      <c r="Q239" s="849"/>
      <c r="R239" s="837"/>
      <c r="S239" s="850"/>
    </row>
    <row r="240" spans="1:19" ht="14.4" customHeight="1" x14ac:dyDescent="0.3">
      <c r="A240" s="831" t="s">
        <v>5419</v>
      </c>
      <c r="B240" s="832" t="s">
        <v>5420</v>
      </c>
      <c r="C240" s="832" t="s">
        <v>584</v>
      </c>
      <c r="D240" s="832" t="s">
        <v>2260</v>
      </c>
      <c r="E240" s="832" t="s">
        <v>5421</v>
      </c>
      <c r="F240" s="832" t="s">
        <v>5460</v>
      </c>
      <c r="G240" s="832" t="s">
        <v>5458</v>
      </c>
      <c r="H240" s="849">
        <v>0.60000000000000009</v>
      </c>
      <c r="I240" s="849">
        <v>146.04</v>
      </c>
      <c r="J240" s="832"/>
      <c r="K240" s="832">
        <v>243.39999999999995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" customHeight="1" x14ac:dyDescent="0.3">
      <c r="A241" s="831" t="s">
        <v>5419</v>
      </c>
      <c r="B241" s="832" t="s">
        <v>5420</v>
      </c>
      <c r="C241" s="832" t="s">
        <v>584</v>
      </c>
      <c r="D241" s="832" t="s">
        <v>2260</v>
      </c>
      <c r="E241" s="832" t="s">
        <v>5421</v>
      </c>
      <c r="F241" s="832" t="s">
        <v>5461</v>
      </c>
      <c r="G241" s="832" t="s">
        <v>5462</v>
      </c>
      <c r="H241" s="849"/>
      <c r="I241" s="849"/>
      <c r="J241" s="832"/>
      <c r="K241" s="832"/>
      <c r="L241" s="849"/>
      <c r="M241" s="849"/>
      <c r="N241" s="832"/>
      <c r="O241" s="832"/>
      <c r="P241" s="849">
        <v>1</v>
      </c>
      <c r="Q241" s="849">
        <v>12.18</v>
      </c>
      <c r="R241" s="837"/>
      <c r="S241" s="850">
        <v>12.18</v>
      </c>
    </row>
    <row r="242" spans="1:19" ht="14.4" customHeight="1" x14ac:dyDescent="0.3">
      <c r="A242" s="831" t="s">
        <v>5419</v>
      </c>
      <c r="B242" s="832" t="s">
        <v>5420</v>
      </c>
      <c r="C242" s="832" t="s">
        <v>584</v>
      </c>
      <c r="D242" s="832" t="s">
        <v>2260</v>
      </c>
      <c r="E242" s="832" t="s">
        <v>5421</v>
      </c>
      <c r="F242" s="832" t="s">
        <v>5463</v>
      </c>
      <c r="G242" s="832" t="s">
        <v>5462</v>
      </c>
      <c r="H242" s="849"/>
      <c r="I242" s="849"/>
      <c r="J242" s="832"/>
      <c r="K242" s="832"/>
      <c r="L242" s="849"/>
      <c r="M242" s="849"/>
      <c r="N242" s="832"/>
      <c r="O242" s="832"/>
      <c r="P242" s="849">
        <v>6</v>
      </c>
      <c r="Q242" s="849">
        <v>14.64</v>
      </c>
      <c r="R242" s="837"/>
      <c r="S242" s="850">
        <v>2.44</v>
      </c>
    </row>
    <row r="243" spans="1:19" ht="14.4" customHeight="1" x14ac:dyDescent="0.3">
      <c r="A243" s="831" t="s">
        <v>5419</v>
      </c>
      <c r="B243" s="832" t="s">
        <v>5420</v>
      </c>
      <c r="C243" s="832" t="s">
        <v>584</v>
      </c>
      <c r="D243" s="832" t="s">
        <v>2260</v>
      </c>
      <c r="E243" s="832" t="s">
        <v>5421</v>
      </c>
      <c r="F243" s="832" t="s">
        <v>5464</v>
      </c>
      <c r="G243" s="832" t="s">
        <v>5462</v>
      </c>
      <c r="H243" s="849"/>
      <c r="I243" s="849"/>
      <c r="J243" s="832"/>
      <c r="K243" s="832"/>
      <c r="L243" s="849">
        <v>4</v>
      </c>
      <c r="M243" s="849">
        <v>24.36</v>
      </c>
      <c r="N243" s="832">
        <v>1</v>
      </c>
      <c r="O243" s="832">
        <v>6.09</v>
      </c>
      <c r="P243" s="849">
        <v>10</v>
      </c>
      <c r="Q243" s="849">
        <v>60.9</v>
      </c>
      <c r="R243" s="837">
        <v>2.5</v>
      </c>
      <c r="S243" s="850">
        <v>6.09</v>
      </c>
    </row>
    <row r="244" spans="1:19" ht="14.4" customHeight="1" x14ac:dyDescent="0.3">
      <c r="A244" s="831" t="s">
        <v>5419</v>
      </c>
      <c r="B244" s="832" t="s">
        <v>5420</v>
      </c>
      <c r="C244" s="832" t="s">
        <v>584</v>
      </c>
      <c r="D244" s="832" t="s">
        <v>2260</v>
      </c>
      <c r="E244" s="832" t="s">
        <v>5421</v>
      </c>
      <c r="F244" s="832" t="s">
        <v>5467</v>
      </c>
      <c r="G244" s="832" t="s">
        <v>2158</v>
      </c>
      <c r="H244" s="849">
        <v>0</v>
      </c>
      <c r="I244" s="849">
        <v>0</v>
      </c>
      <c r="J244" s="832"/>
      <c r="K244" s="832"/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5419</v>
      </c>
      <c r="B245" s="832" t="s">
        <v>5420</v>
      </c>
      <c r="C245" s="832" t="s">
        <v>584</v>
      </c>
      <c r="D245" s="832" t="s">
        <v>2260</v>
      </c>
      <c r="E245" s="832" t="s">
        <v>5421</v>
      </c>
      <c r="F245" s="832" t="s">
        <v>5468</v>
      </c>
      <c r="G245" s="832" t="s">
        <v>1198</v>
      </c>
      <c r="H245" s="849">
        <v>15</v>
      </c>
      <c r="I245" s="849">
        <v>16783.350000000002</v>
      </c>
      <c r="J245" s="832">
        <v>3.7499664849405669</v>
      </c>
      <c r="K245" s="832">
        <v>1118.8900000000001</v>
      </c>
      <c r="L245" s="849">
        <v>4</v>
      </c>
      <c r="M245" s="849">
        <v>4475.6000000000004</v>
      </c>
      <c r="N245" s="832">
        <v>1</v>
      </c>
      <c r="O245" s="832">
        <v>1118.9000000000001</v>
      </c>
      <c r="P245" s="849">
        <v>10</v>
      </c>
      <c r="Q245" s="849">
        <v>11189</v>
      </c>
      <c r="R245" s="837">
        <v>2.5</v>
      </c>
      <c r="S245" s="850">
        <v>1118.9000000000001</v>
      </c>
    </row>
    <row r="246" spans="1:19" ht="14.4" customHeight="1" x14ac:dyDescent="0.3">
      <c r="A246" s="831" t="s">
        <v>5419</v>
      </c>
      <c r="B246" s="832" t="s">
        <v>5420</v>
      </c>
      <c r="C246" s="832" t="s">
        <v>584</v>
      </c>
      <c r="D246" s="832" t="s">
        <v>2260</v>
      </c>
      <c r="E246" s="832" t="s">
        <v>5421</v>
      </c>
      <c r="F246" s="832" t="s">
        <v>5475</v>
      </c>
      <c r="G246" s="832" t="s">
        <v>5476</v>
      </c>
      <c r="H246" s="849">
        <v>0.44999999999999996</v>
      </c>
      <c r="I246" s="849">
        <v>128.80000000000001</v>
      </c>
      <c r="J246" s="832"/>
      <c r="K246" s="832">
        <v>286.22222222222229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5419</v>
      </c>
      <c r="B247" s="832" t="s">
        <v>5420</v>
      </c>
      <c r="C247" s="832" t="s">
        <v>584</v>
      </c>
      <c r="D247" s="832" t="s">
        <v>2260</v>
      </c>
      <c r="E247" s="832" t="s">
        <v>5421</v>
      </c>
      <c r="F247" s="832" t="s">
        <v>5480</v>
      </c>
      <c r="G247" s="832" t="s">
        <v>5481</v>
      </c>
      <c r="H247" s="849">
        <v>0</v>
      </c>
      <c r="I247" s="849">
        <v>0</v>
      </c>
      <c r="J247" s="832"/>
      <c r="K247" s="832"/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5419</v>
      </c>
      <c r="B248" s="832" t="s">
        <v>5420</v>
      </c>
      <c r="C248" s="832" t="s">
        <v>584</v>
      </c>
      <c r="D248" s="832" t="s">
        <v>2260</v>
      </c>
      <c r="E248" s="832" t="s">
        <v>5421</v>
      </c>
      <c r="F248" s="832" t="s">
        <v>5482</v>
      </c>
      <c r="G248" s="832" t="s">
        <v>598</v>
      </c>
      <c r="H248" s="849"/>
      <c r="I248" s="849"/>
      <c r="J248" s="832"/>
      <c r="K248" s="832"/>
      <c r="L248" s="849"/>
      <c r="M248" s="849"/>
      <c r="N248" s="832"/>
      <c r="O248" s="832"/>
      <c r="P248" s="849">
        <v>2</v>
      </c>
      <c r="Q248" s="849">
        <v>57.26</v>
      </c>
      <c r="R248" s="837"/>
      <c r="S248" s="850">
        <v>28.63</v>
      </c>
    </row>
    <row r="249" spans="1:19" ht="14.4" customHeight="1" x14ac:dyDescent="0.3">
      <c r="A249" s="831" t="s">
        <v>5419</v>
      </c>
      <c r="B249" s="832" t="s">
        <v>5420</v>
      </c>
      <c r="C249" s="832" t="s">
        <v>584</v>
      </c>
      <c r="D249" s="832" t="s">
        <v>2260</v>
      </c>
      <c r="E249" s="832" t="s">
        <v>5421</v>
      </c>
      <c r="F249" s="832" t="s">
        <v>5483</v>
      </c>
      <c r="G249" s="832" t="s">
        <v>1014</v>
      </c>
      <c r="H249" s="849"/>
      <c r="I249" s="849"/>
      <c r="J249" s="832"/>
      <c r="K249" s="832"/>
      <c r="L249" s="849"/>
      <c r="M249" s="849"/>
      <c r="N249" s="832"/>
      <c r="O249" s="832"/>
      <c r="P249" s="849">
        <v>1</v>
      </c>
      <c r="Q249" s="849">
        <v>171.69</v>
      </c>
      <c r="R249" s="837"/>
      <c r="S249" s="850">
        <v>171.69</v>
      </c>
    </row>
    <row r="250" spans="1:19" ht="14.4" customHeight="1" x14ac:dyDescent="0.3">
      <c r="A250" s="831" t="s">
        <v>5419</v>
      </c>
      <c r="B250" s="832" t="s">
        <v>5420</v>
      </c>
      <c r="C250" s="832" t="s">
        <v>584</v>
      </c>
      <c r="D250" s="832" t="s">
        <v>2260</v>
      </c>
      <c r="E250" s="832" t="s">
        <v>5421</v>
      </c>
      <c r="F250" s="832" t="s">
        <v>5485</v>
      </c>
      <c r="G250" s="832" t="s">
        <v>2146</v>
      </c>
      <c r="H250" s="849">
        <v>6</v>
      </c>
      <c r="I250" s="849">
        <v>62503.38</v>
      </c>
      <c r="J250" s="832"/>
      <c r="K250" s="832">
        <v>10417.23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" customHeight="1" x14ac:dyDescent="0.3">
      <c r="A251" s="831" t="s">
        <v>5419</v>
      </c>
      <c r="B251" s="832" t="s">
        <v>5420</v>
      </c>
      <c r="C251" s="832" t="s">
        <v>584</v>
      </c>
      <c r="D251" s="832" t="s">
        <v>2260</v>
      </c>
      <c r="E251" s="832" t="s">
        <v>5421</v>
      </c>
      <c r="F251" s="832" t="s">
        <v>5487</v>
      </c>
      <c r="G251" s="832" t="s">
        <v>700</v>
      </c>
      <c r="H251" s="849"/>
      <c r="I251" s="849"/>
      <c r="J251" s="832"/>
      <c r="K251" s="832"/>
      <c r="L251" s="849"/>
      <c r="M251" s="849"/>
      <c r="N251" s="832"/>
      <c r="O251" s="832"/>
      <c r="P251" s="849">
        <v>1</v>
      </c>
      <c r="Q251" s="849">
        <v>81.94</v>
      </c>
      <c r="R251" s="837"/>
      <c r="S251" s="850">
        <v>81.94</v>
      </c>
    </row>
    <row r="252" spans="1:19" ht="14.4" customHeight="1" x14ac:dyDescent="0.3">
      <c r="A252" s="831" t="s">
        <v>5419</v>
      </c>
      <c r="B252" s="832" t="s">
        <v>5420</v>
      </c>
      <c r="C252" s="832" t="s">
        <v>584</v>
      </c>
      <c r="D252" s="832" t="s">
        <v>2260</v>
      </c>
      <c r="E252" s="832" t="s">
        <v>5421</v>
      </c>
      <c r="F252" s="832" t="s">
        <v>5493</v>
      </c>
      <c r="G252" s="832" t="s">
        <v>5494</v>
      </c>
      <c r="H252" s="849"/>
      <c r="I252" s="849"/>
      <c r="J252" s="832"/>
      <c r="K252" s="832"/>
      <c r="L252" s="849">
        <v>2</v>
      </c>
      <c r="M252" s="849">
        <v>534.62</v>
      </c>
      <c r="N252" s="832">
        <v>1</v>
      </c>
      <c r="O252" s="832">
        <v>267.31</v>
      </c>
      <c r="P252" s="849">
        <v>3</v>
      </c>
      <c r="Q252" s="849">
        <v>801.93000000000006</v>
      </c>
      <c r="R252" s="837">
        <v>1.5</v>
      </c>
      <c r="S252" s="850">
        <v>267.31</v>
      </c>
    </row>
    <row r="253" spans="1:19" ht="14.4" customHeight="1" x14ac:dyDescent="0.3">
      <c r="A253" s="831" t="s">
        <v>5419</v>
      </c>
      <c r="B253" s="832" t="s">
        <v>5420</v>
      </c>
      <c r="C253" s="832" t="s">
        <v>584</v>
      </c>
      <c r="D253" s="832" t="s">
        <v>2260</v>
      </c>
      <c r="E253" s="832" t="s">
        <v>5421</v>
      </c>
      <c r="F253" s="832" t="s">
        <v>5497</v>
      </c>
      <c r="G253" s="832" t="s">
        <v>5494</v>
      </c>
      <c r="H253" s="849"/>
      <c r="I253" s="849"/>
      <c r="J253" s="832"/>
      <c r="K253" s="832"/>
      <c r="L253" s="849">
        <v>1</v>
      </c>
      <c r="M253" s="849">
        <v>104.44</v>
      </c>
      <c r="N253" s="832">
        <v>1</v>
      </c>
      <c r="O253" s="832">
        <v>104.44</v>
      </c>
      <c r="P253" s="849">
        <v>1</v>
      </c>
      <c r="Q253" s="849">
        <v>104.44</v>
      </c>
      <c r="R253" s="837">
        <v>1</v>
      </c>
      <c r="S253" s="850">
        <v>104.44</v>
      </c>
    </row>
    <row r="254" spans="1:19" ht="14.4" customHeight="1" x14ac:dyDescent="0.3">
      <c r="A254" s="831" t="s">
        <v>5419</v>
      </c>
      <c r="B254" s="832" t="s">
        <v>5420</v>
      </c>
      <c r="C254" s="832" t="s">
        <v>584</v>
      </c>
      <c r="D254" s="832" t="s">
        <v>2260</v>
      </c>
      <c r="E254" s="832" t="s">
        <v>2174</v>
      </c>
      <c r="F254" s="832" t="s">
        <v>5509</v>
      </c>
      <c r="G254" s="832" t="s">
        <v>5510</v>
      </c>
      <c r="H254" s="849">
        <v>3</v>
      </c>
      <c r="I254" s="849">
        <v>6019.53</v>
      </c>
      <c r="J254" s="832"/>
      <c r="K254" s="832">
        <v>2006.51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5419</v>
      </c>
      <c r="B255" s="832" t="s">
        <v>5420</v>
      </c>
      <c r="C255" s="832" t="s">
        <v>584</v>
      </c>
      <c r="D255" s="832" t="s">
        <v>2260</v>
      </c>
      <c r="E255" s="832" t="s">
        <v>5511</v>
      </c>
      <c r="F255" s="832" t="s">
        <v>5514</v>
      </c>
      <c r="G255" s="832" t="s">
        <v>5515</v>
      </c>
      <c r="H255" s="849">
        <v>47</v>
      </c>
      <c r="I255" s="849">
        <v>6862</v>
      </c>
      <c r="J255" s="832">
        <v>6.6686103012633628</v>
      </c>
      <c r="K255" s="832">
        <v>146</v>
      </c>
      <c r="L255" s="849">
        <v>7</v>
      </c>
      <c r="M255" s="849">
        <v>1029</v>
      </c>
      <c r="N255" s="832">
        <v>1</v>
      </c>
      <c r="O255" s="832">
        <v>147</v>
      </c>
      <c r="P255" s="849">
        <v>19</v>
      </c>
      <c r="Q255" s="849">
        <v>2793</v>
      </c>
      <c r="R255" s="837">
        <v>2.7142857142857144</v>
      </c>
      <c r="S255" s="850">
        <v>147</v>
      </c>
    </row>
    <row r="256" spans="1:19" ht="14.4" customHeight="1" x14ac:dyDescent="0.3">
      <c r="A256" s="831" t="s">
        <v>5419</v>
      </c>
      <c r="B256" s="832" t="s">
        <v>5420</v>
      </c>
      <c r="C256" s="832" t="s">
        <v>584</v>
      </c>
      <c r="D256" s="832" t="s">
        <v>2260</v>
      </c>
      <c r="E256" s="832" t="s">
        <v>5511</v>
      </c>
      <c r="F256" s="832" t="s">
        <v>5516</v>
      </c>
      <c r="G256" s="832" t="s">
        <v>5517</v>
      </c>
      <c r="H256" s="849">
        <v>1</v>
      </c>
      <c r="I256" s="849">
        <v>195</v>
      </c>
      <c r="J256" s="832"/>
      <c r="K256" s="832">
        <v>195</v>
      </c>
      <c r="L256" s="849"/>
      <c r="M256" s="849"/>
      <c r="N256" s="832"/>
      <c r="O256" s="832"/>
      <c r="P256" s="849"/>
      <c r="Q256" s="849"/>
      <c r="R256" s="837"/>
      <c r="S256" s="850"/>
    </row>
    <row r="257" spans="1:19" ht="14.4" customHeight="1" x14ac:dyDescent="0.3">
      <c r="A257" s="831" t="s">
        <v>5419</v>
      </c>
      <c r="B257" s="832" t="s">
        <v>5420</v>
      </c>
      <c r="C257" s="832" t="s">
        <v>584</v>
      </c>
      <c r="D257" s="832" t="s">
        <v>2260</v>
      </c>
      <c r="E257" s="832" t="s">
        <v>5511</v>
      </c>
      <c r="F257" s="832" t="s">
        <v>5518</v>
      </c>
      <c r="G257" s="832" t="s">
        <v>5519</v>
      </c>
      <c r="H257" s="849">
        <v>1</v>
      </c>
      <c r="I257" s="849">
        <v>37</v>
      </c>
      <c r="J257" s="832"/>
      <c r="K257" s="832">
        <v>37</v>
      </c>
      <c r="L257" s="849"/>
      <c r="M257" s="849"/>
      <c r="N257" s="832"/>
      <c r="O257" s="832"/>
      <c r="P257" s="849">
        <v>1</v>
      </c>
      <c r="Q257" s="849">
        <v>37</v>
      </c>
      <c r="R257" s="837"/>
      <c r="S257" s="850">
        <v>37</v>
      </c>
    </row>
    <row r="258" spans="1:19" ht="14.4" customHeight="1" x14ac:dyDescent="0.3">
      <c r="A258" s="831" t="s">
        <v>5419</v>
      </c>
      <c r="B258" s="832" t="s">
        <v>5420</v>
      </c>
      <c r="C258" s="832" t="s">
        <v>584</v>
      </c>
      <c r="D258" s="832" t="s">
        <v>2260</v>
      </c>
      <c r="E258" s="832" t="s">
        <v>5511</v>
      </c>
      <c r="F258" s="832" t="s">
        <v>5522</v>
      </c>
      <c r="G258" s="832" t="s">
        <v>5523</v>
      </c>
      <c r="H258" s="849"/>
      <c r="I258" s="849"/>
      <c r="J258" s="832"/>
      <c r="K258" s="832"/>
      <c r="L258" s="849"/>
      <c r="M258" s="849"/>
      <c r="N258" s="832"/>
      <c r="O258" s="832"/>
      <c r="P258" s="849">
        <v>2</v>
      </c>
      <c r="Q258" s="849">
        <v>942</v>
      </c>
      <c r="R258" s="837"/>
      <c r="S258" s="850">
        <v>471</v>
      </c>
    </row>
    <row r="259" spans="1:19" ht="14.4" customHeight="1" x14ac:dyDescent="0.3">
      <c r="A259" s="831" t="s">
        <v>5419</v>
      </c>
      <c r="B259" s="832" t="s">
        <v>5420</v>
      </c>
      <c r="C259" s="832" t="s">
        <v>584</v>
      </c>
      <c r="D259" s="832" t="s">
        <v>2260</v>
      </c>
      <c r="E259" s="832" t="s">
        <v>5511</v>
      </c>
      <c r="F259" s="832" t="s">
        <v>5524</v>
      </c>
      <c r="G259" s="832" t="s">
        <v>5525</v>
      </c>
      <c r="H259" s="849"/>
      <c r="I259" s="849"/>
      <c r="J259" s="832"/>
      <c r="K259" s="832"/>
      <c r="L259" s="849"/>
      <c r="M259" s="849"/>
      <c r="N259" s="832"/>
      <c r="O259" s="832"/>
      <c r="P259" s="849">
        <v>9</v>
      </c>
      <c r="Q259" s="849">
        <v>299.98999999999995</v>
      </c>
      <c r="R259" s="837"/>
      <c r="S259" s="850">
        <v>33.332222222222214</v>
      </c>
    </row>
    <row r="260" spans="1:19" ht="14.4" customHeight="1" x14ac:dyDescent="0.3">
      <c r="A260" s="831" t="s">
        <v>5419</v>
      </c>
      <c r="B260" s="832" t="s">
        <v>5420</v>
      </c>
      <c r="C260" s="832" t="s">
        <v>584</v>
      </c>
      <c r="D260" s="832" t="s">
        <v>2260</v>
      </c>
      <c r="E260" s="832" t="s">
        <v>5511</v>
      </c>
      <c r="F260" s="832" t="s">
        <v>5526</v>
      </c>
      <c r="G260" s="832" t="s">
        <v>5527</v>
      </c>
      <c r="H260" s="849">
        <v>383</v>
      </c>
      <c r="I260" s="849">
        <v>14171</v>
      </c>
      <c r="J260" s="832">
        <v>1.3391608391608392</v>
      </c>
      <c r="K260" s="832">
        <v>37</v>
      </c>
      <c r="L260" s="849">
        <v>286</v>
      </c>
      <c r="M260" s="849">
        <v>10582</v>
      </c>
      <c r="N260" s="832">
        <v>1</v>
      </c>
      <c r="O260" s="832">
        <v>37</v>
      </c>
      <c r="P260" s="849">
        <v>395</v>
      </c>
      <c r="Q260" s="849">
        <v>14615</v>
      </c>
      <c r="R260" s="837">
        <v>1.381118881118881</v>
      </c>
      <c r="S260" s="850">
        <v>37</v>
      </c>
    </row>
    <row r="261" spans="1:19" ht="14.4" customHeight="1" x14ac:dyDescent="0.3">
      <c r="A261" s="831" t="s">
        <v>5419</v>
      </c>
      <c r="B261" s="832" t="s">
        <v>5420</v>
      </c>
      <c r="C261" s="832" t="s">
        <v>584</v>
      </c>
      <c r="D261" s="832" t="s">
        <v>2260</v>
      </c>
      <c r="E261" s="832" t="s">
        <v>5511</v>
      </c>
      <c r="F261" s="832" t="s">
        <v>5528</v>
      </c>
      <c r="G261" s="832" t="s">
        <v>5529</v>
      </c>
      <c r="H261" s="849">
        <v>28</v>
      </c>
      <c r="I261" s="849">
        <v>3724</v>
      </c>
      <c r="J261" s="832">
        <v>1.1200000000000001</v>
      </c>
      <c r="K261" s="832">
        <v>133</v>
      </c>
      <c r="L261" s="849">
        <v>25</v>
      </c>
      <c r="M261" s="849">
        <v>3325</v>
      </c>
      <c r="N261" s="832">
        <v>1</v>
      </c>
      <c r="O261" s="832">
        <v>133</v>
      </c>
      <c r="P261" s="849">
        <v>19</v>
      </c>
      <c r="Q261" s="849">
        <v>2527</v>
      </c>
      <c r="R261" s="837">
        <v>0.76</v>
      </c>
      <c r="S261" s="850">
        <v>133</v>
      </c>
    </row>
    <row r="262" spans="1:19" ht="14.4" customHeight="1" x14ac:dyDescent="0.3">
      <c r="A262" s="831" t="s">
        <v>5419</v>
      </c>
      <c r="B262" s="832" t="s">
        <v>5420</v>
      </c>
      <c r="C262" s="832" t="s">
        <v>584</v>
      </c>
      <c r="D262" s="832" t="s">
        <v>2260</v>
      </c>
      <c r="E262" s="832" t="s">
        <v>5511</v>
      </c>
      <c r="F262" s="832" t="s">
        <v>5530</v>
      </c>
      <c r="G262" s="832" t="s">
        <v>5531</v>
      </c>
      <c r="H262" s="849">
        <v>1</v>
      </c>
      <c r="I262" s="849">
        <v>32</v>
      </c>
      <c r="J262" s="832"/>
      <c r="K262" s="832">
        <v>32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5419</v>
      </c>
      <c r="B263" s="832" t="s">
        <v>5420</v>
      </c>
      <c r="C263" s="832" t="s">
        <v>584</v>
      </c>
      <c r="D263" s="832" t="s">
        <v>2260</v>
      </c>
      <c r="E263" s="832" t="s">
        <v>5511</v>
      </c>
      <c r="F263" s="832" t="s">
        <v>5534</v>
      </c>
      <c r="G263" s="832" t="s">
        <v>5535</v>
      </c>
      <c r="H263" s="849">
        <v>1</v>
      </c>
      <c r="I263" s="849">
        <v>131</v>
      </c>
      <c r="J263" s="832"/>
      <c r="K263" s="832">
        <v>131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5419</v>
      </c>
      <c r="B264" s="832" t="s">
        <v>5420</v>
      </c>
      <c r="C264" s="832" t="s">
        <v>584</v>
      </c>
      <c r="D264" s="832" t="s">
        <v>2260</v>
      </c>
      <c r="E264" s="832" t="s">
        <v>5511</v>
      </c>
      <c r="F264" s="832" t="s">
        <v>5536</v>
      </c>
      <c r="G264" s="832" t="s">
        <v>5537</v>
      </c>
      <c r="H264" s="849">
        <v>1</v>
      </c>
      <c r="I264" s="849">
        <v>235</v>
      </c>
      <c r="J264" s="832"/>
      <c r="K264" s="832">
        <v>235</v>
      </c>
      <c r="L264" s="849"/>
      <c r="M264" s="849"/>
      <c r="N264" s="832"/>
      <c r="O264" s="832"/>
      <c r="P264" s="849">
        <v>6</v>
      </c>
      <c r="Q264" s="849">
        <v>1416</v>
      </c>
      <c r="R264" s="837"/>
      <c r="S264" s="850">
        <v>236</v>
      </c>
    </row>
    <row r="265" spans="1:19" ht="14.4" customHeight="1" x14ac:dyDescent="0.3">
      <c r="A265" s="831" t="s">
        <v>5419</v>
      </c>
      <c r="B265" s="832" t="s">
        <v>5420</v>
      </c>
      <c r="C265" s="832" t="s">
        <v>584</v>
      </c>
      <c r="D265" s="832" t="s">
        <v>2260</v>
      </c>
      <c r="E265" s="832" t="s">
        <v>5511</v>
      </c>
      <c r="F265" s="832" t="s">
        <v>5538</v>
      </c>
      <c r="G265" s="832" t="s">
        <v>5539</v>
      </c>
      <c r="H265" s="849"/>
      <c r="I265" s="849"/>
      <c r="J265" s="832"/>
      <c r="K265" s="832"/>
      <c r="L265" s="849">
        <v>1</v>
      </c>
      <c r="M265" s="849">
        <v>74</v>
      </c>
      <c r="N265" s="832">
        <v>1</v>
      </c>
      <c r="O265" s="832">
        <v>74</v>
      </c>
      <c r="P265" s="849"/>
      <c r="Q265" s="849"/>
      <c r="R265" s="837"/>
      <c r="S265" s="850"/>
    </row>
    <row r="266" spans="1:19" ht="14.4" customHeight="1" x14ac:dyDescent="0.3">
      <c r="A266" s="831" t="s">
        <v>5419</v>
      </c>
      <c r="B266" s="832" t="s">
        <v>5420</v>
      </c>
      <c r="C266" s="832" t="s">
        <v>584</v>
      </c>
      <c r="D266" s="832" t="s">
        <v>2260</v>
      </c>
      <c r="E266" s="832" t="s">
        <v>5511</v>
      </c>
      <c r="F266" s="832" t="s">
        <v>5542</v>
      </c>
      <c r="G266" s="832" t="s">
        <v>5543</v>
      </c>
      <c r="H266" s="849">
        <v>19</v>
      </c>
      <c r="I266" s="849">
        <v>1121</v>
      </c>
      <c r="J266" s="832">
        <v>4.75</v>
      </c>
      <c r="K266" s="832">
        <v>59</v>
      </c>
      <c r="L266" s="849">
        <v>4</v>
      </c>
      <c r="M266" s="849">
        <v>236</v>
      </c>
      <c r="N266" s="832">
        <v>1</v>
      </c>
      <c r="O266" s="832">
        <v>59</v>
      </c>
      <c r="P266" s="849">
        <v>4</v>
      </c>
      <c r="Q266" s="849">
        <v>236</v>
      </c>
      <c r="R266" s="837">
        <v>1</v>
      </c>
      <c r="S266" s="850">
        <v>59</v>
      </c>
    </row>
    <row r="267" spans="1:19" ht="14.4" customHeight="1" x14ac:dyDescent="0.3">
      <c r="A267" s="831" t="s">
        <v>5419</v>
      </c>
      <c r="B267" s="832" t="s">
        <v>5420</v>
      </c>
      <c r="C267" s="832" t="s">
        <v>584</v>
      </c>
      <c r="D267" s="832" t="s">
        <v>5409</v>
      </c>
      <c r="E267" s="832" t="s">
        <v>5421</v>
      </c>
      <c r="F267" s="832" t="s">
        <v>5425</v>
      </c>
      <c r="G267" s="832" t="s">
        <v>5426</v>
      </c>
      <c r="H267" s="849">
        <v>0.8</v>
      </c>
      <c r="I267" s="849">
        <v>43.28</v>
      </c>
      <c r="J267" s="832"/>
      <c r="K267" s="832">
        <v>54.1</v>
      </c>
      <c r="L267" s="849"/>
      <c r="M267" s="849"/>
      <c r="N267" s="832"/>
      <c r="O267" s="832"/>
      <c r="P267" s="849"/>
      <c r="Q267" s="849"/>
      <c r="R267" s="837"/>
      <c r="S267" s="850"/>
    </row>
    <row r="268" spans="1:19" ht="14.4" customHeight="1" x14ac:dyDescent="0.3">
      <c r="A268" s="831" t="s">
        <v>5419</v>
      </c>
      <c r="B268" s="832" t="s">
        <v>5420</v>
      </c>
      <c r="C268" s="832" t="s">
        <v>584</v>
      </c>
      <c r="D268" s="832" t="s">
        <v>5409</v>
      </c>
      <c r="E268" s="832" t="s">
        <v>5421</v>
      </c>
      <c r="F268" s="832" t="s">
        <v>5427</v>
      </c>
      <c r="G268" s="832" t="s">
        <v>1023</v>
      </c>
      <c r="H268" s="849">
        <v>0.2</v>
      </c>
      <c r="I268" s="849">
        <v>14.01</v>
      </c>
      <c r="J268" s="832"/>
      <c r="K268" s="832">
        <v>70.05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5419</v>
      </c>
      <c r="B269" s="832" t="s">
        <v>5420</v>
      </c>
      <c r="C269" s="832" t="s">
        <v>584</v>
      </c>
      <c r="D269" s="832" t="s">
        <v>5409</v>
      </c>
      <c r="E269" s="832" t="s">
        <v>5421</v>
      </c>
      <c r="F269" s="832" t="s">
        <v>5431</v>
      </c>
      <c r="G269" s="832" t="s">
        <v>1918</v>
      </c>
      <c r="H269" s="849">
        <v>0.30000000000000004</v>
      </c>
      <c r="I269" s="849">
        <v>18.419999999999998</v>
      </c>
      <c r="J269" s="832"/>
      <c r="K269" s="832">
        <v>61.399999999999984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5419</v>
      </c>
      <c r="B270" s="832" t="s">
        <v>5420</v>
      </c>
      <c r="C270" s="832" t="s">
        <v>584</v>
      </c>
      <c r="D270" s="832" t="s">
        <v>5409</v>
      </c>
      <c r="E270" s="832" t="s">
        <v>5421</v>
      </c>
      <c r="F270" s="832" t="s">
        <v>5442</v>
      </c>
      <c r="G270" s="832"/>
      <c r="H270" s="849">
        <v>1</v>
      </c>
      <c r="I270" s="849">
        <v>48.74</v>
      </c>
      <c r="J270" s="832"/>
      <c r="K270" s="832">
        <v>48.74</v>
      </c>
      <c r="L270" s="849"/>
      <c r="M270" s="849"/>
      <c r="N270" s="832"/>
      <c r="O270" s="832"/>
      <c r="P270" s="849"/>
      <c r="Q270" s="849"/>
      <c r="R270" s="837"/>
      <c r="S270" s="850"/>
    </row>
    <row r="271" spans="1:19" ht="14.4" customHeight="1" x14ac:dyDescent="0.3">
      <c r="A271" s="831" t="s">
        <v>5419</v>
      </c>
      <c r="B271" s="832" t="s">
        <v>5420</v>
      </c>
      <c r="C271" s="832" t="s">
        <v>584</v>
      </c>
      <c r="D271" s="832" t="s">
        <v>5409</v>
      </c>
      <c r="E271" s="832" t="s">
        <v>5421</v>
      </c>
      <c r="F271" s="832" t="s">
        <v>5443</v>
      </c>
      <c r="G271" s="832"/>
      <c r="H271" s="849">
        <v>8</v>
      </c>
      <c r="I271" s="849">
        <v>655.52</v>
      </c>
      <c r="J271" s="832"/>
      <c r="K271" s="832">
        <v>81.94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5419</v>
      </c>
      <c r="B272" s="832" t="s">
        <v>5420</v>
      </c>
      <c r="C272" s="832" t="s">
        <v>584</v>
      </c>
      <c r="D272" s="832" t="s">
        <v>5409</v>
      </c>
      <c r="E272" s="832" t="s">
        <v>5421</v>
      </c>
      <c r="F272" s="832" t="s">
        <v>5446</v>
      </c>
      <c r="G272" s="832" t="s">
        <v>5447</v>
      </c>
      <c r="H272" s="849">
        <v>0.1</v>
      </c>
      <c r="I272" s="849">
        <v>17.7</v>
      </c>
      <c r="J272" s="832"/>
      <c r="K272" s="832">
        <v>176.99999999999997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5419</v>
      </c>
      <c r="B273" s="832" t="s">
        <v>5420</v>
      </c>
      <c r="C273" s="832" t="s">
        <v>584</v>
      </c>
      <c r="D273" s="832" t="s">
        <v>5409</v>
      </c>
      <c r="E273" s="832" t="s">
        <v>5421</v>
      </c>
      <c r="F273" s="832" t="s">
        <v>5457</v>
      </c>
      <c r="G273" s="832" t="s">
        <v>5458</v>
      </c>
      <c r="H273" s="849">
        <v>0.26</v>
      </c>
      <c r="I273" s="849">
        <v>31.619999999999997</v>
      </c>
      <c r="J273" s="832"/>
      <c r="K273" s="832">
        <v>121.6153846153846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" customHeight="1" x14ac:dyDescent="0.3">
      <c r="A274" s="831" t="s">
        <v>5419</v>
      </c>
      <c r="B274" s="832" t="s">
        <v>5420</v>
      </c>
      <c r="C274" s="832" t="s">
        <v>584</v>
      </c>
      <c r="D274" s="832" t="s">
        <v>5409</v>
      </c>
      <c r="E274" s="832" t="s">
        <v>5421</v>
      </c>
      <c r="F274" s="832" t="s">
        <v>5459</v>
      </c>
      <c r="G274" s="832" t="s">
        <v>5458</v>
      </c>
      <c r="H274" s="849">
        <v>0.23</v>
      </c>
      <c r="I274" s="849">
        <v>42.16</v>
      </c>
      <c r="J274" s="832"/>
      <c r="K274" s="832">
        <v>183.30434782608694</v>
      </c>
      <c r="L274" s="849"/>
      <c r="M274" s="849"/>
      <c r="N274" s="832"/>
      <c r="O274" s="832"/>
      <c r="P274" s="849"/>
      <c r="Q274" s="849"/>
      <c r="R274" s="837"/>
      <c r="S274" s="850"/>
    </row>
    <row r="275" spans="1:19" ht="14.4" customHeight="1" x14ac:dyDescent="0.3">
      <c r="A275" s="831" t="s">
        <v>5419</v>
      </c>
      <c r="B275" s="832" t="s">
        <v>5420</v>
      </c>
      <c r="C275" s="832" t="s">
        <v>584</v>
      </c>
      <c r="D275" s="832" t="s">
        <v>5409</v>
      </c>
      <c r="E275" s="832" t="s">
        <v>5421</v>
      </c>
      <c r="F275" s="832" t="s">
        <v>5460</v>
      </c>
      <c r="G275" s="832" t="s">
        <v>5458</v>
      </c>
      <c r="H275" s="849">
        <v>0.35</v>
      </c>
      <c r="I275" s="849">
        <v>85.2</v>
      </c>
      <c r="J275" s="832"/>
      <c r="K275" s="832">
        <v>243.42857142857144</v>
      </c>
      <c r="L275" s="849"/>
      <c r="M275" s="849"/>
      <c r="N275" s="832"/>
      <c r="O275" s="832"/>
      <c r="P275" s="849"/>
      <c r="Q275" s="849"/>
      <c r="R275" s="837"/>
      <c r="S275" s="850"/>
    </row>
    <row r="276" spans="1:19" ht="14.4" customHeight="1" x14ac:dyDescent="0.3">
      <c r="A276" s="831" t="s">
        <v>5419</v>
      </c>
      <c r="B276" s="832" t="s">
        <v>5420</v>
      </c>
      <c r="C276" s="832" t="s">
        <v>584</v>
      </c>
      <c r="D276" s="832" t="s">
        <v>5409</v>
      </c>
      <c r="E276" s="832" t="s">
        <v>5421</v>
      </c>
      <c r="F276" s="832" t="s">
        <v>5471</v>
      </c>
      <c r="G276" s="832" t="s">
        <v>952</v>
      </c>
      <c r="H276" s="849">
        <v>0.2</v>
      </c>
      <c r="I276" s="849">
        <v>9.6999999999999993</v>
      </c>
      <c r="J276" s="832"/>
      <c r="K276" s="832">
        <v>48.499999999999993</v>
      </c>
      <c r="L276" s="849"/>
      <c r="M276" s="849"/>
      <c r="N276" s="832"/>
      <c r="O276" s="832"/>
      <c r="P276" s="849"/>
      <c r="Q276" s="849"/>
      <c r="R276" s="837"/>
      <c r="S276" s="850"/>
    </row>
    <row r="277" spans="1:19" ht="14.4" customHeight="1" x14ac:dyDescent="0.3">
      <c r="A277" s="831" t="s">
        <v>5419</v>
      </c>
      <c r="B277" s="832" t="s">
        <v>5420</v>
      </c>
      <c r="C277" s="832" t="s">
        <v>584</v>
      </c>
      <c r="D277" s="832" t="s">
        <v>5409</v>
      </c>
      <c r="E277" s="832" t="s">
        <v>5421</v>
      </c>
      <c r="F277" s="832" t="s">
        <v>5472</v>
      </c>
      <c r="G277" s="832" t="s">
        <v>5473</v>
      </c>
      <c r="H277" s="849">
        <v>0.2</v>
      </c>
      <c r="I277" s="849">
        <v>10.28</v>
      </c>
      <c r="J277" s="832"/>
      <c r="K277" s="832">
        <v>51.399999999999991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" customHeight="1" x14ac:dyDescent="0.3">
      <c r="A278" s="831" t="s">
        <v>5419</v>
      </c>
      <c r="B278" s="832" t="s">
        <v>5420</v>
      </c>
      <c r="C278" s="832" t="s">
        <v>584</v>
      </c>
      <c r="D278" s="832" t="s">
        <v>5409</v>
      </c>
      <c r="E278" s="832" t="s">
        <v>5421</v>
      </c>
      <c r="F278" s="832" t="s">
        <v>5475</v>
      </c>
      <c r="G278" s="832" t="s">
        <v>5476</v>
      </c>
      <c r="H278" s="849">
        <v>0.05</v>
      </c>
      <c r="I278" s="849">
        <v>14.31</v>
      </c>
      <c r="J278" s="832"/>
      <c r="K278" s="832">
        <v>286.2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" customHeight="1" x14ac:dyDescent="0.3">
      <c r="A279" s="831" t="s">
        <v>5419</v>
      </c>
      <c r="B279" s="832" t="s">
        <v>5420</v>
      </c>
      <c r="C279" s="832" t="s">
        <v>584</v>
      </c>
      <c r="D279" s="832" t="s">
        <v>5409</v>
      </c>
      <c r="E279" s="832" t="s">
        <v>5511</v>
      </c>
      <c r="F279" s="832" t="s">
        <v>5514</v>
      </c>
      <c r="G279" s="832" t="s">
        <v>5515</v>
      </c>
      <c r="H279" s="849">
        <v>16</v>
      </c>
      <c r="I279" s="849">
        <v>2336</v>
      </c>
      <c r="J279" s="832"/>
      <c r="K279" s="832">
        <v>146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5419</v>
      </c>
      <c r="B280" s="832" t="s">
        <v>5420</v>
      </c>
      <c r="C280" s="832" t="s">
        <v>584</v>
      </c>
      <c r="D280" s="832" t="s">
        <v>5409</v>
      </c>
      <c r="E280" s="832" t="s">
        <v>5511</v>
      </c>
      <c r="F280" s="832" t="s">
        <v>5518</v>
      </c>
      <c r="G280" s="832" t="s">
        <v>5519</v>
      </c>
      <c r="H280" s="849">
        <v>437</v>
      </c>
      <c r="I280" s="849">
        <v>16169</v>
      </c>
      <c r="J280" s="832"/>
      <c r="K280" s="832">
        <v>37</v>
      </c>
      <c r="L280" s="849"/>
      <c r="M280" s="849"/>
      <c r="N280" s="832"/>
      <c r="O280" s="832"/>
      <c r="P280" s="849"/>
      <c r="Q280" s="849"/>
      <c r="R280" s="837"/>
      <c r="S280" s="850"/>
    </row>
    <row r="281" spans="1:19" ht="14.4" customHeight="1" x14ac:dyDescent="0.3">
      <c r="A281" s="831" t="s">
        <v>5419</v>
      </c>
      <c r="B281" s="832" t="s">
        <v>5420</v>
      </c>
      <c r="C281" s="832" t="s">
        <v>584</v>
      </c>
      <c r="D281" s="832" t="s">
        <v>5409</v>
      </c>
      <c r="E281" s="832" t="s">
        <v>5511</v>
      </c>
      <c r="F281" s="832" t="s">
        <v>5522</v>
      </c>
      <c r="G281" s="832" t="s">
        <v>5523</v>
      </c>
      <c r="H281" s="849">
        <v>185</v>
      </c>
      <c r="I281" s="849">
        <v>86765</v>
      </c>
      <c r="J281" s="832"/>
      <c r="K281" s="832">
        <v>469</v>
      </c>
      <c r="L281" s="849"/>
      <c r="M281" s="849"/>
      <c r="N281" s="832"/>
      <c r="O281" s="832"/>
      <c r="P281" s="849"/>
      <c r="Q281" s="849"/>
      <c r="R281" s="837"/>
      <c r="S281" s="850"/>
    </row>
    <row r="282" spans="1:19" ht="14.4" customHeight="1" x14ac:dyDescent="0.3">
      <c r="A282" s="831" t="s">
        <v>5419</v>
      </c>
      <c r="B282" s="832" t="s">
        <v>5420</v>
      </c>
      <c r="C282" s="832" t="s">
        <v>584</v>
      </c>
      <c r="D282" s="832" t="s">
        <v>5409</v>
      </c>
      <c r="E282" s="832" t="s">
        <v>5511</v>
      </c>
      <c r="F282" s="832" t="s">
        <v>5524</v>
      </c>
      <c r="G282" s="832" t="s">
        <v>5525</v>
      </c>
      <c r="H282" s="849">
        <v>228</v>
      </c>
      <c r="I282" s="849">
        <v>7600</v>
      </c>
      <c r="J282" s="832"/>
      <c r="K282" s="832">
        <v>33.333333333333336</v>
      </c>
      <c r="L282" s="849"/>
      <c r="M282" s="849"/>
      <c r="N282" s="832"/>
      <c r="O282" s="832"/>
      <c r="P282" s="849"/>
      <c r="Q282" s="849"/>
      <c r="R282" s="837"/>
      <c r="S282" s="850"/>
    </row>
    <row r="283" spans="1:19" ht="14.4" customHeight="1" x14ac:dyDescent="0.3">
      <c r="A283" s="831" t="s">
        <v>5419</v>
      </c>
      <c r="B283" s="832" t="s">
        <v>5420</v>
      </c>
      <c r="C283" s="832" t="s">
        <v>584</v>
      </c>
      <c r="D283" s="832" t="s">
        <v>5409</v>
      </c>
      <c r="E283" s="832" t="s">
        <v>5511</v>
      </c>
      <c r="F283" s="832" t="s">
        <v>5526</v>
      </c>
      <c r="G283" s="832" t="s">
        <v>5527</v>
      </c>
      <c r="H283" s="849">
        <v>293</v>
      </c>
      <c r="I283" s="849">
        <v>10841</v>
      </c>
      <c r="J283" s="832"/>
      <c r="K283" s="832">
        <v>37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5419</v>
      </c>
      <c r="B284" s="832" t="s">
        <v>5420</v>
      </c>
      <c r="C284" s="832" t="s">
        <v>584</v>
      </c>
      <c r="D284" s="832" t="s">
        <v>5409</v>
      </c>
      <c r="E284" s="832" t="s">
        <v>5511</v>
      </c>
      <c r="F284" s="832" t="s">
        <v>5528</v>
      </c>
      <c r="G284" s="832" t="s">
        <v>5529</v>
      </c>
      <c r="H284" s="849">
        <v>84</v>
      </c>
      <c r="I284" s="849">
        <v>11172</v>
      </c>
      <c r="J284" s="832"/>
      <c r="K284" s="832">
        <v>133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" customHeight="1" x14ac:dyDescent="0.3">
      <c r="A285" s="831" t="s">
        <v>5419</v>
      </c>
      <c r="B285" s="832" t="s">
        <v>5420</v>
      </c>
      <c r="C285" s="832" t="s">
        <v>584</v>
      </c>
      <c r="D285" s="832" t="s">
        <v>5409</v>
      </c>
      <c r="E285" s="832" t="s">
        <v>5511</v>
      </c>
      <c r="F285" s="832" t="s">
        <v>5532</v>
      </c>
      <c r="G285" s="832" t="s">
        <v>5533</v>
      </c>
      <c r="H285" s="849">
        <v>24</v>
      </c>
      <c r="I285" s="849">
        <v>16824</v>
      </c>
      <c r="J285" s="832"/>
      <c r="K285" s="832">
        <v>701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5419</v>
      </c>
      <c r="B286" s="832" t="s">
        <v>5420</v>
      </c>
      <c r="C286" s="832" t="s">
        <v>584</v>
      </c>
      <c r="D286" s="832" t="s">
        <v>5409</v>
      </c>
      <c r="E286" s="832" t="s">
        <v>5511</v>
      </c>
      <c r="F286" s="832" t="s">
        <v>5536</v>
      </c>
      <c r="G286" s="832" t="s">
        <v>5537</v>
      </c>
      <c r="H286" s="849">
        <v>238</v>
      </c>
      <c r="I286" s="849">
        <v>55930</v>
      </c>
      <c r="J286" s="832"/>
      <c r="K286" s="832">
        <v>235</v>
      </c>
      <c r="L286" s="849"/>
      <c r="M286" s="849"/>
      <c r="N286" s="832"/>
      <c r="O286" s="832"/>
      <c r="P286" s="849"/>
      <c r="Q286" s="849"/>
      <c r="R286" s="837"/>
      <c r="S286" s="850"/>
    </row>
    <row r="287" spans="1:19" ht="14.4" customHeight="1" x14ac:dyDescent="0.3">
      <c r="A287" s="831" t="s">
        <v>5419</v>
      </c>
      <c r="B287" s="832" t="s">
        <v>5420</v>
      </c>
      <c r="C287" s="832" t="s">
        <v>584</v>
      </c>
      <c r="D287" s="832" t="s">
        <v>5409</v>
      </c>
      <c r="E287" s="832" t="s">
        <v>5511</v>
      </c>
      <c r="F287" s="832" t="s">
        <v>5538</v>
      </c>
      <c r="G287" s="832" t="s">
        <v>5539</v>
      </c>
      <c r="H287" s="849">
        <v>22</v>
      </c>
      <c r="I287" s="849">
        <v>1628</v>
      </c>
      <c r="J287" s="832"/>
      <c r="K287" s="832">
        <v>74</v>
      </c>
      <c r="L287" s="849"/>
      <c r="M287" s="849"/>
      <c r="N287" s="832"/>
      <c r="O287" s="832"/>
      <c r="P287" s="849"/>
      <c r="Q287" s="849"/>
      <c r="R287" s="837"/>
      <c r="S287" s="850"/>
    </row>
    <row r="288" spans="1:19" ht="14.4" customHeight="1" x14ac:dyDescent="0.3">
      <c r="A288" s="831" t="s">
        <v>5419</v>
      </c>
      <c r="B288" s="832" t="s">
        <v>5420</v>
      </c>
      <c r="C288" s="832" t="s">
        <v>584</v>
      </c>
      <c r="D288" s="832" t="s">
        <v>5409</v>
      </c>
      <c r="E288" s="832" t="s">
        <v>5511</v>
      </c>
      <c r="F288" s="832" t="s">
        <v>5542</v>
      </c>
      <c r="G288" s="832" t="s">
        <v>5543</v>
      </c>
      <c r="H288" s="849">
        <v>28</v>
      </c>
      <c r="I288" s="849">
        <v>1652</v>
      </c>
      <c r="J288" s="832"/>
      <c r="K288" s="832">
        <v>59</v>
      </c>
      <c r="L288" s="849"/>
      <c r="M288" s="849"/>
      <c r="N288" s="832"/>
      <c r="O288" s="832"/>
      <c r="P288" s="849"/>
      <c r="Q288" s="849"/>
      <c r="R288" s="837"/>
      <c r="S288" s="850"/>
    </row>
    <row r="289" spans="1:19" ht="14.4" customHeight="1" x14ac:dyDescent="0.3">
      <c r="A289" s="831" t="s">
        <v>5419</v>
      </c>
      <c r="B289" s="832" t="s">
        <v>5420</v>
      </c>
      <c r="C289" s="832" t="s">
        <v>584</v>
      </c>
      <c r="D289" s="832" t="s">
        <v>5409</v>
      </c>
      <c r="E289" s="832" t="s">
        <v>5511</v>
      </c>
      <c r="F289" s="832" t="s">
        <v>5546</v>
      </c>
      <c r="G289" s="832" t="s">
        <v>5547</v>
      </c>
      <c r="H289" s="849">
        <v>13</v>
      </c>
      <c r="I289" s="849">
        <v>9113</v>
      </c>
      <c r="J289" s="832"/>
      <c r="K289" s="832">
        <v>701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" customHeight="1" x14ac:dyDescent="0.3">
      <c r="A290" s="831" t="s">
        <v>5419</v>
      </c>
      <c r="B290" s="832" t="s">
        <v>5420</v>
      </c>
      <c r="C290" s="832" t="s">
        <v>584</v>
      </c>
      <c r="D290" s="832" t="s">
        <v>5410</v>
      </c>
      <c r="E290" s="832" t="s">
        <v>5511</v>
      </c>
      <c r="F290" s="832" t="s">
        <v>5518</v>
      </c>
      <c r="G290" s="832" t="s">
        <v>5519</v>
      </c>
      <c r="H290" s="849"/>
      <c r="I290" s="849"/>
      <c r="J290" s="832"/>
      <c r="K290" s="832"/>
      <c r="L290" s="849">
        <v>1</v>
      </c>
      <c r="M290" s="849">
        <v>37</v>
      </c>
      <c r="N290" s="832">
        <v>1</v>
      </c>
      <c r="O290" s="832">
        <v>37</v>
      </c>
      <c r="P290" s="849"/>
      <c r="Q290" s="849"/>
      <c r="R290" s="837"/>
      <c r="S290" s="850"/>
    </row>
    <row r="291" spans="1:19" ht="14.4" customHeight="1" x14ac:dyDescent="0.3">
      <c r="A291" s="831" t="s">
        <v>5419</v>
      </c>
      <c r="B291" s="832" t="s">
        <v>5420</v>
      </c>
      <c r="C291" s="832" t="s">
        <v>584</v>
      </c>
      <c r="D291" s="832" t="s">
        <v>5410</v>
      </c>
      <c r="E291" s="832" t="s">
        <v>5511</v>
      </c>
      <c r="F291" s="832" t="s">
        <v>5538</v>
      </c>
      <c r="G291" s="832" t="s">
        <v>5539</v>
      </c>
      <c r="H291" s="849"/>
      <c r="I291" s="849"/>
      <c r="J291" s="832"/>
      <c r="K291" s="832"/>
      <c r="L291" s="849">
        <v>1</v>
      </c>
      <c r="M291" s="849">
        <v>74</v>
      </c>
      <c r="N291" s="832">
        <v>1</v>
      </c>
      <c r="O291" s="832">
        <v>74</v>
      </c>
      <c r="P291" s="849"/>
      <c r="Q291" s="849"/>
      <c r="R291" s="837"/>
      <c r="S291" s="850"/>
    </row>
    <row r="292" spans="1:19" ht="14.4" customHeight="1" x14ac:dyDescent="0.3">
      <c r="A292" s="831" t="s">
        <v>5419</v>
      </c>
      <c r="B292" s="832" t="s">
        <v>5420</v>
      </c>
      <c r="C292" s="832" t="s">
        <v>584</v>
      </c>
      <c r="D292" s="832" t="s">
        <v>2272</v>
      </c>
      <c r="E292" s="832" t="s">
        <v>5421</v>
      </c>
      <c r="F292" s="832" t="s">
        <v>5457</v>
      </c>
      <c r="G292" s="832" t="s">
        <v>5458</v>
      </c>
      <c r="H292" s="849">
        <v>0.02</v>
      </c>
      <c r="I292" s="849">
        <v>2.4300000000000002</v>
      </c>
      <c r="J292" s="832"/>
      <c r="K292" s="832">
        <v>121.5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5419</v>
      </c>
      <c r="B293" s="832" t="s">
        <v>5420</v>
      </c>
      <c r="C293" s="832" t="s">
        <v>584</v>
      </c>
      <c r="D293" s="832" t="s">
        <v>2272</v>
      </c>
      <c r="E293" s="832" t="s">
        <v>5421</v>
      </c>
      <c r="F293" s="832" t="s">
        <v>5488</v>
      </c>
      <c r="G293" s="832" t="s">
        <v>873</v>
      </c>
      <c r="H293" s="849">
        <v>0.2</v>
      </c>
      <c r="I293" s="849">
        <v>10.43</v>
      </c>
      <c r="J293" s="832"/>
      <c r="K293" s="832">
        <v>52.15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5419</v>
      </c>
      <c r="B294" s="832" t="s">
        <v>5420</v>
      </c>
      <c r="C294" s="832" t="s">
        <v>584</v>
      </c>
      <c r="D294" s="832" t="s">
        <v>2272</v>
      </c>
      <c r="E294" s="832" t="s">
        <v>5511</v>
      </c>
      <c r="F294" s="832" t="s">
        <v>5514</v>
      </c>
      <c r="G294" s="832" t="s">
        <v>5515</v>
      </c>
      <c r="H294" s="849">
        <v>1</v>
      </c>
      <c r="I294" s="849">
        <v>146</v>
      </c>
      <c r="J294" s="832"/>
      <c r="K294" s="832">
        <v>146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" customHeight="1" x14ac:dyDescent="0.3">
      <c r="A295" s="831" t="s">
        <v>5419</v>
      </c>
      <c r="B295" s="832" t="s">
        <v>5420</v>
      </c>
      <c r="C295" s="832" t="s">
        <v>584</v>
      </c>
      <c r="D295" s="832" t="s">
        <v>2272</v>
      </c>
      <c r="E295" s="832" t="s">
        <v>5511</v>
      </c>
      <c r="F295" s="832" t="s">
        <v>5518</v>
      </c>
      <c r="G295" s="832" t="s">
        <v>5519</v>
      </c>
      <c r="H295" s="849">
        <v>3</v>
      </c>
      <c r="I295" s="849">
        <v>111</v>
      </c>
      <c r="J295" s="832">
        <v>3</v>
      </c>
      <c r="K295" s="832">
        <v>37</v>
      </c>
      <c r="L295" s="849">
        <v>1</v>
      </c>
      <c r="M295" s="849">
        <v>37</v>
      </c>
      <c r="N295" s="832">
        <v>1</v>
      </c>
      <c r="O295" s="832">
        <v>37</v>
      </c>
      <c r="P295" s="849"/>
      <c r="Q295" s="849"/>
      <c r="R295" s="837"/>
      <c r="S295" s="850"/>
    </row>
    <row r="296" spans="1:19" ht="14.4" customHeight="1" x14ac:dyDescent="0.3">
      <c r="A296" s="831" t="s">
        <v>5419</v>
      </c>
      <c r="B296" s="832" t="s">
        <v>5420</v>
      </c>
      <c r="C296" s="832" t="s">
        <v>584</v>
      </c>
      <c r="D296" s="832" t="s">
        <v>2272</v>
      </c>
      <c r="E296" s="832" t="s">
        <v>5511</v>
      </c>
      <c r="F296" s="832" t="s">
        <v>5522</v>
      </c>
      <c r="G296" s="832" t="s">
        <v>5523</v>
      </c>
      <c r="H296" s="849">
        <v>2</v>
      </c>
      <c r="I296" s="849">
        <v>938</v>
      </c>
      <c r="J296" s="832"/>
      <c r="K296" s="832">
        <v>469</v>
      </c>
      <c r="L296" s="849"/>
      <c r="M296" s="849"/>
      <c r="N296" s="832"/>
      <c r="O296" s="832"/>
      <c r="P296" s="849"/>
      <c r="Q296" s="849"/>
      <c r="R296" s="837"/>
      <c r="S296" s="850"/>
    </row>
    <row r="297" spans="1:19" ht="14.4" customHeight="1" x14ac:dyDescent="0.3">
      <c r="A297" s="831" t="s">
        <v>5419</v>
      </c>
      <c r="B297" s="832" t="s">
        <v>5420</v>
      </c>
      <c r="C297" s="832" t="s">
        <v>584</v>
      </c>
      <c r="D297" s="832" t="s">
        <v>2272</v>
      </c>
      <c r="E297" s="832" t="s">
        <v>5511</v>
      </c>
      <c r="F297" s="832" t="s">
        <v>5524</v>
      </c>
      <c r="G297" s="832" t="s">
        <v>5525</v>
      </c>
      <c r="H297" s="849">
        <v>12</v>
      </c>
      <c r="I297" s="849">
        <v>399.98999999999995</v>
      </c>
      <c r="J297" s="832"/>
      <c r="K297" s="832">
        <v>33.332499999999996</v>
      </c>
      <c r="L297" s="849"/>
      <c r="M297" s="849"/>
      <c r="N297" s="832"/>
      <c r="O297" s="832"/>
      <c r="P297" s="849"/>
      <c r="Q297" s="849"/>
      <c r="R297" s="837"/>
      <c r="S297" s="850"/>
    </row>
    <row r="298" spans="1:19" ht="14.4" customHeight="1" x14ac:dyDescent="0.3">
      <c r="A298" s="831" t="s">
        <v>5419</v>
      </c>
      <c r="B298" s="832" t="s">
        <v>5420</v>
      </c>
      <c r="C298" s="832" t="s">
        <v>584</v>
      </c>
      <c r="D298" s="832" t="s">
        <v>2272</v>
      </c>
      <c r="E298" s="832" t="s">
        <v>5511</v>
      </c>
      <c r="F298" s="832" t="s">
        <v>5526</v>
      </c>
      <c r="G298" s="832" t="s">
        <v>5527</v>
      </c>
      <c r="H298" s="849">
        <v>6</v>
      </c>
      <c r="I298" s="849">
        <v>222</v>
      </c>
      <c r="J298" s="832"/>
      <c r="K298" s="832">
        <v>37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" customHeight="1" x14ac:dyDescent="0.3">
      <c r="A299" s="831" t="s">
        <v>5419</v>
      </c>
      <c r="B299" s="832" t="s">
        <v>5420</v>
      </c>
      <c r="C299" s="832" t="s">
        <v>584</v>
      </c>
      <c r="D299" s="832" t="s">
        <v>2272</v>
      </c>
      <c r="E299" s="832" t="s">
        <v>5511</v>
      </c>
      <c r="F299" s="832" t="s">
        <v>5528</v>
      </c>
      <c r="G299" s="832" t="s">
        <v>5529</v>
      </c>
      <c r="H299" s="849">
        <v>1</v>
      </c>
      <c r="I299" s="849">
        <v>133</v>
      </c>
      <c r="J299" s="832"/>
      <c r="K299" s="832">
        <v>133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5419</v>
      </c>
      <c r="B300" s="832" t="s">
        <v>5420</v>
      </c>
      <c r="C300" s="832" t="s">
        <v>584</v>
      </c>
      <c r="D300" s="832" t="s">
        <v>2272</v>
      </c>
      <c r="E300" s="832" t="s">
        <v>5511</v>
      </c>
      <c r="F300" s="832" t="s">
        <v>5532</v>
      </c>
      <c r="G300" s="832" t="s">
        <v>5533</v>
      </c>
      <c r="H300" s="849">
        <v>2</v>
      </c>
      <c r="I300" s="849">
        <v>1402</v>
      </c>
      <c r="J300" s="832"/>
      <c r="K300" s="832">
        <v>701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" customHeight="1" x14ac:dyDescent="0.3">
      <c r="A301" s="831" t="s">
        <v>5419</v>
      </c>
      <c r="B301" s="832" t="s">
        <v>5420</v>
      </c>
      <c r="C301" s="832" t="s">
        <v>584</v>
      </c>
      <c r="D301" s="832" t="s">
        <v>2272</v>
      </c>
      <c r="E301" s="832" t="s">
        <v>5511</v>
      </c>
      <c r="F301" s="832" t="s">
        <v>5536</v>
      </c>
      <c r="G301" s="832" t="s">
        <v>5537</v>
      </c>
      <c r="H301" s="849">
        <v>8</v>
      </c>
      <c r="I301" s="849">
        <v>1880</v>
      </c>
      <c r="J301" s="832"/>
      <c r="K301" s="832">
        <v>235</v>
      </c>
      <c r="L301" s="849"/>
      <c r="M301" s="849"/>
      <c r="N301" s="832"/>
      <c r="O301" s="832"/>
      <c r="P301" s="849"/>
      <c r="Q301" s="849"/>
      <c r="R301" s="837"/>
      <c r="S301" s="850"/>
    </row>
    <row r="302" spans="1:19" ht="14.4" customHeight="1" x14ac:dyDescent="0.3">
      <c r="A302" s="831" t="s">
        <v>5419</v>
      </c>
      <c r="B302" s="832" t="s">
        <v>5420</v>
      </c>
      <c r="C302" s="832" t="s">
        <v>584</v>
      </c>
      <c r="D302" s="832" t="s">
        <v>2272</v>
      </c>
      <c r="E302" s="832" t="s">
        <v>5511</v>
      </c>
      <c r="F302" s="832" t="s">
        <v>5538</v>
      </c>
      <c r="G302" s="832" t="s">
        <v>5539</v>
      </c>
      <c r="H302" s="849">
        <v>1</v>
      </c>
      <c r="I302" s="849">
        <v>74</v>
      </c>
      <c r="J302" s="832"/>
      <c r="K302" s="832">
        <v>74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" customHeight="1" x14ac:dyDescent="0.3">
      <c r="A303" s="831" t="s">
        <v>5419</v>
      </c>
      <c r="B303" s="832" t="s">
        <v>5420</v>
      </c>
      <c r="C303" s="832" t="s">
        <v>584</v>
      </c>
      <c r="D303" s="832" t="s">
        <v>2279</v>
      </c>
      <c r="E303" s="832" t="s">
        <v>5511</v>
      </c>
      <c r="F303" s="832" t="s">
        <v>5518</v>
      </c>
      <c r="G303" s="832" t="s">
        <v>5519</v>
      </c>
      <c r="H303" s="849">
        <v>10</v>
      </c>
      <c r="I303" s="849">
        <v>370</v>
      </c>
      <c r="J303" s="832"/>
      <c r="K303" s="832">
        <v>37</v>
      </c>
      <c r="L303" s="849"/>
      <c r="M303" s="849"/>
      <c r="N303" s="832"/>
      <c r="O303" s="832"/>
      <c r="P303" s="849"/>
      <c r="Q303" s="849"/>
      <c r="R303" s="837"/>
      <c r="S303" s="850"/>
    </row>
    <row r="304" spans="1:19" ht="14.4" customHeight="1" x14ac:dyDescent="0.3">
      <c r="A304" s="831" t="s">
        <v>5419</v>
      </c>
      <c r="B304" s="832" t="s">
        <v>5420</v>
      </c>
      <c r="C304" s="832" t="s">
        <v>584</v>
      </c>
      <c r="D304" s="832" t="s">
        <v>2279</v>
      </c>
      <c r="E304" s="832" t="s">
        <v>5511</v>
      </c>
      <c r="F304" s="832" t="s">
        <v>5522</v>
      </c>
      <c r="G304" s="832" t="s">
        <v>5523</v>
      </c>
      <c r="H304" s="849">
        <v>3</v>
      </c>
      <c r="I304" s="849">
        <v>1407</v>
      </c>
      <c r="J304" s="832"/>
      <c r="K304" s="832">
        <v>469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5419</v>
      </c>
      <c r="B305" s="832" t="s">
        <v>5420</v>
      </c>
      <c r="C305" s="832" t="s">
        <v>584</v>
      </c>
      <c r="D305" s="832" t="s">
        <v>2279</v>
      </c>
      <c r="E305" s="832" t="s">
        <v>5511</v>
      </c>
      <c r="F305" s="832" t="s">
        <v>5524</v>
      </c>
      <c r="G305" s="832" t="s">
        <v>5525</v>
      </c>
      <c r="H305" s="849"/>
      <c r="I305" s="849"/>
      <c r="J305" s="832"/>
      <c r="K305" s="832"/>
      <c r="L305" s="849">
        <v>1</v>
      </c>
      <c r="M305" s="849">
        <v>33.33</v>
      </c>
      <c r="N305" s="832">
        <v>1</v>
      </c>
      <c r="O305" s="832">
        <v>33.33</v>
      </c>
      <c r="P305" s="849"/>
      <c r="Q305" s="849"/>
      <c r="R305" s="837"/>
      <c r="S305" s="850"/>
    </row>
    <row r="306" spans="1:19" ht="14.4" customHeight="1" x14ac:dyDescent="0.3">
      <c r="A306" s="831" t="s">
        <v>5419</v>
      </c>
      <c r="B306" s="832" t="s">
        <v>5420</v>
      </c>
      <c r="C306" s="832" t="s">
        <v>584</v>
      </c>
      <c r="D306" s="832" t="s">
        <v>2279</v>
      </c>
      <c r="E306" s="832" t="s">
        <v>5511</v>
      </c>
      <c r="F306" s="832" t="s">
        <v>5526</v>
      </c>
      <c r="G306" s="832" t="s">
        <v>5527</v>
      </c>
      <c r="H306" s="849">
        <v>4</v>
      </c>
      <c r="I306" s="849">
        <v>148</v>
      </c>
      <c r="J306" s="832">
        <v>4</v>
      </c>
      <c r="K306" s="832">
        <v>37</v>
      </c>
      <c r="L306" s="849">
        <v>1</v>
      </c>
      <c r="M306" s="849">
        <v>37</v>
      </c>
      <c r="N306" s="832">
        <v>1</v>
      </c>
      <c r="O306" s="832">
        <v>37</v>
      </c>
      <c r="P306" s="849"/>
      <c r="Q306" s="849"/>
      <c r="R306" s="837"/>
      <c r="S306" s="850"/>
    </row>
    <row r="307" spans="1:19" ht="14.4" customHeight="1" x14ac:dyDescent="0.3">
      <c r="A307" s="831" t="s">
        <v>5419</v>
      </c>
      <c r="B307" s="832" t="s">
        <v>5420</v>
      </c>
      <c r="C307" s="832" t="s">
        <v>584</v>
      </c>
      <c r="D307" s="832" t="s">
        <v>2279</v>
      </c>
      <c r="E307" s="832" t="s">
        <v>5511</v>
      </c>
      <c r="F307" s="832" t="s">
        <v>5528</v>
      </c>
      <c r="G307" s="832" t="s">
        <v>5529</v>
      </c>
      <c r="H307" s="849">
        <v>2</v>
      </c>
      <c r="I307" s="849">
        <v>266</v>
      </c>
      <c r="J307" s="832">
        <v>2</v>
      </c>
      <c r="K307" s="832">
        <v>133</v>
      </c>
      <c r="L307" s="849">
        <v>1</v>
      </c>
      <c r="M307" s="849">
        <v>133</v>
      </c>
      <c r="N307" s="832">
        <v>1</v>
      </c>
      <c r="O307" s="832">
        <v>133</v>
      </c>
      <c r="P307" s="849"/>
      <c r="Q307" s="849"/>
      <c r="R307" s="837"/>
      <c r="S307" s="850"/>
    </row>
    <row r="308" spans="1:19" ht="14.4" customHeight="1" x14ac:dyDescent="0.3">
      <c r="A308" s="831" t="s">
        <v>5419</v>
      </c>
      <c r="B308" s="832" t="s">
        <v>5420</v>
      </c>
      <c r="C308" s="832" t="s">
        <v>584</v>
      </c>
      <c r="D308" s="832" t="s">
        <v>2279</v>
      </c>
      <c r="E308" s="832" t="s">
        <v>5511</v>
      </c>
      <c r="F308" s="832" t="s">
        <v>5532</v>
      </c>
      <c r="G308" s="832" t="s">
        <v>5533</v>
      </c>
      <c r="H308" s="849">
        <v>2</v>
      </c>
      <c r="I308" s="849">
        <v>1402</v>
      </c>
      <c r="J308" s="832">
        <v>2</v>
      </c>
      <c r="K308" s="832">
        <v>701</v>
      </c>
      <c r="L308" s="849">
        <v>1</v>
      </c>
      <c r="M308" s="849">
        <v>701</v>
      </c>
      <c r="N308" s="832">
        <v>1</v>
      </c>
      <c r="O308" s="832">
        <v>701</v>
      </c>
      <c r="P308" s="849"/>
      <c r="Q308" s="849"/>
      <c r="R308" s="837"/>
      <c r="S308" s="850"/>
    </row>
    <row r="309" spans="1:19" ht="14.4" customHeight="1" x14ac:dyDescent="0.3">
      <c r="A309" s="831" t="s">
        <v>5419</v>
      </c>
      <c r="B309" s="832" t="s">
        <v>5420</v>
      </c>
      <c r="C309" s="832" t="s">
        <v>584</v>
      </c>
      <c r="D309" s="832" t="s">
        <v>2279</v>
      </c>
      <c r="E309" s="832" t="s">
        <v>5511</v>
      </c>
      <c r="F309" s="832" t="s">
        <v>5538</v>
      </c>
      <c r="G309" s="832" t="s">
        <v>5539</v>
      </c>
      <c r="H309" s="849">
        <v>1</v>
      </c>
      <c r="I309" s="849">
        <v>74</v>
      </c>
      <c r="J309" s="832"/>
      <c r="K309" s="832">
        <v>74</v>
      </c>
      <c r="L309" s="849"/>
      <c r="M309" s="849"/>
      <c r="N309" s="832"/>
      <c r="O309" s="832"/>
      <c r="P309" s="849"/>
      <c r="Q309" s="849"/>
      <c r="R309" s="837"/>
      <c r="S309" s="850"/>
    </row>
    <row r="310" spans="1:19" ht="14.4" customHeight="1" x14ac:dyDescent="0.3">
      <c r="A310" s="831" t="s">
        <v>5419</v>
      </c>
      <c r="B310" s="832" t="s">
        <v>5420</v>
      </c>
      <c r="C310" s="832" t="s">
        <v>584</v>
      </c>
      <c r="D310" s="832" t="s">
        <v>2279</v>
      </c>
      <c r="E310" s="832" t="s">
        <v>5511</v>
      </c>
      <c r="F310" s="832" t="s">
        <v>5542</v>
      </c>
      <c r="G310" s="832" t="s">
        <v>5543</v>
      </c>
      <c r="H310" s="849"/>
      <c r="I310" s="849"/>
      <c r="J310" s="832"/>
      <c r="K310" s="832"/>
      <c r="L310" s="849">
        <v>1</v>
      </c>
      <c r="M310" s="849">
        <v>59</v>
      </c>
      <c r="N310" s="832">
        <v>1</v>
      </c>
      <c r="O310" s="832">
        <v>59</v>
      </c>
      <c r="P310" s="849"/>
      <c r="Q310" s="849"/>
      <c r="R310" s="837"/>
      <c r="S310" s="850"/>
    </row>
    <row r="311" spans="1:19" ht="14.4" customHeight="1" x14ac:dyDescent="0.3">
      <c r="A311" s="831" t="s">
        <v>5419</v>
      </c>
      <c r="B311" s="832" t="s">
        <v>5420</v>
      </c>
      <c r="C311" s="832" t="s">
        <v>584</v>
      </c>
      <c r="D311" s="832" t="s">
        <v>2295</v>
      </c>
      <c r="E311" s="832" t="s">
        <v>5421</v>
      </c>
      <c r="F311" s="832" t="s">
        <v>5425</v>
      </c>
      <c r="G311" s="832" t="s">
        <v>5426</v>
      </c>
      <c r="H311" s="849">
        <v>0.2</v>
      </c>
      <c r="I311" s="849">
        <v>10.82</v>
      </c>
      <c r="J311" s="832"/>
      <c r="K311" s="832">
        <v>54.1</v>
      </c>
      <c r="L311" s="849"/>
      <c r="M311" s="849"/>
      <c r="N311" s="832"/>
      <c r="O311" s="832"/>
      <c r="P311" s="849">
        <v>0.2</v>
      </c>
      <c r="Q311" s="849">
        <v>10.82</v>
      </c>
      <c r="R311" s="837"/>
      <c r="S311" s="850">
        <v>54.1</v>
      </c>
    </row>
    <row r="312" spans="1:19" ht="14.4" customHeight="1" x14ac:dyDescent="0.3">
      <c r="A312" s="831" t="s">
        <v>5419</v>
      </c>
      <c r="B312" s="832" t="s">
        <v>5420</v>
      </c>
      <c r="C312" s="832" t="s">
        <v>584</v>
      </c>
      <c r="D312" s="832" t="s">
        <v>2295</v>
      </c>
      <c r="E312" s="832" t="s">
        <v>5421</v>
      </c>
      <c r="F312" s="832" t="s">
        <v>5428</v>
      </c>
      <c r="G312" s="832" t="s">
        <v>3697</v>
      </c>
      <c r="H312" s="849"/>
      <c r="I312" s="849"/>
      <c r="J312" s="832"/>
      <c r="K312" s="832"/>
      <c r="L312" s="849">
        <v>0.01</v>
      </c>
      <c r="M312" s="849">
        <v>0.16</v>
      </c>
      <c r="N312" s="832">
        <v>1</v>
      </c>
      <c r="O312" s="832">
        <v>16</v>
      </c>
      <c r="P312" s="849">
        <v>0.2</v>
      </c>
      <c r="Q312" s="849">
        <v>2.57</v>
      </c>
      <c r="R312" s="837">
        <v>16.0625</v>
      </c>
      <c r="S312" s="850">
        <v>12.849999999999998</v>
      </c>
    </row>
    <row r="313" spans="1:19" ht="14.4" customHeight="1" x14ac:dyDescent="0.3">
      <c r="A313" s="831" t="s">
        <v>5419</v>
      </c>
      <c r="B313" s="832" t="s">
        <v>5420</v>
      </c>
      <c r="C313" s="832" t="s">
        <v>584</v>
      </c>
      <c r="D313" s="832" t="s">
        <v>2295</v>
      </c>
      <c r="E313" s="832" t="s">
        <v>5421</v>
      </c>
      <c r="F313" s="832" t="s">
        <v>5431</v>
      </c>
      <c r="G313" s="832" t="s">
        <v>1918</v>
      </c>
      <c r="H313" s="849"/>
      <c r="I313" s="849"/>
      <c r="J313" s="832"/>
      <c r="K313" s="832"/>
      <c r="L313" s="849"/>
      <c r="M313" s="849"/>
      <c r="N313" s="832"/>
      <c r="O313" s="832"/>
      <c r="P313" s="849">
        <v>0.1</v>
      </c>
      <c r="Q313" s="849">
        <v>6.14</v>
      </c>
      <c r="R313" s="837"/>
      <c r="S313" s="850">
        <v>61.399999999999991</v>
      </c>
    </row>
    <row r="314" spans="1:19" ht="14.4" customHeight="1" x14ac:dyDescent="0.3">
      <c r="A314" s="831" t="s">
        <v>5419</v>
      </c>
      <c r="B314" s="832" t="s">
        <v>5420</v>
      </c>
      <c r="C314" s="832" t="s">
        <v>584</v>
      </c>
      <c r="D314" s="832" t="s">
        <v>2295</v>
      </c>
      <c r="E314" s="832" t="s">
        <v>5421</v>
      </c>
      <c r="F314" s="832" t="s">
        <v>5433</v>
      </c>
      <c r="G314" s="832" t="s">
        <v>5434</v>
      </c>
      <c r="H314" s="849"/>
      <c r="I314" s="849"/>
      <c r="J314" s="832"/>
      <c r="K314" s="832"/>
      <c r="L314" s="849">
        <v>0.1</v>
      </c>
      <c r="M314" s="849">
        <v>42.37</v>
      </c>
      <c r="N314" s="832">
        <v>1</v>
      </c>
      <c r="O314" s="832">
        <v>423.69999999999993</v>
      </c>
      <c r="P314" s="849"/>
      <c r="Q314" s="849"/>
      <c r="R314" s="837"/>
      <c r="S314" s="850"/>
    </row>
    <row r="315" spans="1:19" ht="14.4" customHeight="1" x14ac:dyDescent="0.3">
      <c r="A315" s="831" t="s">
        <v>5419</v>
      </c>
      <c r="B315" s="832" t="s">
        <v>5420</v>
      </c>
      <c r="C315" s="832" t="s">
        <v>584</v>
      </c>
      <c r="D315" s="832" t="s">
        <v>2295</v>
      </c>
      <c r="E315" s="832" t="s">
        <v>5421</v>
      </c>
      <c r="F315" s="832" t="s">
        <v>5443</v>
      </c>
      <c r="G315" s="832"/>
      <c r="H315" s="849">
        <v>1</v>
      </c>
      <c r="I315" s="849">
        <v>81.94</v>
      </c>
      <c r="J315" s="832">
        <v>0.5</v>
      </c>
      <c r="K315" s="832">
        <v>81.94</v>
      </c>
      <c r="L315" s="849">
        <v>2</v>
      </c>
      <c r="M315" s="849">
        <v>163.88</v>
      </c>
      <c r="N315" s="832">
        <v>1</v>
      </c>
      <c r="O315" s="832">
        <v>81.94</v>
      </c>
      <c r="P315" s="849"/>
      <c r="Q315" s="849"/>
      <c r="R315" s="837"/>
      <c r="S315" s="850"/>
    </row>
    <row r="316" spans="1:19" ht="14.4" customHeight="1" x14ac:dyDescent="0.3">
      <c r="A316" s="831" t="s">
        <v>5419</v>
      </c>
      <c r="B316" s="832" t="s">
        <v>5420</v>
      </c>
      <c r="C316" s="832" t="s">
        <v>584</v>
      </c>
      <c r="D316" s="832" t="s">
        <v>2295</v>
      </c>
      <c r="E316" s="832" t="s">
        <v>5421</v>
      </c>
      <c r="F316" s="832" t="s">
        <v>5451</v>
      </c>
      <c r="G316" s="832" t="s">
        <v>5452</v>
      </c>
      <c r="H316" s="849">
        <v>0.2</v>
      </c>
      <c r="I316" s="849">
        <v>54.34</v>
      </c>
      <c r="J316" s="832"/>
      <c r="K316" s="832">
        <v>271.7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" customHeight="1" x14ac:dyDescent="0.3">
      <c r="A317" s="831" t="s">
        <v>5419</v>
      </c>
      <c r="B317" s="832" t="s">
        <v>5420</v>
      </c>
      <c r="C317" s="832" t="s">
        <v>584</v>
      </c>
      <c r="D317" s="832" t="s">
        <v>2295</v>
      </c>
      <c r="E317" s="832" t="s">
        <v>5421</v>
      </c>
      <c r="F317" s="832" t="s">
        <v>5453</v>
      </c>
      <c r="G317" s="832" t="s">
        <v>5454</v>
      </c>
      <c r="H317" s="849"/>
      <c r="I317" s="849"/>
      <c r="J317" s="832"/>
      <c r="K317" s="832"/>
      <c r="L317" s="849">
        <v>0.02</v>
      </c>
      <c r="M317" s="849">
        <v>5.12</v>
      </c>
      <c r="N317" s="832">
        <v>1</v>
      </c>
      <c r="O317" s="832">
        <v>256</v>
      </c>
      <c r="P317" s="849">
        <v>0.04</v>
      </c>
      <c r="Q317" s="849">
        <v>11.06</v>
      </c>
      <c r="R317" s="837">
        <v>2.16015625</v>
      </c>
      <c r="S317" s="850">
        <v>276.5</v>
      </c>
    </row>
    <row r="318" spans="1:19" ht="14.4" customHeight="1" x14ac:dyDescent="0.3">
      <c r="A318" s="831" t="s">
        <v>5419</v>
      </c>
      <c r="B318" s="832" t="s">
        <v>5420</v>
      </c>
      <c r="C318" s="832" t="s">
        <v>584</v>
      </c>
      <c r="D318" s="832" t="s">
        <v>2295</v>
      </c>
      <c r="E318" s="832" t="s">
        <v>5421</v>
      </c>
      <c r="F318" s="832" t="s">
        <v>5457</v>
      </c>
      <c r="G318" s="832" t="s">
        <v>5458</v>
      </c>
      <c r="H318" s="849">
        <v>0.04</v>
      </c>
      <c r="I318" s="849">
        <v>4.8600000000000003</v>
      </c>
      <c r="J318" s="832"/>
      <c r="K318" s="832">
        <v>121.5</v>
      </c>
      <c r="L318" s="849"/>
      <c r="M318" s="849"/>
      <c r="N318" s="832"/>
      <c r="O318" s="832"/>
      <c r="P318" s="849"/>
      <c r="Q318" s="849"/>
      <c r="R318" s="837"/>
      <c r="S318" s="850"/>
    </row>
    <row r="319" spans="1:19" ht="14.4" customHeight="1" x14ac:dyDescent="0.3">
      <c r="A319" s="831" t="s">
        <v>5419</v>
      </c>
      <c r="B319" s="832" t="s">
        <v>5420</v>
      </c>
      <c r="C319" s="832" t="s">
        <v>584</v>
      </c>
      <c r="D319" s="832" t="s">
        <v>2295</v>
      </c>
      <c r="E319" s="832" t="s">
        <v>5421</v>
      </c>
      <c r="F319" s="832" t="s">
        <v>5460</v>
      </c>
      <c r="G319" s="832" t="s">
        <v>5458</v>
      </c>
      <c r="H319" s="849">
        <v>0.1</v>
      </c>
      <c r="I319" s="849">
        <v>24.34</v>
      </c>
      <c r="J319" s="832"/>
      <c r="K319" s="832">
        <v>243.39999999999998</v>
      </c>
      <c r="L319" s="849"/>
      <c r="M319" s="849"/>
      <c r="N319" s="832"/>
      <c r="O319" s="832"/>
      <c r="P319" s="849"/>
      <c r="Q319" s="849"/>
      <c r="R319" s="837"/>
      <c r="S319" s="850"/>
    </row>
    <row r="320" spans="1:19" ht="14.4" customHeight="1" x14ac:dyDescent="0.3">
      <c r="A320" s="831" t="s">
        <v>5419</v>
      </c>
      <c r="B320" s="832" t="s">
        <v>5420</v>
      </c>
      <c r="C320" s="832" t="s">
        <v>584</v>
      </c>
      <c r="D320" s="832" t="s">
        <v>2295</v>
      </c>
      <c r="E320" s="832" t="s">
        <v>5421</v>
      </c>
      <c r="F320" s="832" t="s">
        <v>5461</v>
      </c>
      <c r="G320" s="832" t="s">
        <v>5462</v>
      </c>
      <c r="H320" s="849"/>
      <c r="I320" s="849"/>
      <c r="J320" s="832"/>
      <c r="K320" s="832"/>
      <c r="L320" s="849"/>
      <c r="M320" s="849"/>
      <c r="N320" s="832"/>
      <c r="O320" s="832"/>
      <c r="P320" s="849">
        <v>4</v>
      </c>
      <c r="Q320" s="849">
        <v>48.72</v>
      </c>
      <c r="R320" s="837"/>
      <c r="S320" s="850">
        <v>12.18</v>
      </c>
    </row>
    <row r="321" spans="1:19" ht="14.4" customHeight="1" x14ac:dyDescent="0.3">
      <c r="A321" s="831" t="s">
        <v>5419</v>
      </c>
      <c r="B321" s="832" t="s">
        <v>5420</v>
      </c>
      <c r="C321" s="832" t="s">
        <v>584</v>
      </c>
      <c r="D321" s="832" t="s">
        <v>2295</v>
      </c>
      <c r="E321" s="832" t="s">
        <v>5421</v>
      </c>
      <c r="F321" s="832" t="s">
        <v>5463</v>
      </c>
      <c r="G321" s="832" t="s">
        <v>5462</v>
      </c>
      <c r="H321" s="849"/>
      <c r="I321" s="849"/>
      <c r="J321" s="832"/>
      <c r="K321" s="832"/>
      <c r="L321" s="849">
        <v>3</v>
      </c>
      <c r="M321" s="849">
        <v>7.32</v>
      </c>
      <c r="N321" s="832">
        <v>1</v>
      </c>
      <c r="O321" s="832">
        <v>2.44</v>
      </c>
      <c r="P321" s="849">
        <v>11</v>
      </c>
      <c r="Q321" s="849">
        <v>26.84</v>
      </c>
      <c r="R321" s="837">
        <v>3.6666666666666665</v>
      </c>
      <c r="S321" s="850">
        <v>2.44</v>
      </c>
    </row>
    <row r="322" spans="1:19" ht="14.4" customHeight="1" x14ac:dyDescent="0.3">
      <c r="A322" s="831" t="s">
        <v>5419</v>
      </c>
      <c r="B322" s="832" t="s">
        <v>5420</v>
      </c>
      <c r="C322" s="832" t="s">
        <v>584</v>
      </c>
      <c r="D322" s="832" t="s">
        <v>2295</v>
      </c>
      <c r="E322" s="832" t="s">
        <v>5421</v>
      </c>
      <c r="F322" s="832" t="s">
        <v>5464</v>
      </c>
      <c r="G322" s="832" t="s">
        <v>5462</v>
      </c>
      <c r="H322" s="849"/>
      <c r="I322" s="849"/>
      <c r="J322" s="832"/>
      <c r="K322" s="832"/>
      <c r="L322" s="849"/>
      <c r="M322" s="849"/>
      <c r="N322" s="832"/>
      <c r="O322" s="832"/>
      <c r="P322" s="849">
        <v>1</v>
      </c>
      <c r="Q322" s="849">
        <v>6.09</v>
      </c>
      <c r="R322" s="837"/>
      <c r="S322" s="850">
        <v>6.09</v>
      </c>
    </row>
    <row r="323" spans="1:19" ht="14.4" customHeight="1" x14ac:dyDescent="0.3">
      <c r="A323" s="831" t="s">
        <v>5419</v>
      </c>
      <c r="B323" s="832" t="s">
        <v>5420</v>
      </c>
      <c r="C323" s="832" t="s">
        <v>584</v>
      </c>
      <c r="D323" s="832" t="s">
        <v>2295</v>
      </c>
      <c r="E323" s="832" t="s">
        <v>5421</v>
      </c>
      <c r="F323" s="832" t="s">
        <v>5468</v>
      </c>
      <c r="G323" s="832" t="s">
        <v>1198</v>
      </c>
      <c r="H323" s="849"/>
      <c r="I323" s="849"/>
      <c r="J323" s="832"/>
      <c r="K323" s="832"/>
      <c r="L323" s="849"/>
      <c r="M323" s="849"/>
      <c r="N323" s="832"/>
      <c r="O323" s="832"/>
      <c r="P323" s="849">
        <v>2</v>
      </c>
      <c r="Q323" s="849">
        <v>2237.8000000000002</v>
      </c>
      <c r="R323" s="837"/>
      <c r="S323" s="850">
        <v>1118.9000000000001</v>
      </c>
    </row>
    <row r="324" spans="1:19" ht="14.4" customHeight="1" x14ac:dyDescent="0.3">
      <c r="A324" s="831" t="s">
        <v>5419</v>
      </c>
      <c r="B324" s="832" t="s">
        <v>5420</v>
      </c>
      <c r="C324" s="832" t="s">
        <v>584</v>
      </c>
      <c r="D324" s="832" t="s">
        <v>2295</v>
      </c>
      <c r="E324" s="832" t="s">
        <v>5421</v>
      </c>
      <c r="F324" s="832" t="s">
        <v>5474</v>
      </c>
      <c r="G324" s="832" t="s">
        <v>1001</v>
      </c>
      <c r="H324" s="849"/>
      <c r="I324" s="849"/>
      <c r="J324" s="832"/>
      <c r="K324" s="832"/>
      <c r="L324" s="849">
        <v>0.1</v>
      </c>
      <c r="M324" s="849">
        <v>16.78</v>
      </c>
      <c r="N324" s="832">
        <v>1</v>
      </c>
      <c r="O324" s="832">
        <v>167.8</v>
      </c>
      <c r="P324" s="849"/>
      <c r="Q324" s="849"/>
      <c r="R324" s="837"/>
      <c r="S324" s="850"/>
    </row>
    <row r="325" spans="1:19" ht="14.4" customHeight="1" x14ac:dyDescent="0.3">
      <c r="A325" s="831" t="s">
        <v>5419</v>
      </c>
      <c r="B325" s="832" t="s">
        <v>5420</v>
      </c>
      <c r="C325" s="832" t="s">
        <v>584</v>
      </c>
      <c r="D325" s="832" t="s">
        <v>2295</v>
      </c>
      <c r="E325" s="832" t="s">
        <v>5421</v>
      </c>
      <c r="F325" s="832" t="s">
        <v>5475</v>
      </c>
      <c r="G325" s="832" t="s">
        <v>5476</v>
      </c>
      <c r="H325" s="849">
        <v>0.1</v>
      </c>
      <c r="I325" s="849">
        <v>28.62</v>
      </c>
      <c r="J325" s="832">
        <v>0.83343040186371575</v>
      </c>
      <c r="K325" s="832">
        <v>286.2</v>
      </c>
      <c r="L325" s="849">
        <v>0.12000000000000001</v>
      </c>
      <c r="M325" s="849">
        <v>34.340000000000003</v>
      </c>
      <c r="N325" s="832">
        <v>1</v>
      </c>
      <c r="O325" s="832">
        <v>286.16666666666669</v>
      </c>
      <c r="P325" s="849"/>
      <c r="Q325" s="849"/>
      <c r="R325" s="837"/>
      <c r="S325" s="850"/>
    </row>
    <row r="326" spans="1:19" ht="14.4" customHeight="1" x14ac:dyDescent="0.3">
      <c r="A326" s="831" t="s">
        <v>5419</v>
      </c>
      <c r="B326" s="832" t="s">
        <v>5420</v>
      </c>
      <c r="C326" s="832" t="s">
        <v>584</v>
      </c>
      <c r="D326" s="832" t="s">
        <v>2295</v>
      </c>
      <c r="E326" s="832" t="s">
        <v>5421</v>
      </c>
      <c r="F326" s="832" t="s">
        <v>5482</v>
      </c>
      <c r="G326" s="832" t="s">
        <v>598</v>
      </c>
      <c r="H326" s="849"/>
      <c r="I326" s="849"/>
      <c r="J326" s="832"/>
      <c r="K326" s="832"/>
      <c r="L326" s="849"/>
      <c r="M326" s="849"/>
      <c r="N326" s="832"/>
      <c r="O326" s="832"/>
      <c r="P326" s="849">
        <v>1</v>
      </c>
      <c r="Q326" s="849">
        <v>28.63</v>
      </c>
      <c r="R326" s="837"/>
      <c r="S326" s="850">
        <v>28.63</v>
      </c>
    </row>
    <row r="327" spans="1:19" ht="14.4" customHeight="1" x14ac:dyDescent="0.3">
      <c r="A327" s="831" t="s">
        <v>5419</v>
      </c>
      <c r="B327" s="832" t="s">
        <v>5420</v>
      </c>
      <c r="C327" s="832" t="s">
        <v>584</v>
      </c>
      <c r="D327" s="832" t="s">
        <v>2295</v>
      </c>
      <c r="E327" s="832" t="s">
        <v>5421</v>
      </c>
      <c r="F327" s="832" t="s">
        <v>5487</v>
      </c>
      <c r="G327" s="832" t="s">
        <v>700</v>
      </c>
      <c r="H327" s="849"/>
      <c r="I327" s="849"/>
      <c r="J327" s="832"/>
      <c r="K327" s="832"/>
      <c r="L327" s="849"/>
      <c r="M327" s="849"/>
      <c r="N327" s="832"/>
      <c r="O327" s="832"/>
      <c r="P327" s="849">
        <v>4</v>
      </c>
      <c r="Q327" s="849">
        <v>327.76</v>
      </c>
      <c r="R327" s="837"/>
      <c r="S327" s="850">
        <v>81.94</v>
      </c>
    </row>
    <row r="328" spans="1:19" ht="14.4" customHeight="1" x14ac:dyDescent="0.3">
      <c r="A328" s="831" t="s">
        <v>5419</v>
      </c>
      <c r="B328" s="832" t="s">
        <v>5420</v>
      </c>
      <c r="C328" s="832" t="s">
        <v>584</v>
      </c>
      <c r="D328" s="832" t="s">
        <v>2295</v>
      </c>
      <c r="E328" s="832" t="s">
        <v>5511</v>
      </c>
      <c r="F328" s="832" t="s">
        <v>5514</v>
      </c>
      <c r="G328" s="832" t="s">
        <v>5515</v>
      </c>
      <c r="H328" s="849">
        <v>4</v>
      </c>
      <c r="I328" s="849">
        <v>584</v>
      </c>
      <c r="J328" s="832">
        <v>0.79455782312925172</v>
      </c>
      <c r="K328" s="832">
        <v>146</v>
      </c>
      <c r="L328" s="849">
        <v>5</v>
      </c>
      <c r="M328" s="849">
        <v>735</v>
      </c>
      <c r="N328" s="832">
        <v>1</v>
      </c>
      <c r="O328" s="832">
        <v>147</v>
      </c>
      <c r="P328" s="849">
        <v>12</v>
      </c>
      <c r="Q328" s="849">
        <v>1764</v>
      </c>
      <c r="R328" s="837">
        <v>2.4</v>
      </c>
      <c r="S328" s="850">
        <v>147</v>
      </c>
    </row>
    <row r="329" spans="1:19" ht="14.4" customHeight="1" x14ac:dyDescent="0.3">
      <c r="A329" s="831" t="s">
        <v>5419</v>
      </c>
      <c r="B329" s="832" t="s">
        <v>5420</v>
      </c>
      <c r="C329" s="832" t="s">
        <v>584</v>
      </c>
      <c r="D329" s="832" t="s">
        <v>2295</v>
      </c>
      <c r="E329" s="832" t="s">
        <v>5511</v>
      </c>
      <c r="F329" s="832" t="s">
        <v>5518</v>
      </c>
      <c r="G329" s="832" t="s">
        <v>5519</v>
      </c>
      <c r="H329" s="849">
        <v>57</v>
      </c>
      <c r="I329" s="849">
        <v>2109</v>
      </c>
      <c r="J329" s="832">
        <v>1.1399999999999999</v>
      </c>
      <c r="K329" s="832">
        <v>37</v>
      </c>
      <c r="L329" s="849">
        <v>50</v>
      </c>
      <c r="M329" s="849">
        <v>1850</v>
      </c>
      <c r="N329" s="832">
        <v>1</v>
      </c>
      <c r="O329" s="832">
        <v>37</v>
      </c>
      <c r="P329" s="849">
        <v>91</v>
      </c>
      <c r="Q329" s="849">
        <v>3367</v>
      </c>
      <c r="R329" s="837">
        <v>1.82</v>
      </c>
      <c r="S329" s="850">
        <v>37</v>
      </c>
    </row>
    <row r="330" spans="1:19" ht="14.4" customHeight="1" x14ac:dyDescent="0.3">
      <c r="A330" s="831" t="s">
        <v>5419</v>
      </c>
      <c r="B330" s="832" t="s">
        <v>5420</v>
      </c>
      <c r="C330" s="832" t="s">
        <v>584</v>
      </c>
      <c r="D330" s="832" t="s">
        <v>2295</v>
      </c>
      <c r="E330" s="832" t="s">
        <v>5511</v>
      </c>
      <c r="F330" s="832" t="s">
        <v>5522</v>
      </c>
      <c r="G330" s="832" t="s">
        <v>5523</v>
      </c>
      <c r="H330" s="849">
        <v>15</v>
      </c>
      <c r="I330" s="849">
        <v>7035</v>
      </c>
      <c r="J330" s="832">
        <v>0.36507524649714584</v>
      </c>
      <c r="K330" s="832">
        <v>469</v>
      </c>
      <c r="L330" s="849">
        <v>41</v>
      </c>
      <c r="M330" s="849">
        <v>19270</v>
      </c>
      <c r="N330" s="832">
        <v>1</v>
      </c>
      <c r="O330" s="832">
        <v>470</v>
      </c>
      <c r="P330" s="849">
        <v>142</v>
      </c>
      <c r="Q330" s="849">
        <v>66882</v>
      </c>
      <c r="R330" s="837">
        <v>3.4707836014530358</v>
      </c>
      <c r="S330" s="850">
        <v>471</v>
      </c>
    </row>
    <row r="331" spans="1:19" ht="14.4" customHeight="1" x14ac:dyDescent="0.3">
      <c r="A331" s="831" t="s">
        <v>5419</v>
      </c>
      <c r="B331" s="832" t="s">
        <v>5420</v>
      </c>
      <c r="C331" s="832" t="s">
        <v>584</v>
      </c>
      <c r="D331" s="832" t="s">
        <v>2295</v>
      </c>
      <c r="E331" s="832" t="s">
        <v>5511</v>
      </c>
      <c r="F331" s="832" t="s">
        <v>5524</v>
      </c>
      <c r="G331" s="832" t="s">
        <v>5525</v>
      </c>
      <c r="H331" s="849">
        <v>46</v>
      </c>
      <c r="I331" s="849">
        <v>1533.3400000000001</v>
      </c>
      <c r="J331" s="832">
        <v>0.25136721311475413</v>
      </c>
      <c r="K331" s="832">
        <v>33.333478260869569</v>
      </c>
      <c r="L331" s="849">
        <v>183</v>
      </c>
      <c r="M331" s="849">
        <v>6100</v>
      </c>
      <c r="N331" s="832">
        <v>1</v>
      </c>
      <c r="O331" s="832">
        <v>33.333333333333336</v>
      </c>
      <c r="P331" s="849">
        <v>337</v>
      </c>
      <c r="Q331" s="849">
        <v>11233.34</v>
      </c>
      <c r="R331" s="837">
        <v>1.8415311475409837</v>
      </c>
      <c r="S331" s="850">
        <v>33.333353115727</v>
      </c>
    </row>
    <row r="332" spans="1:19" ht="14.4" customHeight="1" x14ac:dyDescent="0.3">
      <c r="A332" s="831" t="s">
        <v>5419</v>
      </c>
      <c r="B332" s="832" t="s">
        <v>5420</v>
      </c>
      <c r="C332" s="832" t="s">
        <v>584</v>
      </c>
      <c r="D332" s="832" t="s">
        <v>2295</v>
      </c>
      <c r="E332" s="832" t="s">
        <v>5511</v>
      </c>
      <c r="F332" s="832" t="s">
        <v>5526</v>
      </c>
      <c r="G332" s="832" t="s">
        <v>5527</v>
      </c>
      <c r="H332" s="849">
        <v>38</v>
      </c>
      <c r="I332" s="849">
        <v>1406</v>
      </c>
      <c r="J332" s="832">
        <v>0.5757575757575758</v>
      </c>
      <c r="K332" s="832">
        <v>37</v>
      </c>
      <c r="L332" s="849">
        <v>66</v>
      </c>
      <c r="M332" s="849">
        <v>2442</v>
      </c>
      <c r="N332" s="832">
        <v>1</v>
      </c>
      <c r="O332" s="832">
        <v>37</v>
      </c>
      <c r="P332" s="849">
        <v>10</v>
      </c>
      <c r="Q332" s="849">
        <v>370</v>
      </c>
      <c r="R332" s="837">
        <v>0.15151515151515152</v>
      </c>
      <c r="S332" s="850">
        <v>37</v>
      </c>
    </row>
    <row r="333" spans="1:19" ht="14.4" customHeight="1" x14ac:dyDescent="0.3">
      <c r="A333" s="831" t="s">
        <v>5419</v>
      </c>
      <c r="B333" s="832" t="s">
        <v>5420</v>
      </c>
      <c r="C333" s="832" t="s">
        <v>584</v>
      </c>
      <c r="D333" s="832" t="s">
        <v>2295</v>
      </c>
      <c r="E333" s="832" t="s">
        <v>5511</v>
      </c>
      <c r="F333" s="832" t="s">
        <v>5528</v>
      </c>
      <c r="G333" s="832" t="s">
        <v>5529</v>
      </c>
      <c r="H333" s="849">
        <v>12</v>
      </c>
      <c r="I333" s="849">
        <v>1596</v>
      </c>
      <c r="J333" s="832">
        <v>1</v>
      </c>
      <c r="K333" s="832">
        <v>133</v>
      </c>
      <c r="L333" s="849">
        <v>12</v>
      </c>
      <c r="M333" s="849">
        <v>1596</v>
      </c>
      <c r="N333" s="832">
        <v>1</v>
      </c>
      <c r="O333" s="832">
        <v>133</v>
      </c>
      <c r="P333" s="849">
        <v>1</v>
      </c>
      <c r="Q333" s="849">
        <v>133</v>
      </c>
      <c r="R333" s="837">
        <v>8.3333333333333329E-2</v>
      </c>
      <c r="S333" s="850">
        <v>133</v>
      </c>
    </row>
    <row r="334" spans="1:19" ht="14.4" customHeight="1" x14ac:dyDescent="0.3">
      <c r="A334" s="831" t="s">
        <v>5419</v>
      </c>
      <c r="B334" s="832" t="s">
        <v>5420</v>
      </c>
      <c r="C334" s="832" t="s">
        <v>584</v>
      </c>
      <c r="D334" s="832" t="s">
        <v>2295</v>
      </c>
      <c r="E334" s="832" t="s">
        <v>5511</v>
      </c>
      <c r="F334" s="832" t="s">
        <v>5536</v>
      </c>
      <c r="G334" s="832" t="s">
        <v>5537</v>
      </c>
      <c r="H334" s="849">
        <v>86</v>
      </c>
      <c r="I334" s="849">
        <v>20210</v>
      </c>
      <c r="J334" s="832">
        <v>0.60992907801418439</v>
      </c>
      <c r="K334" s="832">
        <v>235</v>
      </c>
      <c r="L334" s="849">
        <v>141</v>
      </c>
      <c r="M334" s="849">
        <v>33135</v>
      </c>
      <c r="N334" s="832">
        <v>1</v>
      </c>
      <c r="O334" s="832">
        <v>235</v>
      </c>
      <c r="P334" s="849">
        <v>194</v>
      </c>
      <c r="Q334" s="849">
        <v>45784</v>
      </c>
      <c r="R334" s="837">
        <v>1.3817413610985363</v>
      </c>
      <c r="S334" s="850">
        <v>236</v>
      </c>
    </row>
    <row r="335" spans="1:19" ht="14.4" customHeight="1" x14ac:dyDescent="0.3">
      <c r="A335" s="831" t="s">
        <v>5419</v>
      </c>
      <c r="B335" s="832" t="s">
        <v>5420</v>
      </c>
      <c r="C335" s="832" t="s">
        <v>584</v>
      </c>
      <c r="D335" s="832" t="s">
        <v>2295</v>
      </c>
      <c r="E335" s="832" t="s">
        <v>5511</v>
      </c>
      <c r="F335" s="832" t="s">
        <v>5538</v>
      </c>
      <c r="G335" s="832" t="s">
        <v>5539</v>
      </c>
      <c r="H335" s="849">
        <v>10</v>
      </c>
      <c r="I335" s="849">
        <v>740</v>
      </c>
      <c r="J335" s="832">
        <v>10</v>
      </c>
      <c r="K335" s="832">
        <v>74</v>
      </c>
      <c r="L335" s="849">
        <v>1</v>
      </c>
      <c r="M335" s="849">
        <v>74</v>
      </c>
      <c r="N335" s="832">
        <v>1</v>
      </c>
      <c r="O335" s="832">
        <v>74</v>
      </c>
      <c r="P335" s="849">
        <v>6</v>
      </c>
      <c r="Q335" s="849">
        <v>444</v>
      </c>
      <c r="R335" s="837">
        <v>6</v>
      </c>
      <c r="S335" s="850">
        <v>74</v>
      </c>
    </row>
    <row r="336" spans="1:19" ht="14.4" customHeight="1" x14ac:dyDescent="0.3">
      <c r="A336" s="831" t="s">
        <v>5419</v>
      </c>
      <c r="B336" s="832" t="s">
        <v>5420</v>
      </c>
      <c r="C336" s="832" t="s">
        <v>584</v>
      </c>
      <c r="D336" s="832" t="s">
        <v>2295</v>
      </c>
      <c r="E336" s="832" t="s">
        <v>5511</v>
      </c>
      <c r="F336" s="832" t="s">
        <v>5542</v>
      </c>
      <c r="G336" s="832" t="s">
        <v>5543</v>
      </c>
      <c r="H336" s="849">
        <v>4</v>
      </c>
      <c r="I336" s="849">
        <v>236</v>
      </c>
      <c r="J336" s="832">
        <v>0.5</v>
      </c>
      <c r="K336" s="832">
        <v>59</v>
      </c>
      <c r="L336" s="849">
        <v>8</v>
      </c>
      <c r="M336" s="849">
        <v>472</v>
      </c>
      <c r="N336" s="832">
        <v>1</v>
      </c>
      <c r="O336" s="832">
        <v>59</v>
      </c>
      <c r="P336" s="849"/>
      <c r="Q336" s="849"/>
      <c r="R336" s="837"/>
      <c r="S336" s="850"/>
    </row>
    <row r="337" spans="1:19" ht="14.4" customHeight="1" x14ac:dyDescent="0.3">
      <c r="A337" s="831" t="s">
        <v>5419</v>
      </c>
      <c r="B337" s="832" t="s">
        <v>5420</v>
      </c>
      <c r="C337" s="832" t="s">
        <v>584</v>
      </c>
      <c r="D337" s="832" t="s">
        <v>2295</v>
      </c>
      <c r="E337" s="832" t="s">
        <v>5511</v>
      </c>
      <c r="F337" s="832" t="s">
        <v>5544</v>
      </c>
      <c r="G337" s="832" t="s">
        <v>5545</v>
      </c>
      <c r="H337" s="849">
        <v>1</v>
      </c>
      <c r="I337" s="849">
        <v>217</v>
      </c>
      <c r="J337" s="832"/>
      <c r="K337" s="832">
        <v>217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" customHeight="1" x14ac:dyDescent="0.3">
      <c r="A338" s="831" t="s">
        <v>5419</v>
      </c>
      <c r="B338" s="832" t="s">
        <v>5420</v>
      </c>
      <c r="C338" s="832" t="s">
        <v>584</v>
      </c>
      <c r="D338" s="832" t="s">
        <v>2295</v>
      </c>
      <c r="E338" s="832" t="s">
        <v>5511</v>
      </c>
      <c r="F338" s="832" t="s">
        <v>5546</v>
      </c>
      <c r="G338" s="832" t="s">
        <v>5547</v>
      </c>
      <c r="H338" s="849">
        <v>9</v>
      </c>
      <c r="I338" s="849">
        <v>6309</v>
      </c>
      <c r="J338" s="832">
        <v>0.75</v>
      </c>
      <c r="K338" s="832">
        <v>701</v>
      </c>
      <c r="L338" s="849">
        <v>12</v>
      </c>
      <c r="M338" s="849">
        <v>8412</v>
      </c>
      <c r="N338" s="832">
        <v>1</v>
      </c>
      <c r="O338" s="832">
        <v>701</v>
      </c>
      <c r="P338" s="849">
        <v>16</v>
      </c>
      <c r="Q338" s="849">
        <v>11232</v>
      </c>
      <c r="R338" s="837">
        <v>1.3352353780313837</v>
      </c>
      <c r="S338" s="850">
        <v>702</v>
      </c>
    </row>
    <row r="339" spans="1:19" ht="14.4" customHeight="1" x14ac:dyDescent="0.3">
      <c r="A339" s="831" t="s">
        <v>5419</v>
      </c>
      <c r="B339" s="832" t="s">
        <v>5420</v>
      </c>
      <c r="C339" s="832" t="s">
        <v>584</v>
      </c>
      <c r="D339" s="832" t="s">
        <v>2306</v>
      </c>
      <c r="E339" s="832" t="s">
        <v>5421</v>
      </c>
      <c r="F339" s="832" t="s">
        <v>5425</v>
      </c>
      <c r="G339" s="832" t="s">
        <v>5426</v>
      </c>
      <c r="H339" s="849"/>
      <c r="I339" s="849"/>
      <c r="J339" s="832"/>
      <c r="K339" s="832"/>
      <c r="L339" s="849"/>
      <c r="M339" s="849"/>
      <c r="N339" s="832"/>
      <c r="O339" s="832"/>
      <c r="P339" s="849">
        <v>0.2</v>
      </c>
      <c r="Q339" s="849">
        <v>10.82</v>
      </c>
      <c r="R339" s="837"/>
      <c r="S339" s="850">
        <v>54.1</v>
      </c>
    </row>
    <row r="340" spans="1:19" ht="14.4" customHeight="1" x14ac:dyDescent="0.3">
      <c r="A340" s="831" t="s">
        <v>5419</v>
      </c>
      <c r="B340" s="832" t="s">
        <v>5420</v>
      </c>
      <c r="C340" s="832" t="s">
        <v>584</v>
      </c>
      <c r="D340" s="832" t="s">
        <v>2306</v>
      </c>
      <c r="E340" s="832" t="s">
        <v>5421</v>
      </c>
      <c r="F340" s="832" t="s">
        <v>5463</v>
      </c>
      <c r="G340" s="832" t="s">
        <v>5462</v>
      </c>
      <c r="H340" s="849"/>
      <c r="I340" s="849"/>
      <c r="J340" s="832"/>
      <c r="K340" s="832"/>
      <c r="L340" s="849"/>
      <c r="M340" s="849"/>
      <c r="N340" s="832"/>
      <c r="O340" s="832"/>
      <c r="P340" s="849">
        <v>2</v>
      </c>
      <c r="Q340" s="849">
        <v>4.88</v>
      </c>
      <c r="R340" s="837"/>
      <c r="S340" s="850">
        <v>2.44</v>
      </c>
    </row>
    <row r="341" spans="1:19" ht="14.4" customHeight="1" x14ac:dyDescent="0.3">
      <c r="A341" s="831" t="s">
        <v>5419</v>
      </c>
      <c r="B341" s="832" t="s">
        <v>5420</v>
      </c>
      <c r="C341" s="832" t="s">
        <v>584</v>
      </c>
      <c r="D341" s="832" t="s">
        <v>2306</v>
      </c>
      <c r="E341" s="832" t="s">
        <v>5511</v>
      </c>
      <c r="F341" s="832" t="s">
        <v>5514</v>
      </c>
      <c r="G341" s="832" t="s">
        <v>5515</v>
      </c>
      <c r="H341" s="849"/>
      <c r="I341" s="849"/>
      <c r="J341" s="832"/>
      <c r="K341" s="832"/>
      <c r="L341" s="849"/>
      <c r="M341" s="849"/>
      <c r="N341" s="832"/>
      <c r="O341" s="832"/>
      <c r="P341" s="849">
        <v>2</v>
      </c>
      <c r="Q341" s="849">
        <v>294</v>
      </c>
      <c r="R341" s="837"/>
      <c r="S341" s="850">
        <v>147</v>
      </c>
    </row>
    <row r="342" spans="1:19" ht="14.4" customHeight="1" x14ac:dyDescent="0.3">
      <c r="A342" s="831" t="s">
        <v>5419</v>
      </c>
      <c r="B342" s="832" t="s">
        <v>5420</v>
      </c>
      <c r="C342" s="832" t="s">
        <v>584</v>
      </c>
      <c r="D342" s="832" t="s">
        <v>2306</v>
      </c>
      <c r="E342" s="832" t="s">
        <v>5511</v>
      </c>
      <c r="F342" s="832" t="s">
        <v>5518</v>
      </c>
      <c r="G342" s="832" t="s">
        <v>5519</v>
      </c>
      <c r="H342" s="849">
        <v>6</v>
      </c>
      <c r="I342" s="849">
        <v>222</v>
      </c>
      <c r="J342" s="832">
        <v>0.5</v>
      </c>
      <c r="K342" s="832">
        <v>37</v>
      </c>
      <c r="L342" s="849">
        <v>12</v>
      </c>
      <c r="M342" s="849">
        <v>444</v>
      </c>
      <c r="N342" s="832">
        <v>1</v>
      </c>
      <c r="O342" s="832">
        <v>37</v>
      </c>
      <c r="P342" s="849">
        <v>6</v>
      </c>
      <c r="Q342" s="849">
        <v>222</v>
      </c>
      <c r="R342" s="837">
        <v>0.5</v>
      </c>
      <c r="S342" s="850">
        <v>37</v>
      </c>
    </row>
    <row r="343" spans="1:19" ht="14.4" customHeight="1" x14ac:dyDescent="0.3">
      <c r="A343" s="831" t="s">
        <v>5419</v>
      </c>
      <c r="B343" s="832" t="s">
        <v>5420</v>
      </c>
      <c r="C343" s="832" t="s">
        <v>584</v>
      </c>
      <c r="D343" s="832" t="s">
        <v>2306</v>
      </c>
      <c r="E343" s="832" t="s">
        <v>5511</v>
      </c>
      <c r="F343" s="832" t="s">
        <v>5522</v>
      </c>
      <c r="G343" s="832" t="s">
        <v>5523</v>
      </c>
      <c r="H343" s="849"/>
      <c r="I343" s="849"/>
      <c r="J343" s="832"/>
      <c r="K343" s="832"/>
      <c r="L343" s="849"/>
      <c r="M343" s="849"/>
      <c r="N343" s="832"/>
      <c r="O343" s="832"/>
      <c r="P343" s="849">
        <v>3</v>
      </c>
      <c r="Q343" s="849">
        <v>1413</v>
      </c>
      <c r="R343" s="837"/>
      <c r="S343" s="850">
        <v>471</v>
      </c>
    </row>
    <row r="344" spans="1:19" ht="14.4" customHeight="1" x14ac:dyDescent="0.3">
      <c r="A344" s="831" t="s">
        <v>5419</v>
      </c>
      <c r="B344" s="832" t="s">
        <v>5420</v>
      </c>
      <c r="C344" s="832" t="s">
        <v>584</v>
      </c>
      <c r="D344" s="832" t="s">
        <v>2306</v>
      </c>
      <c r="E344" s="832" t="s">
        <v>5511</v>
      </c>
      <c r="F344" s="832" t="s">
        <v>5524</v>
      </c>
      <c r="G344" s="832" t="s">
        <v>5525</v>
      </c>
      <c r="H344" s="849">
        <v>2</v>
      </c>
      <c r="I344" s="849">
        <v>66.66</v>
      </c>
      <c r="J344" s="832">
        <v>0.49996249906247658</v>
      </c>
      <c r="K344" s="832">
        <v>33.33</v>
      </c>
      <c r="L344" s="849">
        <v>4</v>
      </c>
      <c r="M344" s="849">
        <v>133.32999999999998</v>
      </c>
      <c r="N344" s="832">
        <v>1</v>
      </c>
      <c r="O344" s="832">
        <v>33.332499999999996</v>
      </c>
      <c r="P344" s="849">
        <v>15</v>
      </c>
      <c r="Q344" s="849">
        <v>500</v>
      </c>
      <c r="R344" s="837">
        <v>3.7500937523438092</v>
      </c>
      <c r="S344" s="850">
        <v>33.333333333333336</v>
      </c>
    </row>
    <row r="345" spans="1:19" ht="14.4" customHeight="1" x14ac:dyDescent="0.3">
      <c r="A345" s="831" t="s">
        <v>5419</v>
      </c>
      <c r="B345" s="832" t="s">
        <v>5420</v>
      </c>
      <c r="C345" s="832" t="s">
        <v>584</v>
      </c>
      <c r="D345" s="832" t="s">
        <v>2306</v>
      </c>
      <c r="E345" s="832" t="s">
        <v>5511</v>
      </c>
      <c r="F345" s="832" t="s">
        <v>5526</v>
      </c>
      <c r="G345" s="832" t="s">
        <v>5527</v>
      </c>
      <c r="H345" s="849">
        <v>11</v>
      </c>
      <c r="I345" s="849">
        <v>407</v>
      </c>
      <c r="J345" s="832">
        <v>1.5714285714285714</v>
      </c>
      <c r="K345" s="832">
        <v>37</v>
      </c>
      <c r="L345" s="849">
        <v>7</v>
      </c>
      <c r="M345" s="849">
        <v>259</v>
      </c>
      <c r="N345" s="832">
        <v>1</v>
      </c>
      <c r="O345" s="832">
        <v>37</v>
      </c>
      <c r="P345" s="849"/>
      <c r="Q345" s="849"/>
      <c r="R345" s="837"/>
      <c r="S345" s="850"/>
    </row>
    <row r="346" spans="1:19" ht="14.4" customHeight="1" x14ac:dyDescent="0.3">
      <c r="A346" s="831" t="s">
        <v>5419</v>
      </c>
      <c r="B346" s="832" t="s">
        <v>5420</v>
      </c>
      <c r="C346" s="832" t="s">
        <v>584</v>
      </c>
      <c r="D346" s="832" t="s">
        <v>2306</v>
      </c>
      <c r="E346" s="832" t="s">
        <v>5511</v>
      </c>
      <c r="F346" s="832" t="s">
        <v>5528</v>
      </c>
      <c r="G346" s="832" t="s">
        <v>5529</v>
      </c>
      <c r="H346" s="849">
        <v>3</v>
      </c>
      <c r="I346" s="849">
        <v>399</v>
      </c>
      <c r="J346" s="832">
        <v>1.5</v>
      </c>
      <c r="K346" s="832">
        <v>133</v>
      </c>
      <c r="L346" s="849">
        <v>2</v>
      </c>
      <c r="M346" s="849">
        <v>266</v>
      </c>
      <c r="N346" s="832">
        <v>1</v>
      </c>
      <c r="O346" s="832">
        <v>133</v>
      </c>
      <c r="P346" s="849"/>
      <c r="Q346" s="849"/>
      <c r="R346" s="837"/>
      <c r="S346" s="850"/>
    </row>
    <row r="347" spans="1:19" ht="14.4" customHeight="1" x14ac:dyDescent="0.3">
      <c r="A347" s="831" t="s">
        <v>5419</v>
      </c>
      <c r="B347" s="832" t="s">
        <v>5420</v>
      </c>
      <c r="C347" s="832" t="s">
        <v>584</v>
      </c>
      <c r="D347" s="832" t="s">
        <v>2306</v>
      </c>
      <c r="E347" s="832" t="s">
        <v>5511</v>
      </c>
      <c r="F347" s="832" t="s">
        <v>5532</v>
      </c>
      <c r="G347" s="832" t="s">
        <v>5533</v>
      </c>
      <c r="H347" s="849">
        <v>1</v>
      </c>
      <c r="I347" s="849">
        <v>701</v>
      </c>
      <c r="J347" s="832">
        <v>1</v>
      </c>
      <c r="K347" s="832">
        <v>701</v>
      </c>
      <c r="L347" s="849">
        <v>1</v>
      </c>
      <c r="M347" s="849">
        <v>701</v>
      </c>
      <c r="N347" s="832">
        <v>1</v>
      </c>
      <c r="O347" s="832">
        <v>701</v>
      </c>
      <c r="P347" s="849">
        <v>4</v>
      </c>
      <c r="Q347" s="849">
        <v>2808</v>
      </c>
      <c r="R347" s="837">
        <v>4.0057061340941509</v>
      </c>
      <c r="S347" s="850">
        <v>702</v>
      </c>
    </row>
    <row r="348" spans="1:19" ht="14.4" customHeight="1" x14ac:dyDescent="0.3">
      <c r="A348" s="831" t="s">
        <v>5419</v>
      </c>
      <c r="B348" s="832" t="s">
        <v>5420</v>
      </c>
      <c r="C348" s="832" t="s">
        <v>584</v>
      </c>
      <c r="D348" s="832" t="s">
        <v>2306</v>
      </c>
      <c r="E348" s="832" t="s">
        <v>5511</v>
      </c>
      <c r="F348" s="832" t="s">
        <v>5536</v>
      </c>
      <c r="G348" s="832" t="s">
        <v>5537</v>
      </c>
      <c r="H348" s="849">
        <v>10</v>
      </c>
      <c r="I348" s="849">
        <v>2350</v>
      </c>
      <c r="J348" s="832">
        <v>3.3333333333333335</v>
      </c>
      <c r="K348" s="832">
        <v>235</v>
      </c>
      <c r="L348" s="849">
        <v>3</v>
      </c>
      <c r="M348" s="849">
        <v>705</v>
      </c>
      <c r="N348" s="832">
        <v>1</v>
      </c>
      <c r="O348" s="832">
        <v>235</v>
      </c>
      <c r="P348" s="849">
        <v>9</v>
      </c>
      <c r="Q348" s="849">
        <v>2124</v>
      </c>
      <c r="R348" s="837">
        <v>3.0127659574468084</v>
      </c>
      <c r="S348" s="850">
        <v>236</v>
      </c>
    </row>
    <row r="349" spans="1:19" ht="14.4" customHeight="1" x14ac:dyDescent="0.3">
      <c r="A349" s="831" t="s">
        <v>5419</v>
      </c>
      <c r="B349" s="832" t="s">
        <v>5420</v>
      </c>
      <c r="C349" s="832" t="s">
        <v>584</v>
      </c>
      <c r="D349" s="832" t="s">
        <v>2306</v>
      </c>
      <c r="E349" s="832" t="s">
        <v>5511</v>
      </c>
      <c r="F349" s="832" t="s">
        <v>5542</v>
      </c>
      <c r="G349" s="832" t="s">
        <v>5543</v>
      </c>
      <c r="H349" s="849">
        <v>1</v>
      </c>
      <c r="I349" s="849">
        <v>59</v>
      </c>
      <c r="J349" s="832"/>
      <c r="K349" s="832">
        <v>59</v>
      </c>
      <c r="L349" s="849"/>
      <c r="M349" s="849"/>
      <c r="N349" s="832"/>
      <c r="O349" s="832"/>
      <c r="P349" s="849"/>
      <c r="Q349" s="849"/>
      <c r="R349" s="837"/>
      <c r="S349" s="850"/>
    </row>
    <row r="350" spans="1:19" ht="14.4" customHeight="1" x14ac:dyDescent="0.3">
      <c r="A350" s="831" t="s">
        <v>5419</v>
      </c>
      <c r="B350" s="832" t="s">
        <v>5420</v>
      </c>
      <c r="C350" s="832" t="s">
        <v>584</v>
      </c>
      <c r="D350" s="832" t="s">
        <v>2306</v>
      </c>
      <c r="E350" s="832" t="s">
        <v>5511</v>
      </c>
      <c r="F350" s="832" t="s">
        <v>5546</v>
      </c>
      <c r="G350" s="832" t="s">
        <v>5547</v>
      </c>
      <c r="H350" s="849"/>
      <c r="I350" s="849"/>
      <c r="J350" s="832"/>
      <c r="K350" s="832"/>
      <c r="L350" s="849"/>
      <c r="M350" s="849"/>
      <c r="N350" s="832"/>
      <c r="O350" s="832"/>
      <c r="P350" s="849">
        <v>3</v>
      </c>
      <c r="Q350" s="849">
        <v>2106</v>
      </c>
      <c r="R350" s="837"/>
      <c r="S350" s="850">
        <v>702</v>
      </c>
    </row>
    <row r="351" spans="1:19" ht="14.4" customHeight="1" x14ac:dyDescent="0.3">
      <c r="A351" s="831" t="s">
        <v>5419</v>
      </c>
      <c r="B351" s="832" t="s">
        <v>5420</v>
      </c>
      <c r="C351" s="832" t="s">
        <v>584</v>
      </c>
      <c r="D351" s="832" t="s">
        <v>5411</v>
      </c>
      <c r="E351" s="832" t="s">
        <v>5511</v>
      </c>
      <c r="F351" s="832" t="s">
        <v>5524</v>
      </c>
      <c r="G351" s="832" t="s">
        <v>5525</v>
      </c>
      <c r="H351" s="849"/>
      <c r="I351" s="849"/>
      <c r="J351" s="832"/>
      <c r="K351" s="832"/>
      <c r="L351" s="849">
        <v>1</v>
      </c>
      <c r="M351" s="849">
        <v>33.33</v>
      </c>
      <c r="N351" s="832">
        <v>1</v>
      </c>
      <c r="O351" s="832">
        <v>33.33</v>
      </c>
      <c r="P351" s="849"/>
      <c r="Q351" s="849"/>
      <c r="R351" s="837"/>
      <c r="S351" s="850"/>
    </row>
    <row r="352" spans="1:19" ht="14.4" customHeight="1" x14ac:dyDescent="0.3">
      <c r="A352" s="831" t="s">
        <v>5419</v>
      </c>
      <c r="B352" s="832" t="s">
        <v>5420</v>
      </c>
      <c r="C352" s="832" t="s">
        <v>584</v>
      </c>
      <c r="D352" s="832" t="s">
        <v>5411</v>
      </c>
      <c r="E352" s="832" t="s">
        <v>5511</v>
      </c>
      <c r="F352" s="832" t="s">
        <v>5536</v>
      </c>
      <c r="G352" s="832" t="s">
        <v>5537</v>
      </c>
      <c r="H352" s="849"/>
      <c r="I352" s="849"/>
      <c r="J352" s="832"/>
      <c r="K352" s="832"/>
      <c r="L352" s="849">
        <v>1</v>
      </c>
      <c r="M352" s="849">
        <v>235</v>
      </c>
      <c r="N352" s="832">
        <v>1</v>
      </c>
      <c r="O352" s="832">
        <v>235</v>
      </c>
      <c r="P352" s="849"/>
      <c r="Q352" s="849"/>
      <c r="R352" s="837"/>
      <c r="S352" s="850"/>
    </row>
    <row r="353" spans="1:19" ht="14.4" customHeight="1" x14ac:dyDescent="0.3">
      <c r="A353" s="831" t="s">
        <v>5419</v>
      </c>
      <c r="B353" s="832" t="s">
        <v>5420</v>
      </c>
      <c r="C353" s="832" t="s">
        <v>584</v>
      </c>
      <c r="D353" s="832" t="s">
        <v>2317</v>
      </c>
      <c r="E353" s="832" t="s">
        <v>5421</v>
      </c>
      <c r="F353" s="832" t="s">
        <v>5443</v>
      </c>
      <c r="G353" s="832"/>
      <c r="H353" s="849">
        <v>1</v>
      </c>
      <c r="I353" s="849">
        <v>81.94</v>
      </c>
      <c r="J353" s="832">
        <v>1</v>
      </c>
      <c r="K353" s="832">
        <v>81.94</v>
      </c>
      <c r="L353" s="849">
        <v>1</v>
      </c>
      <c r="M353" s="849">
        <v>81.94</v>
      </c>
      <c r="N353" s="832">
        <v>1</v>
      </c>
      <c r="O353" s="832">
        <v>81.94</v>
      </c>
      <c r="P353" s="849"/>
      <c r="Q353" s="849"/>
      <c r="R353" s="837"/>
      <c r="S353" s="850"/>
    </row>
    <row r="354" spans="1:19" ht="14.4" customHeight="1" x14ac:dyDescent="0.3">
      <c r="A354" s="831" t="s">
        <v>5419</v>
      </c>
      <c r="B354" s="832" t="s">
        <v>5420</v>
      </c>
      <c r="C354" s="832" t="s">
        <v>584</v>
      </c>
      <c r="D354" s="832" t="s">
        <v>2317</v>
      </c>
      <c r="E354" s="832" t="s">
        <v>5421</v>
      </c>
      <c r="F354" s="832" t="s">
        <v>5453</v>
      </c>
      <c r="G354" s="832" t="s">
        <v>5454</v>
      </c>
      <c r="H354" s="849"/>
      <c r="I354" s="849"/>
      <c r="J354" s="832"/>
      <c r="K354" s="832"/>
      <c r="L354" s="849">
        <v>0.02</v>
      </c>
      <c r="M354" s="849">
        <v>5.12</v>
      </c>
      <c r="N354" s="832">
        <v>1</v>
      </c>
      <c r="O354" s="832">
        <v>256</v>
      </c>
      <c r="P354" s="849"/>
      <c r="Q354" s="849"/>
      <c r="R354" s="837"/>
      <c r="S354" s="850"/>
    </row>
    <row r="355" spans="1:19" ht="14.4" customHeight="1" x14ac:dyDescent="0.3">
      <c r="A355" s="831" t="s">
        <v>5419</v>
      </c>
      <c r="B355" s="832" t="s">
        <v>5420</v>
      </c>
      <c r="C355" s="832" t="s">
        <v>584</v>
      </c>
      <c r="D355" s="832" t="s">
        <v>2317</v>
      </c>
      <c r="E355" s="832" t="s">
        <v>5421</v>
      </c>
      <c r="F355" s="832" t="s">
        <v>5457</v>
      </c>
      <c r="G355" s="832" t="s">
        <v>5458</v>
      </c>
      <c r="H355" s="849">
        <v>0.02</v>
      </c>
      <c r="I355" s="849">
        <v>2.4300000000000002</v>
      </c>
      <c r="J355" s="832"/>
      <c r="K355" s="832">
        <v>121.5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5419</v>
      </c>
      <c r="B356" s="832" t="s">
        <v>5420</v>
      </c>
      <c r="C356" s="832" t="s">
        <v>584</v>
      </c>
      <c r="D356" s="832" t="s">
        <v>2317</v>
      </c>
      <c r="E356" s="832" t="s">
        <v>5421</v>
      </c>
      <c r="F356" s="832" t="s">
        <v>5460</v>
      </c>
      <c r="G356" s="832" t="s">
        <v>5458</v>
      </c>
      <c r="H356" s="849">
        <v>0.1</v>
      </c>
      <c r="I356" s="849">
        <v>24.34</v>
      </c>
      <c r="J356" s="832"/>
      <c r="K356" s="832">
        <v>243.39999999999998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5419</v>
      </c>
      <c r="B357" s="832" t="s">
        <v>5420</v>
      </c>
      <c r="C357" s="832" t="s">
        <v>584</v>
      </c>
      <c r="D357" s="832" t="s">
        <v>2317</v>
      </c>
      <c r="E357" s="832" t="s">
        <v>5421</v>
      </c>
      <c r="F357" s="832" t="s">
        <v>5463</v>
      </c>
      <c r="G357" s="832" t="s">
        <v>5462</v>
      </c>
      <c r="H357" s="849"/>
      <c r="I357" s="849"/>
      <c r="J357" s="832"/>
      <c r="K357" s="832"/>
      <c r="L357" s="849">
        <v>1</v>
      </c>
      <c r="M357" s="849">
        <v>2.44</v>
      </c>
      <c r="N357" s="832">
        <v>1</v>
      </c>
      <c r="O357" s="832">
        <v>2.44</v>
      </c>
      <c r="P357" s="849"/>
      <c r="Q357" s="849"/>
      <c r="R357" s="837"/>
      <c r="S357" s="850"/>
    </row>
    <row r="358" spans="1:19" ht="14.4" customHeight="1" x14ac:dyDescent="0.3">
      <c r="A358" s="831" t="s">
        <v>5419</v>
      </c>
      <c r="B358" s="832" t="s">
        <v>5420</v>
      </c>
      <c r="C358" s="832" t="s">
        <v>584</v>
      </c>
      <c r="D358" s="832" t="s">
        <v>2317</v>
      </c>
      <c r="E358" s="832" t="s">
        <v>5421</v>
      </c>
      <c r="F358" s="832" t="s">
        <v>5475</v>
      </c>
      <c r="G358" s="832" t="s">
        <v>5476</v>
      </c>
      <c r="H358" s="849"/>
      <c r="I358" s="849"/>
      <c r="J358" s="832"/>
      <c r="K358" s="832"/>
      <c r="L358" s="849">
        <v>0.05</v>
      </c>
      <c r="M358" s="849">
        <v>14.31</v>
      </c>
      <c r="N358" s="832">
        <v>1</v>
      </c>
      <c r="O358" s="832">
        <v>286.2</v>
      </c>
      <c r="P358" s="849"/>
      <c r="Q358" s="849"/>
      <c r="R358" s="837"/>
      <c r="S358" s="850"/>
    </row>
    <row r="359" spans="1:19" ht="14.4" customHeight="1" x14ac:dyDescent="0.3">
      <c r="A359" s="831" t="s">
        <v>5419</v>
      </c>
      <c r="B359" s="832" t="s">
        <v>5420</v>
      </c>
      <c r="C359" s="832" t="s">
        <v>584</v>
      </c>
      <c r="D359" s="832" t="s">
        <v>2317</v>
      </c>
      <c r="E359" s="832" t="s">
        <v>5421</v>
      </c>
      <c r="F359" s="832" t="s">
        <v>5500</v>
      </c>
      <c r="G359" s="832" t="s">
        <v>5501</v>
      </c>
      <c r="H359" s="849"/>
      <c r="I359" s="849"/>
      <c r="J359" s="832"/>
      <c r="K359" s="832"/>
      <c r="L359" s="849"/>
      <c r="M359" s="849"/>
      <c r="N359" s="832"/>
      <c r="O359" s="832"/>
      <c r="P359" s="849">
        <v>1</v>
      </c>
      <c r="Q359" s="849">
        <v>27249.78</v>
      </c>
      <c r="R359" s="837"/>
      <c r="S359" s="850">
        <v>27249.78</v>
      </c>
    </row>
    <row r="360" spans="1:19" ht="14.4" customHeight="1" x14ac:dyDescent="0.3">
      <c r="A360" s="831" t="s">
        <v>5419</v>
      </c>
      <c r="B360" s="832" t="s">
        <v>5420</v>
      </c>
      <c r="C360" s="832" t="s">
        <v>584</v>
      </c>
      <c r="D360" s="832" t="s">
        <v>2317</v>
      </c>
      <c r="E360" s="832" t="s">
        <v>5421</v>
      </c>
      <c r="F360" s="832" t="s">
        <v>5502</v>
      </c>
      <c r="G360" s="832" t="s">
        <v>5503</v>
      </c>
      <c r="H360" s="849"/>
      <c r="I360" s="849"/>
      <c r="J360" s="832"/>
      <c r="K360" s="832"/>
      <c r="L360" s="849"/>
      <c r="M360" s="849"/>
      <c r="N360" s="832"/>
      <c r="O360" s="832"/>
      <c r="P360" s="849">
        <v>1</v>
      </c>
      <c r="Q360" s="849">
        <v>298856.38</v>
      </c>
      <c r="R360" s="837"/>
      <c r="S360" s="850">
        <v>298856.38</v>
      </c>
    </row>
    <row r="361" spans="1:19" ht="14.4" customHeight="1" x14ac:dyDescent="0.3">
      <c r="A361" s="831" t="s">
        <v>5419</v>
      </c>
      <c r="B361" s="832" t="s">
        <v>5420</v>
      </c>
      <c r="C361" s="832" t="s">
        <v>584</v>
      </c>
      <c r="D361" s="832" t="s">
        <v>2317</v>
      </c>
      <c r="E361" s="832" t="s">
        <v>5421</v>
      </c>
      <c r="F361" s="832" t="s">
        <v>5506</v>
      </c>
      <c r="G361" s="832" t="s">
        <v>1544</v>
      </c>
      <c r="H361" s="849"/>
      <c r="I361" s="849"/>
      <c r="J361" s="832"/>
      <c r="K361" s="832"/>
      <c r="L361" s="849"/>
      <c r="M361" s="849"/>
      <c r="N361" s="832"/>
      <c r="O361" s="832"/>
      <c r="P361" s="849">
        <v>1</v>
      </c>
      <c r="Q361" s="849">
        <v>284935.2</v>
      </c>
      <c r="R361" s="837"/>
      <c r="S361" s="850">
        <v>284935.2</v>
      </c>
    </row>
    <row r="362" spans="1:19" ht="14.4" customHeight="1" x14ac:dyDescent="0.3">
      <c r="A362" s="831" t="s">
        <v>5419</v>
      </c>
      <c r="B362" s="832" t="s">
        <v>5420</v>
      </c>
      <c r="C362" s="832" t="s">
        <v>584</v>
      </c>
      <c r="D362" s="832" t="s">
        <v>2317</v>
      </c>
      <c r="E362" s="832" t="s">
        <v>5511</v>
      </c>
      <c r="F362" s="832" t="s">
        <v>5514</v>
      </c>
      <c r="G362" s="832" t="s">
        <v>5515</v>
      </c>
      <c r="H362" s="849">
        <v>2</v>
      </c>
      <c r="I362" s="849">
        <v>292</v>
      </c>
      <c r="J362" s="832">
        <v>1.9863945578231292</v>
      </c>
      <c r="K362" s="832">
        <v>146</v>
      </c>
      <c r="L362" s="849">
        <v>1</v>
      </c>
      <c r="M362" s="849">
        <v>147</v>
      </c>
      <c r="N362" s="832">
        <v>1</v>
      </c>
      <c r="O362" s="832">
        <v>147</v>
      </c>
      <c r="P362" s="849"/>
      <c r="Q362" s="849"/>
      <c r="R362" s="837"/>
      <c r="S362" s="850"/>
    </row>
    <row r="363" spans="1:19" ht="14.4" customHeight="1" x14ac:dyDescent="0.3">
      <c r="A363" s="831" t="s">
        <v>5419</v>
      </c>
      <c r="B363" s="832" t="s">
        <v>5420</v>
      </c>
      <c r="C363" s="832" t="s">
        <v>584</v>
      </c>
      <c r="D363" s="832" t="s">
        <v>2317</v>
      </c>
      <c r="E363" s="832" t="s">
        <v>5511</v>
      </c>
      <c r="F363" s="832" t="s">
        <v>5518</v>
      </c>
      <c r="G363" s="832" t="s">
        <v>5519</v>
      </c>
      <c r="H363" s="849">
        <v>37</v>
      </c>
      <c r="I363" s="849">
        <v>1369</v>
      </c>
      <c r="J363" s="832">
        <v>1.9473684210526316</v>
      </c>
      <c r="K363" s="832">
        <v>37</v>
      </c>
      <c r="L363" s="849">
        <v>19</v>
      </c>
      <c r="M363" s="849">
        <v>703</v>
      </c>
      <c r="N363" s="832">
        <v>1</v>
      </c>
      <c r="O363" s="832">
        <v>37</v>
      </c>
      <c r="P363" s="849">
        <v>5</v>
      </c>
      <c r="Q363" s="849">
        <v>185</v>
      </c>
      <c r="R363" s="837">
        <v>0.26315789473684209</v>
      </c>
      <c r="S363" s="850">
        <v>37</v>
      </c>
    </row>
    <row r="364" spans="1:19" ht="14.4" customHeight="1" x14ac:dyDescent="0.3">
      <c r="A364" s="831" t="s">
        <v>5419</v>
      </c>
      <c r="B364" s="832" t="s">
        <v>5420</v>
      </c>
      <c r="C364" s="832" t="s">
        <v>584</v>
      </c>
      <c r="D364" s="832" t="s">
        <v>2317</v>
      </c>
      <c r="E364" s="832" t="s">
        <v>5511</v>
      </c>
      <c r="F364" s="832" t="s">
        <v>5520</v>
      </c>
      <c r="G364" s="832" t="s">
        <v>5521</v>
      </c>
      <c r="H364" s="849"/>
      <c r="I364" s="849"/>
      <c r="J364" s="832"/>
      <c r="K364" s="832"/>
      <c r="L364" s="849"/>
      <c r="M364" s="849"/>
      <c r="N364" s="832"/>
      <c r="O364" s="832"/>
      <c r="P364" s="849">
        <v>2</v>
      </c>
      <c r="Q364" s="849">
        <v>0</v>
      </c>
      <c r="R364" s="837"/>
      <c r="S364" s="850">
        <v>0</v>
      </c>
    </row>
    <row r="365" spans="1:19" ht="14.4" customHeight="1" x14ac:dyDescent="0.3">
      <c r="A365" s="831" t="s">
        <v>5419</v>
      </c>
      <c r="B365" s="832" t="s">
        <v>5420</v>
      </c>
      <c r="C365" s="832" t="s">
        <v>584</v>
      </c>
      <c r="D365" s="832" t="s">
        <v>2317</v>
      </c>
      <c r="E365" s="832" t="s">
        <v>5511</v>
      </c>
      <c r="F365" s="832" t="s">
        <v>5522</v>
      </c>
      <c r="G365" s="832" t="s">
        <v>5523</v>
      </c>
      <c r="H365" s="849">
        <v>18</v>
      </c>
      <c r="I365" s="849">
        <v>8442</v>
      </c>
      <c r="J365" s="832">
        <v>2.5659574468085107</v>
      </c>
      <c r="K365" s="832">
        <v>469</v>
      </c>
      <c r="L365" s="849">
        <v>7</v>
      </c>
      <c r="M365" s="849">
        <v>3290</v>
      </c>
      <c r="N365" s="832">
        <v>1</v>
      </c>
      <c r="O365" s="832">
        <v>470</v>
      </c>
      <c r="P365" s="849">
        <v>2</v>
      </c>
      <c r="Q365" s="849">
        <v>942</v>
      </c>
      <c r="R365" s="837">
        <v>0.28632218844984803</v>
      </c>
      <c r="S365" s="850">
        <v>471</v>
      </c>
    </row>
    <row r="366" spans="1:19" ht="14.4" customHeight="1" x14ac:dyDescent="0.3">
      <c r="A366" s="831" t="s">
        <v>5419</v>
      </c>
      <c r="B366" s="832" t="s">
        <v>5420</v>
      </c>
      <c r="C366" s="832" t="s">
        <v>584</v>
      </c>
      <c r="D366" s="832" t="s">
        <v>2317</v>
      </c>
      <c r="E366" s="832" t="s">
        <v>5511</v>
      </c>
      <c r="F366" s="832" t="s">
        <v>5524</v>
      </c>
      <c r="G366" s="832" t="s">
        <v>5525</v>
      </c>
      <c r="H366" s="849">
        <v>46</v>
      </c>
      <c r="I366" s="849">
        <v>1533.33</v>
      </c>
      <c r="J366" s="832">
        <v>1.9166624999999999</v>
      </c>
      <c r="K366" s="832">
        <v>33.333260869565216</v>
      </c>
      <c r="L366" s="849">
        <v>24</v>
      </c>
      <c r="M366" s="849">
        <v>800</v>
      </c>
      <c r="N366" s="832">
        <v>1</v>
      </c>
      <c r="O366" s="832">
        <v>33.333333333333336</v>
      </c>
      <c r="P366" s="849">
        <v>25</v>
      </c>
      <c r="Q366" s="849">
        <v>833.32</v>
      </c>
      <c r="R366" s="837">
        <v>1.04165</v>
      </c>
      <c r="S366" s="850">
        <v>33.332799999999999</v>
      </c>
    </row>
    <row r="367" spans="1:19" ht="14.4" customHeight="1" x14ac:dyDescent="0.3">
      <c r="A367" s="831" t="s">
        <v>5419</v>
      </c>
      <c r="B367" s="832" t="s">
        <v>5420</v>
      </c>
      <c r="C367" s="832" t="s">
        <v>584</v>
      </c>
      <c r="D367" s="832" t="s">
        <v>2317</v>
      </c>
      <c r="E367" s="832" t="s">
        <v>5511</v>
      </c>
      <c r="F367" s="832" t="s">
        <v>5526</v>
      </c>
      <c r="G367" s="832" t="s">
        <v>5527</v>
      </c>
      <c r="H367" s="849">
        <v>54</v>
      </c>
      <c r="I367" s="849">
        <v>1998</v>
      </c>
      <c r="J367" s="832">
        <v>3.6</v>
      </c>
      <c r="K367" s="832">
        <v>37</v>
      </c>
      <c r="L367" s="849">
        <v>15</v>
      </c>
      <c r="M367" s="849">
        <v>555</v>
      </c>
      <c r="N367" s="832">
        <v>1</v>
      </c>
      <c r="O367" s="832">
        <v>37</v>
      </c>
      <c r="P367" s="849"/>
      <c r="Q367" s="849"/>
      <c r="R367" s="837"/>
      <c r="S367" s="850"/>
    </row>
    <row r="368" spans="1:19" ht="14.4" customHeight="1" x14ac:dyDescent="0.3">
      <c r="A368" s="831" t="s">
        <v>5419</v>
      </c>
      <c r="B368" s="832" t="s">
        <v>5420</v>
      </c>
      <c r="C368" s="832" t="s">
        <v>584</v>
      </c>
      <c r="D368" s="832" t="s">
        <v>2317</v>
      </c>
      <c r="E368" s="832" t="s">
        <v>5511</v>
      </c>
      <c r="F368" s="832" t="s">
        <v>5528</v>
      </c>
      <c r="G368" s="832" t="s">
        <v>5529</v>
      </c>
      <c r="H368" s="849">
        <v>9</v>
      </c>
      <c r="I368" s="849">
        <v>1197</v>
      </c>
      <c r="J368" s="832">
        <v>3</v>
      </c>
      <c r="K368" s="832">
        <v>133</v>
      </c>
      <c r="L368" s="849">
        <v>3</v>
      </c>
      <c r="M368" s="849">
        <v>399</v>
      </c>
      <c r="N368" s="832">
        <v>1</v>
      </c>
      <c r="O368" s="832">
        <v>133</v>
      </c>
      <c r="P368" s="849"/>
      <c r="Q368" s="849"/>
      <c r="R368" s="837"/>
      <c r="S368" s="850"/>
    </row>
    <row r="369" spans="1:19" ht="14.4" customHeight="1" x14ac:dyDescent="0.3">
      <c r="A369" s="831" t="s">
        <v>5419</v>
      </c>
      <c r="B369" s="832" t="s">
        <v>5420</v>
      </c>
      <c r="C369" s="832" t="s">
        <v>584</v>
      </c>
      <c r="D369" s="832" t="s">
        <v>2317</v>
      </c>
      <c r="E369" s="832" t="s">
        <v>5511</v>
      </c>
      <c r="F369" s="832" t="s">
        <v>5532</v>
      </c>
      <c r="G369" s="832" t="s">
        <v>5533</v>
      </c>
      <c r="H369" s="849">
        <v>1</v>
      </c>
      <c r="I369" s="849">
        <v>701</v>
      </c>
      <c r="J369" s="832"/>
      <c r="K369" s="832">
        <v>701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5419</v>
      </c>
      <c r="B370" s="832" t="s">
        <v>5420</v>
      </c>
      <c r="C370" s="832" t="s">
        <v>584</v>
      </c>
      <c r="D370" s="832" t="s">
        <v>2317</v>
      </c>
      <c r="E370" s="832" t="s">
        <v>5511</v>
      </c>
      <c r="F370" s="832" t="s">
        <v>5536</v>
      </c>
      <c r="G370" s="832" t="s">
        <v>5537</v>
      </c>
      <c r="H370" s="849">
        <v>54</v>
      </c>
      <c r="I370" s="849">
        <v>12690</v>
      </c>
      <c r="J370" s="832">
        <v>3.1764705882352939</v>
      </c>
      <c r="K370" s="832">
        <v>235</v>
      </c>
      <c r="L370" s="849">
        <v>17</v>
      </c>
      <c r="M370" s="849">
        <v>3995</v>
      </c>
      <c r="N370" s="832">
        <v>1</v>
      </c>
      <c r="O370" s="832">
        <v>235</v>
      </c>
      <c r="P370" s="849">
        <v>23</v>
      </c>
      <c r="Q370" s="849">
        <v>5428</v>
      </c>
      <c r="R370" s="837">
        <v>1.3586983729662077</v>
      </c>
      <c r="S370" s="850">
        <v>236</v>
      </c>
    </row>
    <row r="371" spans="1:19" ht="14.4" customHeight="1" x14ac:dyDescent="0.3">
      <c r="A371" s="831" t="s">
        <v>5419</v>
      </c>
      <c r="B371" s="832" t="s">
        <v>5420</v>
      </c>
      <c r="C371" s="832" t="s">
        <v>584</v>
      </c>
      <c r="D371" s="832" t="s">
        <v>2317</v>
      </c>
      <c r="E371" s="832" t="s">
        <v>5511</v>
      </c>
      <c r="F371" s="832" t="s">
        <v>5538</v>
      </c>
      <c r="G371" s="832" t="s">
        <v>5539</v>
      </c>
      <c r="H371" s="849"/>
      <c r="I371" s="849"/>
      <c r="J371" s="832"/>
      <c r="K371" s="832"/>
      <c r="L371" s="849"/>
      <c r="M371" s="849"/>
      <c r="N371" s="832"/>
      <c r="O371" s="832"/>
      <c r="P371" s="849">
        <v>2</v>
      </c>
      <c r="Q371" s="849">
        <v>148</v>
      </c>
      <c r="R371" s="837"/>
      <c r="S371" s="850">
        <v>74</v>
      </c>
    </row>
    <row r="372" spans="1:19" ht="14.4" customHeight="1" x14ac:dyDescent="0.3">
      <c r="A372" s="831" t="s">
        <v>5419</v>
      </c>
      <c r="B372" s="832" t="s">
        <v>5420</v>
      </c>
      <c r="C372" s="832" t="s">
        <v>584</v>
      </c>
      <c r="D372" s="832" t="s">
        <v>2317</v>
      </c>
      <c r="E372" s="832" t="s">
        <v>5511</v>
      </c>
      <c r="F372" s="832" t="s">
        <v>5542</v>
      </c>
      <c r="G372" s="832" t="s">
        <v>5543</v>
      </c>
      <c r="H372" s="849">
        <v>8</v>
      </c>
      <c r="I372" s="849">
        <v>472</v>
      </c>
      <c r="J372" s="832"/>
      <c r="K372" s="832">
        <v>59</v>
      </c>
      <c r="L372" s="849"/>
      <c r="M372" s="849"/>
      <c r="N372" s="832"/>
      <c r="O372" s="832"/>
      <c r="P372" s="849"/>
      <c r="Q372" s="849"/>
      <c r="R372" s="837"/>
      <c r="S372" s="850"/>
    </row>
    <row r="373" spans="1:19" ht="14.4" customHeight="1" x14ac:dyDescent="0.3">
      <c r="A373" s="831" t="s">
        <v>5419</v>
      </c>
      <c r="B373" s="832" t="s">
        <v>5420</v>
      </c>
      <c r="C373" s="832" t="s">
        <v>584</v>
      </c>
      <c r="D373" s="832" t="s">
        <v>2317</v>
      </c>
      <c r="E373" s="832" t="s">
        <v>5511</v>
      </c>
      <c r="F373" s="832" t="s">
        <v>5546</v>
      </c>
      <c r="G373" s="832" t="s">
        <v>5547</v>
      </c>
      <c r="H373" s="849"/>
      <c r="I373" s="849"/>
      <c r="J373" s="832"/>
      <c r="K373" s="832"/>
      <c r="L373" s="849">
        <v>1</v>
      </c>
      <c r="M373" s="849">
        <v>701</v>
      </c>
      <c r="N373" s="832">
        <v>1</v>
      </c>
      <c r="O373" s="832">
        <v>701</v>
      </c>
      <c r="P373" s="849"/>
      <c r="Q373" s="849"/>
      <c r="R373" s="837"/>
      <c r="S373" s="850"/>
    </row>
    <row r="374" spans="1:19" ht="14.4" customHeight="1" x14ac:dyDescent="0.3">
      <c r="A374" s="831" t="s">
        <v>5419</v>
      </c>
      <c r="B374" s="832" t="s">
        <v>5420</v>
      </c>
      <c r="C374" s="832" t="s">
        <v>584</v>
      </c>
      <c r="D374" s="832" t="s">
        <v>5413</v>
      </c>
      <c r="E374" s="832" t="s">
        <v>5421</v>
      </c>
      <c r="F374" s="832" t="s">
        <v>5428</v>
      </c>
      <c r="G374" s="832" t="s">
        <v>3697</v>
      </c>
      <c r="H374" s="849">
        <v>0.2</v>
      </c>
      <c r="I374" s="849">
        <v>2.57</v>
      </c>
      <c r="J374" s="832"/>
      <c r="K374" s="832">
        <v>12.849999999999998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5419</v>
      </c>
      <c r="B375" s="832" t="s">
        <v>5420</v>
      </c>
      <c r="C375" s="832" t="s">
        <v>584</v>
      </c>
      <c r="D375" s="832" t="s">
        <v>5413</v>
      </c>
      <c r="E375" s="832" t="s">
        <v>5421</v>
      </c>
      <c r="F375" s="832" t="s">
        <v>5431</v>
      </c>
      <c r="G375" s="832" t="s">
        <v>1918</v>
      </c>
      <c r="H375" s="849">
        <v>0.1</v>
      </c>
      <c r="I375" s="849">
        <v>6.14</v>
      </c>
      <c r="J375" s="832"/>
      <c r="K375" s="832">
        <v>61.399999999999991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" customHeight="1" x14ac:dyDescent="0.3">
      <c r="A376" s="831" t="s">
        <v>5419</v>
      </c>
      <c r="B376" s="832" t="s">
        <v>5420</v>
      </c>
      <c r="C376" s="832" t="s">
        <v>584</v>
      </c>
      <c r="D376" s="832" t="s">
        <v>5413</v>
      </c>
      <c r="E376" s="832" t="s">
        <v>5421</v>
      </c>
      <c r="F376" s="832" t="s">
        <v>5456</v>
      </c>
      <c r="G376" s="832" t="s">
        <v>1508</v>
      </c>
      <c r="H376" s="849">
        <v>0.2</v>
      </c>
      <c r="I376" s="849">
        <v>13.87</v>
      </c>
      <c r="J376" s="832"/>
      <c r="K376" s="832">
        <v>69.349999999999994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" customHeight="1" x14ac:dyDescent="0.3">
      <c r="A377" s="831" t="s">
        <v>5419</v>
      </c>
      <c r="B377" s="832" t="s">
        <v>5420</v>
      </c>
      <c r="C377" s="832" t="s">
        <v>584</v>
      </c>
      <c r="D377" s="832" t="s">
        <v>5413</v>
      </c>
      <c r="E377" s="832" t="s">
        <v>5421</v>
      </c>
      <c r="F377" s="832" t="s">
        <v>5457</v>
      </c>
      <c r="G377" s="832" t="s">
        <v>5458</v>
      </c>
      <c r="H377" s="849">
        <v>0.04</v>
      </c>
      <c r="I377" s="849">
        <v>4.8600000000000003</v>
      </c>
      <c r="J377" s="832"/>
      <c r="K377" s="832">
        <v>121.5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5419</v>
      </c>
      <c r="B378" s="832" t="s">
        <v>5420</v>
      </c>
      <c r="C378" s="832" t="s">
        <v>584</v>
      </c>
      <c r="D378" s="832" t="s">
        <v>5413</v>
      </c>
      <c r="E378" s="832" t="s">
        <v>5421</v>
      </c>
      <c r="F378" s="832" t="s">
        <v>5460</v>
      </c>
      <c r="G378" s="832" t="s">
        <v>5458</v>
      </c>
      <c r="H378" s="849">
        <v>0.05</v>
      </c>
      <c r="I378" s="849">
        <v>12.17</v>
      </c>
      <c r="J378" s="832"/>
      <c r="K378" s="832">
        <v>243.39999999999998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" customHeight="1" x14ac:dyDescent="0.3">
      <c r="A379" s="831" t="s">
        <v>5419</v>
      </c>
      <c r="B379" s="832" t="s">
        <v>5420</v>
      </c>
      <c r="C379" s="832" t="s">
        <v>584</v>
      </c>
      <c r="D379" s="832" t="s">
        <v>5413</v>
      </c>
      <c r="E379" s="832" t="s">
        <v>5421</v>
      </c>
      <c r="F379" s="832" t="s">
        <v>5474</v>
      </c>
      <c r="G379" s="832" t="s">
        <v>1001</v>
      </c>
      <c r="H379" s="849">
        <v>0.1</v>
      </c>
      <c r="I379" s="849">
        <v>16.78</v>
      </c>
      <c r="J379" s="832"/>
      <c r="K379" s="832">
        <v>167.8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5419</v>
      </c>
      <c r="B380" s="832" t="s">
        <v>5420</v>
      </c>
      <c r="C380" s="832" t="s">
        <v>584</v>
      </c>
      <c r="D380" s="832" t="s">
        <v>5413</v>
      </c>
      <c r="E380" s="832" t="s">
        <v>5421</v>
      </c>
      <c r="F380" s="832" t="s">
        <v>5475</v>
      </c>
      <c r="G380" s="832" t="s">
        <v>5476</v>
      </c>
      <c r="H380" s="849">
        <v>0.05</v>
      </c>
      <c r="I380" s="849">
        <v>14.31</v>
      </c>
      <c r="J380" s="832"/>
      <c r="K380" s="832">
        <v>286.2</v>
      </c>
      <c r="L380" s="849"/>
      <c r="M380" s="849"/>
      <c r="N380" s="832"/>
      <c r="O380" s="832"/>
      <c r="P380" s="849"/>
      <c r="Q380" s="849"/>
      <c r="R380" s="837"/>
      <c r="S380" s="850"/>
    </row>
    <row r="381" spans="1:19" ht="14.4" customHeight="1" x14ac:dyDescent="0.3">
      <c r="A381" s="831" t="s">
        <v>5419</v>
      </c>
      <c r="B381" s="832" t="s">
        <v>5420</v>
      </c>
      <c r="C381" s="832" t="s">
        <v>584</v>
      </c>
      <c r="D381" s="832" t="s">
        <v>5413</v>
      </c>
      <c r="E381" s="832" t="s">
        <v>5511</v>
      </c>
      <c r="F381" s="832" t="s">
        <v>5514</v>
      </c>
      <c r="G381" s="832" t="s">
        <v>5515</v>
      </c>
      <c r="H381" s="849">
        <v>5</v>
      </c>
      <c r="I381" s="849">
        <v>730</v>
      </c>
      <c r="J381" s="832"/>
      <c r="K381" s="832">
        <v>146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5419</v>
      </c>
      <c r="B382" s="832" t="s">
        <v>5420</v>
      </c>
      <c r="C382" s="832" t="s">
        <v>584</v>
      </c>
      <c r="D382" s="832" t="s">
        <v>5413</v>
      </c>
      <c r="E382" s="832" t="s">
        <v>5511</v>
      </c>
      <c r="F382" s="832" t="s">
        <v>5518</v>
      </c>
      <c r="G382" s="832" t="s">
        <v>5519</v>
      </c>
      <c r="H382" s="849">
        <v>153</v>
      </c>
      <c r="I382" s="849">
        <v>5661</v>
      </c>
      <c r="J382" s="832"/>
      <c r="K382" s="832">
        <v>37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" customHeight="1" x14ac:dyDescent="0.3">
      <c r="A383" s="831" t="s">
        <v>5419</v>
      </c>
      <c r="B383" s="832" t="s">
        <v>5420</v>
      </c>
      <c r="C383" s="832" t="s">
        <v>584</v>
      </c>
      <c r="D383" s="832" t="s">
        <v>5413</v>
      </c>
      <c r="E383" s="832" t="s">
        <v>5511</v>
      </c>
      <c r="F383" s="832" t="s">
        <v>5522</v>
      </c>
      <c r="G383" s="832" t="s">
        <v>5523</v>
      </c>
      <c r="H383" s="849">
        <v>1</v>
      </c>
      <c r="I383" s="849">
        <v>469</v>
      </c>
      <c r="J383" s="832"/>
      <c r="K383" s="832">
        <v>469</v>
      </c>
      <c r="L383" s="849"/>
      <c r="M383" s="849"/>
      <c r="N383" s="832"/>
      <c r="O383" s="832"/>
      <c r="P383" s="849"/>
      <c r="Q383" s="849"/>
      <c r="R383" s="837"/>
      <c r="S383" s="850"/>
    </row>
    <row r="384" spans="1:19" ht="14.4" customHeight="1" x14ac:dyDescent="0.3">
      <c r="A384" s="831" t="s">
        <v>5419</v>
      </c>
      <c r="B384" s="832" t="s">
        <v>5420</v>
      </c>
      <c r="C384" s="832" t="s">
        <v>584</v>
      </c>
      <c r="D384" s="832" t="s">
        <v>5413</v>
      </c>
      <c r="E384" s="832" t="s">
        <v>5511</v>
      </c>
      <c r="F384" s="832" t="s">
        <v>5524</v>
      </c>
      <c r="G384" s="832" t="s">
        <v>5525</v>
      </c>
      <c r="H384" s="849">
        <v>5</v>
      </c>
      <c r="I384" s="849">
        <v>166.67000000000002</v>
      </c>
      <c r="J384" s="832"/>
      <c r="K384" s="832">
        <v>33.334000000000003</v>
      </c>
      <c r="L384" s="849"/>
      <c r="M384" s="849"/>
      <c r="N384" s="832"/>
      <c r="O384" s="832"/>
      <c r="P384" s="849"/>
      <c r="Q384" s="849"/>
      <c r="R384" s="837"/>
      <c r="S384" s="850"/>
    </row>
    <row r="385" spans="1:19" ht="14.4" customHeight="1" x14ac:dyDescent="0.3">
      <c r="A385" s="831" t="s">
        <v>5419</v>
      </c>
      <c r="B385" s="832" t="s">
        <v>5420</v>
      </c>
      <c r="C385" s="832" t="s">
        <v>584</v>
      </c>
      <c r="D385" s="832" t="s">
        <v>5413</v>
      </c>
      <c r="E385" s="832" t="s">
        <v>5511</v>
      </c>
      <c r="F385" s="832" t="s">
        <v>5526</v>
      </c>
      <c r="G385" s="832" t="s">
        <v>5527</v>
      </c>
      <c r="H385" s="849">
        <v>96</v>
      </c>
      <c r="I385" s="849">
        <v>3552</v>
      </c>
      <c r="J385" s="832"/>
      <c r="K385" s="832">
        <v>37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" customHeight="1" x14ac:dyDescent="0.3">
      <c r="A386" s="831" t="s">
        <v>5419</v>
      </c>
      <c r="B386" s="832" t="s">
        <v>5420</v>
      </c>
      <c r="C386" s="832" t="s">
        <v>584</v>
      </c>
      <c r="D386" s="832" t="s">
        <v>5413</v>
      </c>
      <c r="E386" s="832" t="s">
        <v>5511</v>
      </c>
      <c r="F386" s="832" t="s">
        <v>5528</v>
      </c>
      <c r="G386" s="832" t="s">
        <v>5529</v>
      </c>
      <c r="H386" s="849">
        <v>32</v>
      </c>
      <c r="I386" s="849">
        <v>4256</v>
      </c>
      <c r="J386" s="832"/>
      <c r="K386" s="832">
        <v>133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" customHeight="1" x14ac:dyDescent="0.3">
      <c r="A387" s="831" t="s">
        <v>5419</v>
      </c>
      <c r="B387" s="832" t="s">
        <v>5420</v>
      </c>
      <c r="C387" s="832" t="s">
        <v>584</v>
      </c>
      <c r="D387" s="832" t="s">
        <v>5413</v>
      </c>
      <c r="E387" s="832" t="s">
        <v>5511</v>
      </c>
      <c r="F387" s="832" t="s">
        <v>5532</v>
      </c>
      <c r="G387" s="832" t="s">
        <v>5533</v>
      </c>
      <c r="H387" s="849">
        <v>1</v>
      </c>
      <c r="I387" s="849">
        <v>701</v>
      </c>
      <c r="J387" s="832"/>
      <c r="K387" s="832">
        <v>701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" customHeight="1" x14ac:dyDescent="0.3">
      <c r="A388" s="831" t="s">
        <v>5419</v>
      </c>
      <c r="B388" s="832" t="s">
        <v>5420</v>
      </c>
      <c r="C388" s="832" t="s">
        <v>584</v>
      </c>
      <c r="D388" s="832" t="s">
        <v>5413</v>
      </c>
      <c r="E388" s="832" t="s">
        <v>5511</v>
      </c>
      <c r="F388" s="832" t="s">
        <v>5536</v>
      </c>
      <c r="G388" s="832" t="s">
        <v>5537</v>
      </c>
      <c r="H388" s="849">
        <v>167</v>
      </c>
      <c r="I388" s="849">
        <v>39245</v>
      </c>
      <c r="J388" s="832"/>
      <c r="K388" s="832">
        <v>235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" customHeight="1" x14ac:dyDescent="0.3">
      <c r="A389" s="831" t="s">
        <v>5419</v>
      </c>
      <c r="B389" s="832" t="s">
        <v>5420</v>
      </c>
      <c r="C389" s="832" t="s">
        <v>584</v>
      </c>
      <c r="D389" s="832" t="s">
        <v>5413</v>
      </c>
      <c r="E389" s="832" t="s">
        <v>5511</v>
      </c>
      <c r="F389" s="832" t="s">
        <v>5542</v>
      </c>
      <c r="G389" s="832" t="s">
        <v>5543</v>
      </c>
      <c r="H389" s="849">
        <v>15</v>
      </c>
      <c r="I389" s="849">
        <v>885</v>
      </c>
      <c r="J389" s="832"/>
      <c r="K389" s="832">
        <v>59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5419</v>
      </c>
      <c r="B390" s="832" t="s">
        <v>5420</v>
      </c>
      <c r="C390" s="832" t="s">
        <v>584</v>
      </c>
      <c r="D390" s="832" t="s">
        <v>5413</v>
      </c>
      <c r="E390" s="832" t="s">
        <v>5511</v>
      </c>
      <c r="F390" s="832" t="s">
        <v>5546</v>
      </c>
      <c r="G390" s="832" t="s">
        <v>5547</v>
      </c>
      <c r="H390" s="849">
        <v>1</v>
      </c>
      <c r="I390" s="849">
        <v>701</v>
      </c>
      <c r="J390" s="832"/>
      <c r="K390" s="832">
        <v>701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" customHeight="1" x14ac:dyDescent="0.3">
      <c r="A391" s="831" t="s">
        <v>5419</v>
      </c>
      <c r="B391" s="832" t="s">
        <v>5420</v>
      </c>
      <c r="C391" s="832" t="s">
        <v>584</v>
      </c>
      <c r="D391" s="832" t="s">
        <v>2321</v>
      </c>
      <c r="E391" s="832" t="s">
        <v>5421</v>
      </c>
      <c r="F391" s="832" t="s">
        <v>5425</v>
      </c>
      <c r="G391" s="832" t="s">
        <v>5426</v>
      </c>
      <c r="H391" s="849"/>
      <c r="I391" s="849"/>
      <c r="J391" s="832"/>
      <c r="K391" s="832"/>
      <c r="L391" s="849">
        <v>0.4</v>
      </c>
      <c r="M391" s="849">
        <v>21.64</v>
      </c>
      <c r="N391" s="832">
        <v>1</v>
      </c>
      <c r="O391" s="832">
        <v>54.1</v>
      </c>
      <c r="P391" s="849"/>
      <c r="Q391" s="849"/>
      <c r="R391" s="837"/>
      <c r="S391" s="850"/>
    </row>
    <row r="392" spans="1:19" ht="14.4" customHeight="1" x14ac:dyDescent="0.3">
      <c r="A392" s="831" t="s">
        <v>5419</v>
      </c>
      <c r="B392" s="832" t="s">
        <v>5420</v>
      </c>
      <c r="C392" s="832" t="s">
        <v>584</v>
      </c>
      <c r="D392" s="832" t="s">
        <v>2321</v>
      </c>
      <c r="E392" s="832" t="s">
        <v>5421</v>
      </c>
      <c r="F392" s="832" t="s">
        <v>5443</v>
      </c>
      <c r="G392" s="832"/>
      <c r="H392" s="849">
        <v>2</v>
      </c>
      <c r="I392" s="849">
        <v>163.88</v>
      </c>
      <c r="J392" s="832"/>
      <c r="K392" s="832">
        <v>81.94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5419</v>
      </c>
      <c r="B393" s="832" t="s">
        <v>5420</v>
      </c>
      <c r="C393" s="832" t="s">
        <v>584</v>
      </c>
      <c r="D393" s="832" t="s">
        <v>2321</v>
      </c>
      <c r="E393" s="832" t="s">
        <v>5421</v>
      </c>
      <c r="F393" s="832" t="s">
        <v>5457</v>
      </c>
      <c r="G393" s="832" t="s">
        <v>5458</v>
      </c>
      <c r="H393" s="849">
        <v>0.04</v>
      </c>
      <c r="I393" s="849">
        <v>4.87</v>
      </c>
      <c r="J393" s="832"/>
      <c r="K393" s="832">
        <v>121.75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5419</v>
      </c>
      <c r="B394" s="832" t="s">
        <v>5420</v>
      </c>
      <c r="C394" s="832" t="s">
        <v>584</v>
      </c>
      <c r="D394" s="832" t="s">
        <v>2321</v>
      </c>
      <c r="E394" s="832" t="s">
        <v>5421</v>
      </c>
      <c r="F394" s="832" t="s">
        <v>5460</v>
      </c>
      <c r="G394" s="832" t="s">
        <v>5458</v>
      </c>
      <c r="H394" s="849">
        <v>0.05</v>
      </c>
      <c r="I394" s="849">
        <v>12.17</v>
      </c>
      <c r="J394" s="832"/>
      <c r="K394" s="832">
        <v>243.39999999999998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5419</v>
      </c>
      <c r="B395" s="832" t="s">
        <v>5420</v>
      </c>
      <c r="C395" s="832" t="s">
        <v>584</v>
      </c>
      <c r="D395" s="832" t="s">
        <v>2321</v>
      </c>
      <c r="E395" s="832" t="s">
        <v>5421</v>
      </c>
      <c r="F395" s="832" t="s">
        <v>5475</v>
      </c>
      <c r="G395" s="832" t="s">
        <v>5476</v>
      </c>
      <c r="H395" s="849"/>
      <c r="I395" s="849"/>
      <c r="J395" s="832"/>
      <c r="K395" s="832"/>
      <c r="L395" s="849">
        <v>0.1</v>
      </c>
      <c r="M395" s="849">
        <v>28.62</v>
      </c>
      <c r="N395" s="832">
        <v>1</v>
      </c>
      <c r="O395" s="832">
        <v>286.2</v>
      </c>
      <c r="P395" s="849"/>
      <c r="Q395" s="849"/>
      <c r="R395" s="837"/>
      <c r="S395" s="850"/>
    </row>
    <row r="396" spans="1:19" ht="14.4" customHeight="1" x14ac:dyDescent="0.3">
      <c r="A396" s="831" t="s">
        <v>5419</v>
      </c>
      <c r="B396" s="832" t="s">
        <v>5420</v>
      </c>
      <c r="C396" s="832" t="s">
        <v>584</v>
      </c>
      <c r="D396" s="832" t="s">
        <v>2321</v>
      </c>
      <c r="E396" s="832" t="s">
        <v>5511</v>
      </c>
      <c r="F396" s="832" t="s">
        <v>5514</v>
      </c>
      <c r="G396" s="832" t="s">
        <v>5515</v>
      </c>
      <c r="H396" s="849">
        <v>2</v>
      </c>
      <c r="I396" s="849">
        <v>292</v>
      </c>
      <c r="J396" s="832">
        <v>0.99319727891156462</v>
      </c>
      <c r="K396" s="832">
        <v>146</v>
      </c>
      <c r="L396" s="849">
        <v>2</v>
      </c>
      <c r="M396" s="849">
        <v>294</v>
      </c>
      <c r="N396" s="832">
        <v>1</v>
      </c>
      <c r="O396" s="832">
        <v>147</v>
      </c>
      <c r="P396" s="849"/>
      <c r="Q396" s="849"/>
      <c r="R396" s="837"/>
      <c r="S396" s="850"/>
    </row>
    <row r="397" spans="1:19" ht="14.4" customHeight="1" x14ac:dyDescent="0.3">
      <c r="A397" s="831" t="s">
        <v>5419</v>
      </c>
      <c r="B397" s="832" t="s">
        <v>5420</v>
      </c>
      <c r="C397" s="832" t="s">
        <v>584</v>
      </c>
      <c r="D397" s="832" t="s">
        <v>2321</v>
      </c>
      <c r="E397" s="832" t="s">
        <v>5511</v>
      </c>
      <c r="F397" s="832" t="s">
        <v>5518</v>
      </c>
      <c r="G397" s="832" t="s">
        <v>5519</v>
      </c>
      <c r="H397" s="849">
        <v>26</v>
      </c>
      <c r="I397" s="849">
        <v>962</v>
      </c>
      <c r="J397" s="832">
        <v>5.2</v>
      </c>
      <c r="K397" s="832">
        <v>37</v>
      </c>
      <c r="L397" s="849">
        <v>5</v>
      </c>
      <c r="M397" s="849">
        <v>185</v>
      </c>
      <c r="N397" s="832">
        <v>1</v>
      </c>
      <c r="O397" s="832">
        <v>37</v>
      </c>
      <c r="P397" s="849">
        <v>6</v>
      </c>
      <c r="Q397" s="849">
        <v>222</v>
      </c>
      <c r="R397" s="837">
        <v>1.2</v>
      </c>
      <c r="S397" s="850">
        <v>37</v>
      </c>
    </row>
    <row r="398" spans="1:19" ht="14.4" customHeight="1" x14ac:dyDescent="0.3">
      <c r="A398" s="831" t="s">
        <v>5419</v>
      </c>
      <c r="B398" s="832" t="s">
        <v>5420</v>
      </c>
      <c r="C398" s="832" t="s">
        <v>584</v>
      </c>
      <c r="D398" s="832" t="s">
        <v>2321</v>
      </c>
      <c r="E398" s="832" t="s">
        <v>5511</v>
      </c>
      <c r="F398" s="832" t="s">
        <v>5522</v>
      </c>
      <c r="G398" s="832" t="s">
        <v>5523</v>
      </c>
      <c r="H398" s="849">
        <v>9</v>
      </c>
      <c r="I398" s="849">
        <v>4221</v>
      </c>
      <c r="J398" s="832">
        <v>0.74840425531914889</v>
      </c>
      <c r="K398" s="832">
        <v>469</v>
      </c>
      <c r="L398" s="849">
        <v>12</v>
      </c>
      <c r="M398" s="849">
        <v>5640</v>
      </c>
      <c r="N398" s="832">
        <v>1</v>
      </c>
      <c r="O398" s="832">
        <v>470</v>
      </c>
      <c r="P398" s="849">
        <v>1</v>
      </c>
      <c r="Q398" s="849">
        <v>471</v>
      </c>
      <c r="R398" s="837">
        <v>8.3510638297872336E-2</v>
      </c>
      <c r="S398" s="850">
        <v>471</v>
      </c>
    </row>
    <row r="399" spans="1:19" ht="14.4" customHeight="1" x14ac:dyDescent="0.3">
      <c r="A399" s="831" t="s">
        <v>5419</v>
      </c>
      <c r="B399" s="832" t="s">
        <v>5420</v>
      </c>
      <c r="C399" s="832" t="s">
        <v>584</v>
      </c>
      <c r="D399" s="832" t="s">
        <v>2321</v>
      </c>
      <c r="E399" s="832" t="s">
        <v>5511</v>
      </c>
      <c r="F399" s="832" t="s">
        <v>5524</v>
      </c>
      <c r="G399" s="832" t="s">
        <v>5525</v>
      </c>
      <c r="H399" s="849">
        <v>78</v>
      </c>
      <c r="I399" s="849">
        <v>2600</v>
      </c>
      <c r="J399" s="832">
        <v>4.1053495863070797</v>
      </c>
      <c r="K399" s="832">
        <v>33.333333333333336</v>
      </c>
      <c r="L399" s="849">
        <v>19</v>
      </c>
      <c r="M399" s="849">
        <v>633.32000000000005</v>
      </c>
      <c r="N399" s="832">
        <v>1</v>
      </c>
      <c r="O399" s="832">
        <v>33.332631578947371</v>
      </c>
      <c r="P399" s="849">
        <v>1</v>
      </c>
      <c r="Q399" s="849">
        <v>33.33</v>
      </c>
      <c r="R399" s="837">
        <v>5.2627423735236524E-2</v>
      </c>
      <c r="S399" s="850">
        <v>33.33</v>
      </c>
    </row>
    <row r="400" spans="1:19" ht="14.4" customHeight="1" x14ac:dyDescent="0.3">
      <c r="A400" s="831" t="s">
        <v>5419</v>
      </c>
      <c r="B400" s="832" t="s">
        <v>5420</v>
      </c>
      <c r="C400" s="832" t="s">
        <v>584</v>
      </c>
      <c r="D400" s="832" t="s">
        <v>2321</v>
      </c>
      <c r="E400" s="832" t="s">
        <v>5511</v>
      </c>
      <c r="F400" s="832" t="s">
        <v>5526</v>
      </c>
      <c r="G400" s="832" t="s">
        <v>5527</v>
      </c>
      <c r="H400" s="849">
        <v>180</v>
      </c>
      <c r="I400" s="849">
        <v>6660</v>
      </c>
      <c r="J400" s="832">
        <v>1.4173228346456692</v>
      </c>
      <c r="K400" s="832">
        <v>37</v>
      </c>
      <c r="L400" s="849">
        <v>127</v>
      </c>
      <c r="M400" s="849">
        <v>4699</v>
      </c>
      <c r="N400" s="832">
        <v>1</v>
      </c>
      <c r="O400" s="832">
        <v>37</v>
      </c>
      <c r="P400" s="849">
        <v>1</v>
      </c>
      <c r="Q400" s="849">
        <v>37</v>
      </c>
      <c r="R400" s="837">
        <v>7.874015748031496E-3</v>
      </c>
      <c r="S400" s="850">
        <v>37</v>
      </c>
    </row>
    <row r="401" spans="1:19" ht="14.4" customHeight="1" x14ac:dyDescent="0.3">
      <c r="A401" s="831" t="s">
        <v>5419</v>
      </c>
      <c r="B401" s="832" t="s">
        <v>5420</v>
      </c>
      <c r="C401" s="832" t="s">
        <v>584</v>
      </c>
      <c r="D401" s="832" t="s">
        <v>2321</v>
      </c>
      <c r="E401" s="832" t="s">
        <v>5511</v>
      </c>
      <c r="F401" s="832" t="s">
        <v>5528</v>
      </c>
      <c r="G401" s="832" t="s">
        <v>5529</v>
      </c>
      <c r="H401" s="849">
        <v>14</v>
      </c>
      <c r="I401" s="849">
        <v>1862</v>
      </c>
      <c r="J401" s="832">
        <v>1.4</v>
      </c>
      <c r="K401" s="832">
        <v>133</v>
      </c>
      <c r="L401" s="849">
        <v>10</v>
      </c>
      <c r="M401" s="849">
        <v>1330</v>
      </c>
      <c r="N401" s="832">
        <v>1</v>
      </c>
      <c r="O401" s="832">
        <v>133</v>
      </c>
      <c r="P401" s="849"/>
      <c r="Q401" s="849"/>
      <c r="R401" s="837"/>
      <c r="S401" s="850"/>
    </row>
    <row r="402" spans="1:19" ht="14.4" customHeight="1" x14ac:dyDescent="0.3">
      <c r="A402" s="831" t="s">
        <v>5419</v>
      </c>
      <c r="B402" s="832" t="s">
        <v>5420</v>
      </c>
      <c r="C402" s="832" t="s">
        <v>584</v>
      </c>
      <c r="D402" s="832" t="s">
        <v>2321</v>
      </c>
      <c r="E402" s="832" t="s">
        <v>5511</v>
      </c>
      <c r="F402" s="832" t="s">
        <v>5536</v>
      </c>
      <c r="G402" s="832" t="s">
        <v>5537</v>
      </c>
      <c r="H402" s="849">
        <v>75</v>
      </c>
      <c r="I402" s="849">
        <v>17625</v>
      </c>
      <c r="J402" s="832">
        <v>10.714285714285714</v>
      </c>
      <c r="K402" s="832">
        <v>235</v>
      </c>
      <c r="L402" s="849">
        <v>7</v>
      </c>
      <c r="M402" s="849">
        <v>1645</v>
      </c>
      <c r="N402" s="832">
        <v>1</v>
      </c>
      <c r="O402" s="832">
        <v>235</v>
      </c>
      <c r="P402" s="849"/>
      <c r="Q402" s="849"/>
      <c r="R402" s="837"/>
      <c r="S402" s="850"/>
    </row>
    <row r="403" spans="1:19" ht="14.4" customHeight="1" x14ac:dyDescent="0.3">
      <c r="A403" s="831" t="s">
        <v>5419</v>
      </c>
      <c r="B403" s="832" t="s">
        <v>5420</v>
      </c>
      <c r="C403" s="832" t="s">
        <v>584</v>
      </c>
      <c r="D403" s="832" t="s">
        <v>2321</v>
      </c>
      <c r="E403" s="832" t="s">
        <v>5511</v>
      </c>
      <c r="F403" s="832" t="s">
        <v>5542</v>
      </c>
      <c r="G403" s="832" t="s">
        <v>5543</v>
      </c>
      <c r="H403" s="849">
        <v>11</v>
      </c>
      <c r="I403" s="849">
        <v>649</v>
      </c>
      <c r="J403" s="832">
        <v>2.2000000000000002</v>
      </c>
      <c r="K403" s="832">
        <v>59</v>
      </c>
      <c r="L403" s="849">
        <v>5</v>
      </c>
      <c r="M403" s="849">
        <v>295</v>
      </c>
      <c r="N403" s="832">
        <v>1</v>
      </c>
      <c r="O403" s="832">
        <v>59</v>
      </c>
      <c r="P403" s="849"/>
      <c r="Q403" s="849"/>
      <c r="R403" s="837"/>
      <c r="S403" s="850"/>
    </row>
    <row r="404" spans="1:19" ht="14.4" customHeight="1" x14ac:dyDescent="0.3">
      <c r="A404" s="831" t="s">
        <v>5419</v>
      </c>
      <c r="B404" s="832" t="s">
        <v>5420</v>
      </c>
      <c r="C404" s="832" t="s">
        <v>584</v>
      </c>
      <c r="D404" s="832" t="s">
        <v>2332</v>
      </c>
      <c r="E404" s="832" t="s">
        <v>5511</v>
      </c>
      <c r="F404" s="832" t="s">
        <v>5518</v>
      </c>
      <c r="G404" s="832" t="s">
        <v>5519</v>
      </c>
      <c r="H404" s="849">
        <v>2</v>
      </c>
      <c r="I404" s="849">
        <v>74</v>
      </c>
      <c r="J404" s="832">
        <v>2</v>
      </c>
      <c r="K404" s="832">
        <v>37</v>
      </c>
      <c r="L404" s="849">
        <v>1</v>
      </c>
      <c r="M404" s="849">
        <v>37</v>
      </c>
      <c r="N404" s="832">
        <v>1</v>
      </c>
      <c r="O404" s="832">
        <v>37</v>
      </c>
      <c r="P404" s="849"/>
      <c r="Q404" s="849"/>
      <c r="R404" s="837"/>
      <c r="S404" s="850"/>
    </row>
    <row r="405" spans="1:19" ht="14.4" customHeight="1" x14ac:dyDescent="0.3">
      <c r="A405" s="831" t="s">
        <v>5419</v>
      </c>
      <c r="B405" s="832" t="s">
        <v>5420</v>
      </c>
      <c r="C405" s="832" t="s">
        <v>584</v>
      </c>
      <c r="D405" s="832" t="s">
        <v>5414</v>
      </c>
      <c r="E405" s="832" t="s">
        <v>5511</v>
      </c>
      <c r="F405" s="832" t="s">
        <v>5518</v>
      </c>
      <c r="G405" s="832" t="s">
        <v>5519</v>
      </c>
      <c r="H405" s="849">
        <v>17</v>
      </c>
      <c r="I405" s="849">
        <v>629</v>
      </c>
      <c r="J405" s="832"/>
      <c r="K405" s="832">
        <v>37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" customHeight="1" x14ac:dyDescent="0.3">
      <c r="A406" s="831" t="s">
        <v>5419</v>
      </c>
      <c r="B406" s="832" t="s">
        <v>5420</v>
      </c>
      <c r="C406" s="832" t="s">
        <v>584</v>
      </c>
      <c r="D406" s="832" t="s">
        <v>5416</v>
      </c>
      <c r="E406" s="832" t="s">
        <v>5511</v>
      </c>
      <c r="F406" s="832" t="s">
        <v>5518</v>
      </c>
      <c r="G406" s="832" t="s">
        <v>5519</v>
      </c>
      <c r="H406" s="849">
        <v>4</v>
      </c>
      <c r="I406" s="849">
        <v>148</v>
      </c>
      <c r="J406" s="832">
        <v>1.3333333333333333</v>
      </c>
      <c r="K406" s="832">
        <v>37</v>
      </c>
      <c r="L406" s="849">
        <v>3</v>
      </c>
      <c r="M406" s="849">
        <v>111</v>
      </c>
      <c r="N406" s="832">
        <v>1</v>
      </c>
      <c r="O406" s="832">
        <v>37</v>
      </c>
      <c r="P406" s="849"/>
      <c r="Q406" s="849"/>
      <c r="R406" s="837"/>
      <c r="S406" s="850"/>
    </row>
    <row r="407" spans="1:19" ht="14.4" customHeight="1" x14ac:dyDescent="0.3">
      <c r="A407" s="831" t="s">
        <v>5419</v>
      </c>
      <c r="B407" s="832" t="s">
        <v>5420</v>
      </c>
      <c r="C407" s="832" t="s">
        <v>584</v>
      </c>
      <c r="D407" s="832" t="s">
        <v>2352</v>
      </c>
      <c r="E407" s="832" t="s">
        <v>5511</v>
      </c>
      <c r="F407" s="832" t="s">
        <v>5518</v>
      </c>
      <c r="G407" s="832" t="s">
        <v>5519</v>
      </c>
      <c r="H407" s="849"/>
      <c r="I407" s="849"/>
      <c r="J407" s="832"/>
      <c r="K407" s="832"/>
      <c r="L407" s="849">
        <v>2</v>
      </c>
      <c r="M407" s="849">
        <v>74</v>
      </c>
      <c r="N407" s="832">
        <v>1</v>
      </c>
      <c r="O407" s="832">
        <v>37</v>
      </c>
      <c r="P407" s="849"/>
      <c r="Q407" s="849"/>
      <c r="R407" s="837"/>
      <c r="S407" s="850"/>
    </row>
    <row r="408" spans="1:19" ht="14.4" customHeight="1" x14ac:dyDescent="0.3">
      <c r="A408" s="831" t="s">
        <v>5419</v>
      </c>
      <c r="B408" s="832" t="s">
        <v>5420</v>
      </c>
      <c r="C408" s="832" t="s">
        <v>584</v>
      </c>
      <c r="D408" s="832" t="s">
        <v>2354</v>
      </c>
      <c r="E408" s="832" t="s">
        <v>5421</v>
      </c>
      <c r="F408" s="832" t="s">
        <v>5422</v>
      </c>
      <c r="G408" s="832" t="s">
        <v>1244</v>
      </c>
      <c r="H408" s="849"/>
      <c r="I408" s="849"/>
      <c r="J408" s="832"/>
      <c r="K408" s="832"/>
      <c r="L408" s="849">
        <v>0.1</v>
      </c>
      <c r="M408" s="849">
        <v>8.19</v>
      </c>
      <c r="N408" s="832">
        <v>1</v>
      </c>
      <c r="O408" s="832">
        <v>81.899999999999991</v>
      </c>
      <c r="P408" s="849"/>
      <c r="Q408" s="849"/>
      <c r="R408" s="837"/>
      <c r="S408" s="850"/>
    </row>
    <row r="409" spans="1:19" ht="14.4" customHeight="1" x14ac:dyDescent="0.3">
      <c r="A409" s="831" t="s">
        <v>5419</v>
      </c>
      <c r="B409" s="832" t="s">
        <v>5420</v>
      </c>
      <c r="C409" s="832" t="s">
        <v>584</v>
      </c>
      <c r="D409" s="832" t="s">
        <v>2354</v>
      </c>
      <c r="E409" s="832" t="s">
        <v>5421</v>
      </c>
      <c r="F409" s="832" t="s">
        <v>5425</v>
      </c>
      <c r="G409" s="832" t="s">
        <v>5426</v>
      </c>
      <c r="H409" s="849"/>
      <c r="I409" s="849"/>
      <c r="J409" s="832"/>
      <c r="K409" s="832"/>
      <c r="L409" s="849">
        <v>0.2</v>
      </c>
      <c r="M409" s="849">
        <v>10.82</v>
      </c>
      <c r="N409" s="832">
        <v>1</v>
      </c>
      <c r="O409" s="832">
        <v>54.1</v>
      </c>
      <c r="P409" s="849"/>
      <c r="Q409" s="849"/>
      <c r="R409" s="837"/>
      <c r="S409" s="850"/>
    </row>
    <row r="410" spans="1:19" ht="14.4" customHeight="1" x14ac:dyDescent="0.3">
      <c r="A410" s="831" t="s">
        <v>5419</v>
      </c>
      <c r="B410" s="832" t="s">
        <v>5420</v>
      </c>
      <c r="C410" s="832" t="s">
        <v>584</v>
      </c>
      <c r="D410" s="832" t="s">
        <v>2354</v>
      </c>
      <c r="E410" s="832" t="s">
        <v>5421</v>
      </c>
      <c r="F410" s="832" t="s">
        <v>5431</v>
      </c>
      <c r="G410" s="832" t="s">
        <v>1918</v>
      </c>
      <c r="H410" s="849">
        <v>0.2</v>
      </c>
      <c r="I410" s="849">
        <v>12.28</v>
      </c>
      <c r="J410" s="832">
        <v>2</v>
      </c>
      <c r="K410" s="832">
        <v>61.399999999999991</v>
      </c>
      <c r="L410" s="849">
        <v>0.1</v>
      </c>
      <c r="M410" s="849">
        <v>6.14</v>
      </c>
      <c r="N410" s="832">
        <v>1</v>
      </c>
      <c r="O410" s="832">
        <v>61.399999999999991</v>
      </c>
      <c r="P410" s="849">
        <v>0.1</v>
      </c>
      <c r="Q410" s="849">
        <v>6.14</v>
      </c>
      <c r="R410" s="837">
        <v>1</v>
      </c>
      <c r="S410" s="850">
        <v>61.399999999999991</v>
      </c>
    </row>
    <row r="411" spans="1:19" ht="14.4" customHeight="1" x14ac:dyDescent="0.3">
      <c r="A411" s="831" t="s">
        <v>5419</v>
      </c>
      <c r="B411" s="832" t="s">
        <v>5420</v>
      </c>
      <c r="C411" s="832" t="s">
        <v>584</v>
      </c>
      <c r="D411" s="832" t="s">
        <v>2354</v>
      </c>
      <c r="E411" s="832" t="s">
        <v>5421</v>
      </c>
      <c r="F411" s="832" t="s">
        <v>5443</v>
      </c>
      <c r="G411" s="832"/>
      <c r="H411" s="849"/>
      <c r="I411" s="849"/>
      <c r="J411" s="832"/>
      <c r="K411" s="832"/>
      <c r="L411" s="849">
        <v>2</v>
      </c>
      <c r="M411" s="849">
        <v>163.88</v>
      </c>
      <c r="N411" s="832">
        <v>1</v>
      </c>
      <c r="O411" s="832">
        <v>81.94</v>
      </c>
      <c r="P411" s="849"/>
      <c r="Q411" s="849"/>
      <c r="R411" s="837"/>
      <c r="S411" s="850"/>
    </row>
    <row r="412" spans="1:19" ht="14.4" customHeight="1" x14ac:dyDescent="0.3">
      <c r="A412" s="831" t="s">
        <v>5419</v>
      </c>
      <c r="B412" s="832" t="s">
        <v>5420</v>
      </c>
      <c r="C412" s="832" t="s">
        <v>584</v>
      </c>
      <c r="D412" s="832" t="s">
        <v>2354</v>
      </c>
      <c r="E412" s="832" t="s">
        <v>5421</v>
      </c>
      <c r="F412" s="832" t="s">
        <v>5444</v>
      </c>
      <c r="G412" s="832" t="s">
        <v>5445</v>
      </c>
      <c r="H412" s="849">
        <v>0.2</v>
      </c>
      <c r="I412" s="849">
        <v>7.8</v>
      </c>
      <c r="J412" s="832"/>
      <c r="K412" s="832">
        <v>39</v>
      </c>
      <c r="L412" s="849"/>
      <c r="M412" s="849"/>
      <c r="N412" s="832"/>
      <c r="O412" s="832"/>
      <c r="P412" s="849"/>
      <c r="Q412" s="849"/>
      <c r="R412" s="837"/>
      <c r="S412" s="850"/>
    </row>
    <row r="413" spans="1:19" ht="14.4" customHeight="1" x14ac:dyDescent="0.3">
      <c r="A413" s="831" t="s">
        <v>5419</v>
      </c>
      <c r="B413" s="832" t="s">
        <v>5420</v>
      </c>
      <c r="C413" s="832" t="s">
        <v>584</v>
      </c>
      <c r="D413" s="832" t="s">
        <v>2354</v>
      </c>
      <c r="E413" s="832" t="s">
        <v>5421</v>
      </c>
      <c r="F413" s="832" t="s">
        <v>5451</v>
      </c>
      <c r="G413" s="832" t="s">
        <v>5452</v>
      </c>
      <c r="H413" s="849">
        <v>0.2</v>
      </c>
      <c r="I413" s="849">
        <v>54.34</v>
      </c>
      <c r="J413" s="832"/>
      <c r="K413" s="832">
        <v>271.7</v>
      </c>
      <c r="L413" s="849"/>
      <c r="M413" s="849"/>
      <c r="N413" s="832"/>
      <c r="O413" s="832"/>
      <c r="P413" s="849">
        <v>0.2</v>
      </c>
      <c r="Q413" s="849">
        <v>54.34</v>
      </c>
      <c r="R413" s="837"/>
      <c r="S413" s="850">
        <v>271.7</v>
      </c>
    </row>
    <row r="414" spans="1:19" ht="14.4" customHeight="1" x14ac:dyDescent="0.3">
      <c r="A414" s="831" t="s">
        <v>5419</v>
      </c>
      <c r="B414" s="832" t="s">
        <v>5420</v>
      </c>
      <c r="C414" s="832" t="s">
        <v>584</v>
      </c>
      <c r="D414" s="832" t="s">
        <v>2354</v>
      </c>
      <c r="E414" s="832" t="s">
        <v>5421</v>
      </c>
      <c r="F414" s="832" t="s">
        <v>5453</v>
      </c>
      <c r="G414" s="832" t="s">
        <v>5454</v>
      </c>
      <c r="H414" s="849"/>
      <c r="I414" s="849"/>
      <c r="J414" s="832"/>
      <c r="K414" s="832"/>
      <c r="L414" s="849">
        <v>0.22</v>
      </c>
      <c r="M414" s="849">
        <v>56.32</v>
      </c>
      <c r="N414" s="832">
        <v>1</v>
      </c>
      <c r="O414" s="832">
        <v>256</v>
      </c>
      <c r="P414" s="849">
        <v>0.02</v>
      </c>
      <c r="Q414" s="849">
        <v>5.53</v>
      </c>
      <c r="R414" s="837">
        <v>9.8188920454545456E-2</v>
      </c>
      <c r="S414" s="850">
        <v>276.5</v>
      </c>
    </row>
    <row r="415" spans="1:19" ht="14.4" customHeight="1" x14ac:dyDescent="0.3">
      <c r="A415" s="831" t="s">
        <v>5419</v>
      </c>
      <c r="B415" s="832" t="s">
        <v>5420</v>
      </c>
      <c r="C415" s="832" t="s">
        <v>584</v>
      </c>
      <c r="D415" s="832" t="s">
        <v>2354</v>
      </c>
      <c r="E415" s="832" t="s">
        <v>5421</v>
      </c>
      <c r="F415" s="832" t="s">
        <v>5457</v>
      </c>
      <c r="G415" s="832" t="s">
        <v>5458</v>
      </c>
      <c r="H415" s="849">
        <v>0.04</v>
      </c>
      <c r="I415" s="849">
        <v>4.8600000000000003</v>
      </c>
      <c r="J415" s="832"/>
      <c r="K415" s="832">
        <v>121.5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" customHeight="1" x14ac:dyDescent="0.3">
      <c r="A416" s="831" t="s">
        <v>5419</v>
      </c>
      <c r="B416" s="832" t="s">
        <v>5420</v>
      </c>
      <c r="C416" s="832" t="s">
        <v>584</v>
      </c>
      <c r="D416" s="832" t="s">
        <v>2354</v>
      </c>
      <c r="E416" s="832" t="s">
        <v>5421</v>
      </c>
      <c r="F416" s="832" t="s">
        <v>5459</v>
      </c>
      <c r="G416" s="832" t="s">
        <v>5458</v>
      </c>
      <c r="H416" s="849">
        <v>0.03</v>
      </c>
      <c r="I416" s="849">
        <v>6.02</v>
      </c>
      <c r="J416" s="832"/>
      <c r="K416" s="832">
        <v>200.66666666666666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5419</v>
      </c>
      <c r="B417" s="832" t="s">
        <v>5420</v>
      </c>
      <c r="C417" s="832" t="s">
        <v>584</v>
      </c>
      <c r="D417" s="832" t="s">
        <v>2354</v>
      </c>
      <c r="E417" s="832" t="s">
        <v>5421</v>
      </c>
      <c r="F417" s="832" t="s">
        <v>5461</v>
      </c>
      <c r="G417" s="832" t="s">
        <v>5462</v>
      </c>
      <c r="H417" s="849"/>
      <c r="I417" s="849"/>
      <c r="J417" s="832"/>
      <c r="K417" s="832"/>
      <c r="L417" s="849">
        <v>2</v>
      </c>
      <c r="M417" s="849">
        <v>24.36</v>
      </c>
      <c r="N417" s="832">
        <v>1</v>
      </c>
      <c r="O417" s="832">
        <v>12.18</v>
      </c>
      <c r="P417" s="849"/>
      <c r="Q417" s="849"/>
      <c r="R417" s="837"/>
      <c r="S417" s="850"/>
    </row>
    <row r="418" spans="1:19" ht="14.4" customHeight="1" x14ac:dyDescent="0.3">
      <c r="A418" s="831" t="s">
        <v>5419</v>
      </c>
      <c r="B418" s="832" t="s">
        <v>5420</v>
      </c>
      <c r="C418" s="832" t="s">
        <v>584</v>
      </c>
      <c r="D418" s="832" t="s">
        <v>2354</v>
      </c>
      <c r="E418" s="832" t="s">
        <v>5421</v>
      </c>
      <c r="F418" s="832" t="s">
        <v>5463</v>
      </c>
      <c r="G418" s="832" t="s">
        <v>5462</v>
      </c>
      <c r="H418" s="849"/>
      <c r="I418" s="849"/>
      <c r="J418" s="832"/>
      <c r="K418" s="832"/>
      <c r="L418" s="849">
        <v>4</v>
      </c>
      <c r="M418" s="849">
        <v>9.76</v>
      </c>
      <c r="N418" s="832">
        <v>1</v>
      </c>
      <c r="O418" s="832">
        <v>2.44</v>
      </c>
      <c r="P418" s="849">
        <v>5</v>
      </c>
      <c r="Q418" s="849">
        <v>12.2</v>
      </c>
      <c r="R418" s="837">
        <v>1.25</v>
      </c>
      <c r="S418" s="850">
        <v>2.44</v>
      </c>
    </row>
    <row r="419" spans="1:19" ht="14.4" customHeight="1" x14ac:dyDescent="0.3">
      <c r="A419" s="831" t="s">
        <v>5419</v>
      </c>
      <c r="B419" s="832" t="s">
        <v>5420</v>
      </c>
      <c r="C419" s="832" t="s">
        <v>584</v>
      </c>
      <c r="D419" s="832" t="s">
        <v>2354</v>
      </c>
      <c r="E419" s="832" t="s">
        <v>5421</v>
      </c>
      <c r="F419" s="832" t="s">
        <v>5464</v>
      </c>
      <c r="G419" s="832" t="s">
        <v>5462</v>
      </c>
      <c r="H419" s="849"/>
      <c r="I419" s="849"/>
      <c r="J419" s="832"/>
      <c r="K419" s="832"/>
      <c r="L419" s="849"/>
      <c r="M419" s="849"/>
      <c r="N419" s="832"/>
      <c r="O419" s="832"/>
      <c r="P419" s="849">
        <v>5</v>
      </c>
      <c r="Q419" s="849">
        <v>30.45</v>
      </c>
      <c r="R419" s="837"/>
      <c r="S419" s="850">
        <v>6.09</v>
      </c>
    </row>
    <row r="420" spans="1:19" ht="14.4" customHeight="1" x14ac:dyDescent="0.3">
      <c r="A420" s="831" t="s">
        <v>5419</v>
      </c>
      <c r="B420" s="832" t="s">
        <v>5420</v>
      </c>
      <c r="C420" s="832" t="s">
        <v>584</v>
      </c>
      <c r="D420" s="832" t="s">
        <v>2354</v>
      </c>
      <c r="E420" s="832" t="s">
        <v>5421</v>
      </c>
      <c r="F420" s="832" t="s">
        <v>5468</v>
      </c>
      <c r="G420" s="832" t="s">
        <v>1198</v>
      </c>
      <c r="H420" s="849"/>
      <c r="I420" s="849"/>
      <c r="J420" s="832"/>
      <c r="K420" s="832"/>
      <c r="L420" s="849"/>
      <c r="M420" s="849"/>
      <c r="N420" s="832"/>
      <c r="O420" s="832"/>
      <c r="P420" s="849">
        <v>5</v>
      </c>
      <c r="Q420" s="849">
        <v>5594.5</v>
      </c>
      <c r="R420" s="837"/>
      <c r="S420" s="850">
        <v>1118.9000000000001</v>
      </c>
    </row>
    <row r="421" spans="1:19" ht="14.4" customHeight="1" x14ac:dyDescent="0.3">
      <c r="A421" s="831" t="s">
        <v>5419</v>
      </c>
      <c r="B421" s="832" t="s">
        <v>5420</v>
      </c>
      <c r="C421" s="832" t="s">
        <v>584</v>
      </c>
      <c r="D421" s="832" t="s">
        <v>2354</v>
      </c>
      <c r="E421" s="832" t="s">
        <v>5421</v>
      </c>
      <c r="F421" s="832" t="s">
        <v>5471</v>
      </c>
      <c r="G421" s="832" t="s">
        <v>952</v>
      </c>
      <c r="H421" s="849"/>
      <c r="I421" s="849"/>
      <c r="J421" s="832"/>
      <c r="K421" s="832"/>
      <c r="L421" s="849">
        <v>0.2</v>
      </c>
      <c r="M421" s="849">
        <v>9.7100000000000009</v>
      </c>
      <c r="N421" s="832">
        <v>1</v>
      </c>
      <c r="O421" s="832">
        <v>48.550000000000004</v>
      </c>
      <c r="P421" s="849"/>
      <c r="Q421" s="849"/>
      <c r="R421" s="837"/>
      <c r="S421" s="850"/>
    </row>
    <row r="422" spans="1:19" ht="14.4" customHeight="1" x14ac:dyDescent="0.3">
      <c r="A422" s="831" t="s">
        <v>5419</v>
      </c>
      <c r="B422" s="832" t="s">
        <v>5420</v>
      </c>
      <c r="C422" s="832" t="s">
        <v>584</v>
      </c>
      <c r="D422" s="832" t="s">
        <v>2354</v>
      </c>
      <c r="E422" s="832" t="s">
        <v>5421</v>
      </c>
      <c r="F422" s="832" t="s">
        <v>5475</v>
      </c>
      <c r="G422" s="832" t="s">
        <v>5476</v>
      </c>
      <c r="H422" s="849"/>
      <c r="I422" s="849"/>
      <c r="J422" s="832"/>
      <c r="K422" s="832"/>
      <c r="L422" s="849">
        <v>0.05</v>
      </c>
      <c r="M422" s="849">
        <v>14.31</v>
      </c>
      <c r="N422" s="832">
        <v>1</v>
      </c>
      <c r="O422" s="832">
        <v>286.2</v>
      </c>
      <c r="P422" s="849"/>
      <c r="Q422" s="849"/>
      <c r="R422" s="837"/>
      <c r="S422" s="850"/>
    </row>
    <row r="423" spans="1:19" ht="14.4" customHeight="1" x14ac:dyDescent="0.3">
      <c r="A423" s="831" t="s">
        <v>5419</v>
      </c>
      <c r="B423" s="832" t="s">
        <v>5420</v>
      </c>
      <c r="C423" s="832" t="s">
        <v>584</v>
      </c>
      <c r="D423" s="832" t="s">
        <v>2354</v>
      </c>
      <c r="E423" s="832" t="s">
        <v>5421</v>
      </c>
      <c r="F423" s="832" t="s">
        <v>5487</v>
      </c>
      <c r="G423" s="832" t="s">
        <v>700</v>
      </c>
      <c r="H423" s="849"/>
      <c r="I423" s="849"/>
      <c r="J423" s="832"/>
      <c r="K423" s="832"/>
      <c r="L423" s="849"/>
      <c r="M423" s="849"/>
      <c r="N423" s="832"/>
      <c r="O423" s="832"/>
      <c r="P423" s="849">
        <v>1</v>
      </c>
      <c r="Q423" s="849">
        <v>81.94</v>
      </c>
      <c r="R423" s="837"/>
      <c r="S423" s="850">
        <v>81.94</v>
      </c>
    </row>
    <row r="424" spans="1:19" ht="14.4" customHeight="1" x14ac:dyDescent="0.3">
      <c r="A424" s="831" t="s">
        <v>5419</v>
      </c>
      <c r="B424" s="832" t="s">
        <v>5420</v>
      </c>
      <c r="C424" s="832" t="s">
        <v>584</v>
      </c>
      <c r="D424" s="832" t="s">
        <v>2354</v>
      </c>
      <c r="E424" s="832" t="s">
        <v>5421</v>
      </c>
      <c r="F424" s="832" t="s">
        <v>5498</v>
      </c>
      <c r="G424" s="832" t="s">
        <v>5496</v>
      </c>
      <c r="H424" s="849"/>
      <c r="I424" s="849"/>
      <c r="J424" s="832"/>
      <c r="K424" s="832"/>
      <c r="L424" s="849"/>
      <c r="M424" s="849"/>
      <c r="N424" s="832"/>
      <c r="O424" s="832"/>
      <c r="P424" s="849">
        <v>1</v>
      </c>
      <c r="Q424" s="849">
        <v>477.42</v>
      </c>
      <c r="R424" s="837"/>
      <c r="S424" s="850">
        <v>477.42</v>
      </c>
    </row>
    <row r="425" spans="1:19" ht="14.4" customHeight="1" x14ac:dyDescent="0.3">
      <c r="A425" s="831" t="s">
        <v>5419</v>
      </c>
      <c r="B425" s="832" t="s">
        <v>5420</v>
      </c>
      <c r="C425" s="832" t="s">
        <v>584</v>
      </c>
      <c r="D425" s="832" t="s">
        <v>2354</v>
      </c>
      <c r="E425" s="832" t="s">
        <v>5511</v>
      </c>
      <c r="F425" s="832" t="s">
        <v>5514</v>
      </c>
      <c r="G425" s="832" t="s">
        <v>5515</v>
      </c>
      <c r="H425" s="849">
        <v>3</v>
      </c>
      <c r="I425" s="849">
        <v>438</v>
      </c>
      <c r="J425" s="832">
        <v>0.74489795918367352</v>
      </c>
      <c r="K425" s="832">
        <v>146</v>
      </c>
      <c r="L425" s="849">
        <v>4</v>
      </c>
      <c r="M425" s="849">
        <v>588</v>
      </c>
      <c r="N425" s="832">
        <v>1</v>
      </c>
      <c r="O425" s="832">
        <v>147</v>
      </c>
      <c r="P425" s="849">
        <v>8</v>
      </c>
      <c r="Q425" s="849">
        <v>1176</v>
      </c>
      <c r="R425" s="837">
        <v>2</v>
      </c>
      <c r="S425" s="850">
        <v>147</v>
      </c>
    </row>
    <row r="426" spans="1:19" ht="14.4" customHeight="1" x14ac:dyDescent="0.3">
      <c r="A426" s="831" t="s">
        <v>5419</v>
      </c>
      <c r="B426" s="832" t="s">
        <v>5420</v>
      </c>
      <c r="C426" s="832" t="s">
        <v>584</v>
      </c>
      <c r="D426" s="832" t="s">
        <v>2354</v>
      </c>
      <c r="E426" s="832" t="s">
        <v>5511</v>
      </c>
      <c r="F426" s="832" t="s">
        <v>5518</v>
      </c>
      <c r="G426" s="832" t="s">
        <v>5519</v>
      </c>
      <c r="H426" s="849">
        <v>74</v>
      </c>
      <c r="I426" s="849">
        <v>2738</v>
      </c>
      <c r="J426" s="832">
        <v>1.1212121212121211</v>
      </c>
      <c r="K426" s="832">
        <v>37</v>
      </c>
      <c r="L426" s="849">
        <v>66</v>
      </c>
      <c r="M426" s="849">
        <v>2442</v>
      </c>
      <c r="N426" s="832">
        <v>1</v>
      </c>
      <c r="O426" s="832">
        <v>37</v>
      </c>
      <c r="P426" s="849">
        <v>61</v>
      </c>
      <c r="Q426" s="849">
        <v>2257</v>
      </c>
      <c r="R426" s="837">
        <v>0.9242424242424242</v>
      </c>
      <c r="S426" s="850">
        <v>37</v>
      </c>
    </row>
    <row r="427" spans="1:19" ht="14.4" customHeight="1" x14ac:dyDescent="0.3">
      <c r="A427" s="831" t="s">
        <v>5419</v>
      </c>
      <c r="B427" s="832" t="s">
        <v>5420</v>
      </c>
      <c r="C427" s="832" t="s">
        <v>584</v>
      </c>
      <c r="D427" s="832" t="s">
        <v>2354</v>
      </c>
      <c r="E427" s="832" t="s">
        <v>5511</v>
      </c>
      <c r="F427" s="832" t="s">
        <v>5522</v>
      </c>
      <c r="G427" s="832" t="s">
        <v>5523</v>
      </c>
      <c r="H427" s="849">
        <v>64</v>
      </c>
      <c r="I427" s="849">
        <v>30016</v>
      </c>
      <c r="J427" s="832">
        <v>1.4191962174940898</v>
      </c>
      <c r="K427" s="832">
        <v>469</v>
      </c>
      <c r="L427" s="849">
        <v>45</v>
      </c>
      <c r="M427" s="849">
        <v>21150</v>
      </c>
      <c r="N427" s="832">
        <v>1</v>
      </c>
      <c r="O427" s="832">
        <v>470</v>
      </c>
      <c r="P427" s="849">
        <v>38</v>
      </c>
      <c r="Q427" s="849">
        <v>17898</v>
      </c>
      <c r="R427" s="837">
        <v>0.84624113475177309</v>
      </c>
      <c r="S427" s="850">
        <v>471</v>
      </c>
    </row>
    <row r="428" spans="1:19" ht="14.4" customHeight="1" x14ac:dyDescent="0.3">
      <c r="A428" s="831" t="s">
        <v>5419</v>
      </c>
      <c r="B428" s="832" t="s">
        <v>5420</v>
      </c>
      <c r="C428" s="832" t="s">
        <v>584</v>
      </c>
      <c r="D428" s="832" t="s">
        <v>2354</v>
      </c>
      <c r="E428" s="832" t="s">
        <v>5511</v>
      </c>
      <c r="F428" s="832" t="s">
        <v>5524</v>
      </c>
      <c r="G428" s="832" t="s">
        <v>5525</v>
      </c>
      <c r="H428" s="849">
        <v>39</v>
      </c>
      <c r="I428" s="849">
        <v>1300</v>
      </c>
      <c r="J428" s="832">
        <v>0.63934531040214826</v>
      </c>
      <c r="K428" s="832">
        <v>33.333333333333336</v>
      </c>
      <c r="L428" s="849">
        <v>61</v>
      </c>
      <c r="M428" s="849">
        <v>2033.33</v>
      </c>
      <c r="N428" s="832">
        <v>1</v>
      </c>
      <c r="O428" s="832">
        <v>33.333278688524587</v>
      </c>
      <c r="P428" s="849">
        <v>53</v>
      </c>
      <c r="Q428" s="849">
        <v>1766.68</v>
      </c>
      <c r="R428" s="837">
        <v>0.86886044075482094</v>
      </c>
      <c r="S428" s="850">
        <v>33.333584905660381</v>
      </c>
    </row>
    <row r="429" spans="1:19" ht="14.4" customHeight="1" x14ac:dyDescent="0.3">
      <c r="A429" s="831" t="s">
        <v>5419</v>
      </c>
      <c r="B429" s="832" t="s">
        <v>5420</v>
      </c>
      <c r="C429" s="832" t="s">
        <v>584</v>
      </c>
      <c r="D429" s="832" t="s">
        <v>2354</v>
      </c>
      <c r="E429" s="832" t="s">
        <v>5511</v>
      </c>
      <c r="F429" s="832" t="s">
        <v>5526</v>
      </c>
      <c r="G429" s="832" t="s">
        <v>5527</v>
      </c>
      <c r="H429" s="849">
        <v>69</v>
      </c>
      <c r="I429" s="849">
        <v>2553</v>
      </c>
      <c r="J429" s="832">
        <v>0.7752808988764045</v>
      </c>
      <c r="K429" s="832">
        <v>37</v>
      </c>
      <c r="L429" s="849">
        <v>89</v>
      </c>
      <c r="M429" s="849">
        <v>3293</v>
      </c>
      <c r="N429" s="832">
        <v>1</v>
      </c>
      <c r="O429" s="832">
        <v>37</v>
      </c>
      <c r="P429" s="849">
        <v>15</v>
      </c>
      <c r="Q429" s="849">
        <v>555</v>
      </c>
      <c r="R429" s="837">
        <v>0.16853932584269662</v>
      </c>
      <c r="S429" s="850">
        <v>37</v>
      </c>
    </row>
    <row r="430" spans="1:19" ht="14.4" customHeight="1" x14ac:dyDescent="0.3">
      <c r="A430" s="831" t="s">
        <v>5419</v>
      </c>
      <c r="B430" s="832" t="s">
        <v>5420</v>
      </c>
      <c r="C430" s="832" t="s">
        <v>584</v>
      </c>
      <c r="D430" s="832" t="s">
        <v>2354</v>
      </c>
      <c r="E430" s="832" t="s">
        <v>5511</v>
      </c>
      <c r="F430" s="832" t="s">
        <v>5528</v>
      </c>
      <c r="G430" s="832" t="s">
        <v>5529</v>
      </c>
      <c r="H430" s="849">
        <v>36</v>
      </c>
      <c r="I430" s="849">
        <v>4788</v>
      </c>
      <c r="J430" s="832">
        <v>1.125</v>
      </c>
      <c r="K430" s="832">
        <v>133</v>
      </c>
      <c r="L430" s="849">
        <v>32</v>
      </c>
      <c r="M430" s="849">
        <v>4256</v>
      </c>
      <c r="N430" s="832">
        <v>1</v>
      </c>
      <c r="O430" s="832">
        <v>133</v>
      </c>
      <c r="P430" s="849"/>
      <c r="Q430" s="849"/>
      <c r="R430" s="837"/>
      <c r="S430" s="850"/>
    </row>
    <row r="431" spans="1:19" ht="14.4" customHeight="1" x14ac:dyDescent="0.3">
      <c r="A431" s="831" t="s">
        <v>5419</v>
      </c>
      <c r="B431" s="832" t="s">
        <v>5420</v>
      </c>
      <c r="C431" s="832" t="s">
        <v>584</v>
      </c>
      <c r="D431" s="832" t="s">
        <v>2354</v>
      </c>
      <c r="E431" s="832" t="s">
        <v>5511</v>
      </c>
      <c r="F431" s="832" t="s">
        <v>5536</v>
      </c>
      <c r="G431" s="832" t="s">
        <v>5537</v>
      </c>
      <c r="H431" s="849">
        <v>12</v>
      </c>
      <c r="I431" s="849">
        <v>2820</v>
      </c>
      <c r="J431" s="832">
        <v>0.75</v>
      </c>
      <c r="K431" s="832">
        <v>235</v>
      </c>
      <c r="L431" s="849">
        <v>16</v>
      </c>
      <c r="M431" s="849">
        <v>3760</v>
      </c>
      <c r="N431" s="832">
        <v>1</v>
      </c>
      <c r="O431" s="832">
        <v>235</v>
      </c>
      <c r="P431" s="849">
        <v>15</v>
      </c>
      <c r="Q431" s="849">
        <v>3540</v>
      </c>
      <c r="R431" s="837">
        <v>0.94148936170212771</v>
      </c>
      <c r="S431" s="850">
        <v>236</v>
      </c>
    </row>
    <row r="432" spans="1:19" ht="14.4" customHeight="1" x14ac:dyDescent="0.3">
      <c r="A432" s="831" t="s">
        <v>5419</v>
      </c>
      <c r="B432" s="832" t="s">
        <v>5420</v>
      </c>
      <c r="C432" s="832" t="s">
        <v>584</v>
      </c>
      <c r="D432" s="832" t="s">
        <v>2354</v>
      </c>
      <c r="E432" s="832" t="s">
        <v>5511</v>
      </c>
      <c r="F432" s="832" t="s">
        <v>5538</v>
      </c>
      <c r="G432" s="832" t="s">
        <v>5539</v>
      </c>
      <c r="H432" s="849">
        <v>1</v>
      </c>
      <c r="I432" s="849">
        <v>74</v>
      </c>
      <c r="J432" s="832"/>
      <c r="K432" s="832">
        <v>74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" customHeight="1" x14ac:dyDescent="0.3">
      <c r="A433" s="831" t="s">
        <v>5419</v>
      </c>
      <c r="B433" s="832" t="s">
        <v>5420</v>
      </c>
      <c r="C433" s="832" t="s">
        <v>584</v>
      </c>
      <c r="D433" s="832" t="s">
        <v>2354</v>
      </c>
      <c r="E433" s="832" t="s">
        <v>5511</v>
      </c>
      <c r="F433" s="832" t="s">
        <v>5540</v>
      </c>
      <c r="G433" s="832" t="s">
        <v>5541</v>
      </c>
      <c r="H433" s="849"/>
      <c r="I433" s="849"/>
      <c r="J433" s="832"/>
      <c r="K433" s="832"/>
      <c r="L433" s="849">
        <v>1</v>
      </c>
      <c r="M433" s="849">
        <v>59</v>
      </c>
      <c r="N433" s="832">
        <v>1</v>
      </c>
      <c r="O433" s="832">
        <v>59</v>
      </c>
      <c r="P433" s="849"/>
      <c r="Q433" s="849"/>
      <c r="R433" s="837"/>
      <c r="S433" s="850"/>
    </row>
    <row r="434" spans="1:19" ht="14.4" customHeight="1" x14ac:dyDescent="0.3">
      <c r="A434" s="831" t="s">
        <v>5419</v>
      </c>
      <c r="B434" s="832" t="s">
        <v>5420</v>
      </c>
      <c r="C434" s="832" t="s">
        <v>584</v>
      </c>
      <c r="D434" s="832" t="s">
        <v>2354</v>
      </c>
      <c r="E434" s="832" t="s">
        <v>5511</v>
      </c>
      <c r="F434" s="832" t="s">
        <v>5542</v>
      </c>
      <c r="G434" s="832" t="s">
        <v>5543</v>
      </c>
      <c r="H434" s="849">
        <v>3</v>
      </c>
      <c r="I434" s="849">
        <v>177</v>
      </c>
      <c r="J434" s="832">
        <v>1</v>
      </c>
      <c r="K434" s="832">
        <v>59</v>
      </c>
      <c r="L434" s="849">
        <v>3</v>
      </c>
      <c r="M434" s="849">
        <v>177</v>
      </c>
      <c r="N434" s="832">
        <v>1</v>
      </c>
      <c r="O434" s="832">
        <v>59</v>
      </c>
      <c r="P434" s="849"/>
      <c r="Q434" s="849"/>
      <c r="R434" s="837"/>
      <c r="S434" s="850"/>
    </row>
    <row r="435" spans="1:19" ht="14.4" customHeight="1" x14ac:dyDescent="0.3">
      <c r="A435" s="831" t="s">
        <v>5419</v>
      </c>
      <c r="B435" s="832" t="s">
        <v>5420</v>
      </c>
      <c r="C435" s="832" t="s">
        <v>584</v>
      </c>
      <c r="D435" s="832" t="s">
        <v>2359</v>
      </c>
      <c r="E435" s="832" t="s">
        <v>5421</v>
      </c>
      <c r="F435" s="832" t="s">
        <v>5425</v>
      </c>
      <c r="G435" s="832" t="s">
        <v>5426</v>
      </c>
      <c r="H435" s="849"/>
      <c r="I435" s="849"/>
      <c r="J435" s="832"/>
      <c r="K435" s="832"/>
      <c r="L435" s="849">
        <v>0.2</v>
      </c>
      <c r="M435" s="849">
        <v>10.82</v>
      </c>
      <c r="N435" s="832">
        <v>1</v>
      </c>
      <c r="O435" s="832">
        <v>54.1</v>
      </c>
      <c r="P435" s="849"/>
      <c r="Q435" s="849"/>
      <c r="R435" s="837"/>
      <c r="S435" s="850"/>
    </row>
    <row r="436" spans="1:19" ht="14.4" customHeight="1" x14ac:dyDescent="0.3">
      <c r="A436" s="831" t="s">
        <v>5419</v>
      </c>
      <c r="B436" s="832" t="s">
        <v>5420</v>
      </c>
      <c r="C436" s="832" t="s">
        <v>584</v>
      </c>
      <c r="D436" s="832" t="s">
        <v>2359</v>
      </c>
      <c r="E436" s="832" t="s">
        <v>5421</v>
      </c>
      <c r="F436" s="832" t="s">
        <v>5427</v>
      </c>
      <c r="G436" s="832" t="s">
        <v>1023</v>
      </c>
      <c r="H436" s="849"/>
      <c r="I436" s="849"/>
      <c r="J436" s="832"/>
      <c r="K436" s="832"/>
      <c r="L436" s="849"/>
      <c r="M436" s="849"/>
      <c r="N436" s="832"/>
      <c r="O436" s="832"/>
      <c r="P436" s="849">
        <v>0.2</v>
      </c>
      <c r="Q436" s="849">
        <v>14.66</v>
      </c>
      <c r="R436" s="837"/>
      <c r="S436" s="850">
        <v>73.3</v>
      </c>
    </row>
    <row r="437" spans="1:19" ht="14.4" customHeight="1" x14ac:dyDescent="0.3">
      <c r="A437" s="831" t="s">
        <v>5419</v>
      </c>
      <c r="B437" s="832" t="s">
        <v>5420</v>
      </c>
      <c r="C437" s="832" t="s">
        <v>584</v>
      </c>
      <c r="D437" s="832" t="s">
        <v>2359</v>
      </c>
      <c r="E437" s="832" t="s">
        <v>5421</v>
      </c>
      <c r="F437" s="832" t="s">
        <v>5431</v>
      </c>
      <c r="G437" s="832" t="s">
        <v>1918</v>
      </c>
      <c r="H437" s="849"/>
      <c r="I437" s="849"/>
      <c r="J437" s="832"/>
      <c r="K437" s="832"/>
      <c r="L437" s="849">
        <v>0.1</v>
      </c>
      <c r="M437" s="849">
        <v>6.14</v>
      </c>
      <c r="N437" s="832">
        <v>1</v>
      </c>
      <c r="O437" s="832">
        <v>61.399999999999991</v>
      </c>
      <c r="P437" s="849">
        <v>0.1</v>
      </c>
      <c r="Q437" s="849">
        <v>6.14</v>
      </c>
      <c r="R437" s="837">
        <v>1</v>
      </c>
      <c r="S437" s="850">
        <v>61.399999999999991</v>
      </c>
    </row>
    <row r="438" spans="1:19" ht="14.4" customHeight="1" x14ac:dyDescent="0.3">
      <c r="A438" s="831" t="s">
        <v>5419</v>
      </c>
      <c r="B438" s="832" t="s">
        <v>5420</v>
      </c>
      <c r="C438" s="832" t="s">
        <v>584</v>
      </c>
      <c r="D438" s="832" t="s">
        <v>2359</v>
      </c>
      <c r="E438" s="832" t="s">
        <v>5421</v>
      </c>
      <c r="F438" s="832" t="s">
        <v>5439</v>
      </c>
      <c r="G438" s="832" t="s">
        <v>5440</v>
      </c>
      <c r="H438" s="849"/>
      <c r="I438" s="849"/>
      <c r="J438" s="832"/>
      <c r="K438" s="832"/>
      <c r="L438" s="849">
        <v>1</v>
      </c>
      <c r="M438" s="849">
        <v>81.94</v>
      </c>
      <c r="N438" s="832">
        <v>1</v>
      </c>
      <c r="O438" s="832">
        <v>81.94</v>
      </c>
      <c r="P438" s="849"/>
      <c r="Q438" s="849"/>
      <c r="R438" s="837"/>
      <c r="S438" s="850"/>
    </row>
    <row r="439" spans="1:19" ht="14.4" customHeight="1" x14ac:dyDescent="0.3">
      <c r="A439" s="831" t="s">
        <v>5419</v>
      </c>
      <c r="B439" s="832" t="s">
        <v>5420</v>
      </c>
      <c r="C439" s="832" t="s">
        <v>584</v>
      </c>
      <c r="D439" s="832" t="s">
        <v>2359</v>
      </c>
      <c r="E439" s="832" t="s">
        <v>5421</v>
      </c>
      <c r="F439" s="832" t="s">
        <v>5451</v>
      </c>
      <c r="G439" s="832" t="s">
        <v>5452</v>
      </c>
      <c r="H439" s="849"/>
      <c r="I439" s="849"/>
      <c r="J439" s="832"/>
      <c r="K439" s="832"/>
      <c r="L439" s="849"/>
      <c r="M439" s="849"/>
      <c r="N439" s="832"/>
      <c r="O439" s="832"/>
      <c r="P439" s="849">
        <v>0.2</v>
      </c>
      <c r="Q439" s="849">
        <v>54.34</v>
      </c>
      <c r="R439" s="837"/>
      <c r="S439" s="850">
        <v>271.7</v>
      </c>
    </row>
    <row r="440" spans="1:19" ht="14.4" customHeight="1" x14ac:dyDescent="0.3">
      <c r="A440" s="831" t="s">
        <v>5419</v>
      </c>
      <c r="B440" s="832" t="s">
        <v>5420</v>
      </c>
      <c r="C440" s="832" t="s">
        <v>584</v>
      </c>
      <c r="D440" s="832" t="s">
        <v>2359</v>
      </c>
      <c r="E440" s="832" t="s">
        <v>5421</v>
      </c>
      <c r="F440" s="832" t="s">
        <v>5461</v>
      </c>
      <c r="G440" s="832" t="s">
        <v>5462</v>
      </c>
      <c r="H440" s="849"/>
      <c r="I440" s="849"/>
      <c r="J440" s="832"/>
      <c r="K440" s="832"/>
      <c r="L440" s="849"/>
      <c r="M440" s="849"/>
      <c r="N440" s="832"/>
      <c r="O440" s="832"/>
      <c r="P440" s="849">
        <v>1</v>
      </c>
      <c r="Q440" s="849">
        <v>12.18</v>
      </c>
      <c r="R440" s="837"/>
      <c r="S440" s="850">
        <v>12.18</v>
      </c>
    </row>
    <row r="441" spans="1:19" ht="14.4" customHeight="1" x14ac:dyDescent="0.3">
      <c r="A441" s="831" t="s">
        <v>5419</v>
      </c>
      <c r="B441" s="832" t="s">
        <v>5420</v>
      </c>
      <c r="C441" s="832" t="s">
        <v>584</v>
      </c>
      <c r="D441" s="832" t="s">
        <v>2359</v>
      </c>
      <c r="E441" s="832" t="s">
        <v>5421</v>
      </c>
      <c r="F441" s="832" t="s">
        <v>5463</v>
      </c>
      <c r="G441" s="832" t="s">
        <v>5462</v>
      </c>
      <c r="H441" s="849"/>
      <c r="I441" s="849"/>
      <c r="J441" s="832"/>
      <c r="K441" s="832"/>
      <c r="L441" s="849">
        <v>2</v>
      </c>
      <c r="M441" s="849">
        <v>4.88</v>
      </c>
      <c r="N441" s="832">
        <v>1</v>
      </c>
      <c r="O441" s="832">
        <v>2.44</v>
      </c>
      <c r="P441" s="849">
        <v>4</v>
      </c>
      <c r="Q441" s="849">
        <v>9.76</v>
      </c>
      <c r="R441" s="837">
        <v>2</v>
      </c>
      <c r="S441" s="850">
        <v>2.44</v>
      </c>
    </row>
    <row r="442" spans="1:19" ht="14.4" customHeight="1" x14ac:dyDescent="0.3">
      <c r="A442" s="831" t="s">
        <v>5419</v>
      </c>
      <c r="B442" s="832" t="s">
        <v>5420</v>
      </c>
      <c r="C442" s="832" t="s">
        <v>584</v>
      </c>
      <c r="D442" s="832" t="s">
        <v>2359</v>
      </c>
      <c r="E442" s="832" t="s">
        <v>5421</v>
      </c>
      <c r="F442" s="832" t="s">
        <v>5471</v>
      </c>
      <c r="G442" s="832" t="s">
        <v>952</v>
      </c>
      <c r="H442" s="849"/>
      <c r="I442" s="849"/>
      <c r="J442" s="832"/>
      <c r="K442" s="832"/>
      <c r="L442" s="849"/>
      <c r="M442" s="849"/>
      <c r="N442" s="832"/>
      <c r="O442" s="832"/>
      <c r="P442" s="849">
        <v>0.1</v>
      </c>
      <c r="Q442" s="849">
        <v>4.8499999999999996</v>
      </c>
      <c r="R442" s="837"/>
      <c r="S442" s="850">
        <v>48.499999999999993</v>
      </c>
    </row>
    <row r="443" spans="1:19" ht="14.4" customHeight="1" x14ac:dyDescent="0.3">
      <c r="A443" s="831" t="s">
        <v>5419</v>
      </c>
      <c r="B443" s="832" t="s">
        <v>5420</v>
      </c>
      <c r="C443" s="832" t="s">
        <v>584</v>
      </c>
      <c r="D443" s="832" t="s">
        <v>2359</v>
      </c>
      <c r="E443" s="832" t="s">
        <v>5421</v>
      </c>
      <c r="F443" s="832" t="s">
        <v>5474</v>
      </c>
      <c r="G443" s="832" t="s">
        <v>1001</v>
      </c>
      <c r="H443" s="849"/>
      <c r="I443" s="849"/>
      <c r="J443" s="832"/>
      <c r="K443" s="832"/>
      <c r="L443" s="849">
        <v>0.1</v>
      </c>
      <c r="M443" s="849">
        <v>16.78</v>
      </c>
      <c r="N443" s="832">
        <v>1</v>
      </c>
      <c r="O443" s="832">
        <v>167.8</v>
      </c>
      <c r="P443" s="849"/>
      <c r="Q443" s="849"/>
      <c r="R443" s="837"/>
      <c r="S443" s="850"/>
    </row>
    <row r="444" spans="1:19" ht="14.4" customHeight="1" x14ac:dyDescent="0.3">
      <c r="A444" s="831" t="s">
        <v>5419</v>
      </c>
      <c r="B444" s="832" t="s">
        <v>5420</v>
      </c>
      <c r="C444" s="832" t="s">
        <v>584</v>
      </c>
      <c r="D444" s="832" t="s">
        <v>2359</v>
      </c>
      <c r="E444" s="832" t="s">
        <v>5421</v>
      </c>
      <c r="F444" s="832" t="s">
        <v>5475</v>
      </c>
      <c r="G444" s="832" t="s">
        <v>5476</v>
      </c>
      <c r="H444" s="849"/>
      <c r="I444" s="849"/>
      <c r="J444" s="832"/>
      <c r="K444" s="832"/>
      <c r="L444" s="849">
        <v>0.05</v>
      </c>
      <c r="M444" s="849">
        <v>14.31</v>
      </c>
      <c r="N444" s="832">
        <v>1</v>
      </c>
      <c r="O444" s="832">
        <v>286.2</v>
      </c>
      <c r="P444" s="849"/>
      <c r="Q444" s="849"/>
      <c r="R444" s="837"/>
      <c r="S444" s="850"/>
    </row>
    <row r="445" spans="1:19" ht="14.4" customHeight="1" x14ac:dyDescent="0.3">
      <c r="A445" s="831" t="s">
        <v>5419</v>
      </c>
      <c r="B445" s="832" t="s">
        <v>5420</v>
      </c>
      <c r="C445" s="832" t="s">
        <v>584</v>
      </c>
      <c r="D445" s="832" t="s">
        <v>2359</v>
      </c>
      <c r="E445" s="832" t="s">
        <v>5421</v>
      </c>
      <c r="F445" s="832" t="s">
        <v>5482</v>
      </c>
      <c r="G445" s="832" t="s">
        <v>598</v>
      </c>
      <c r="H445" s="849"/>
      <c r="I445" s="849"/>
      <c r="J445" s="832"/>
      <c r="K445" s="832"/>
      <c r="L445" s="849"/>
      <c r="M445" s="849"/>
      <c r="N445" s="832"/>
      <c r="O445" s="832"/>
      <c r="P445" s="849">
        <v>4</v>
      </c>
      <c r="Q445" s="849">
        <v>114.52</v>
      </c>
      <c r="R445" s="837"/>
      <c r="S445" s="850">
        <v>28.63</v>
      </c>
    </row>
    <row r="446" spans="1:19" ht="14.4" customHeight="1" x14ac:dyDescent="0.3">
      <c r="A446" s="831" t="s">
        <v>5419</v>
      </c>
      <c r="B446" s="832" t="s">
        <v>5420</v>
      </c>
      <c r="C446" s="832" t="s">
        <v>584</v>
      </c>
      <c r="D446" s="832" t="s">
        <v>2359</v>
      </c>
      <c r="E446" s="832" t="s">
        <v>5421</v>
      </c>
      <c r="F446" s="832" t="s">
        <v>5486</v>
      </c>
      <c r="G446" s="832" t="s">
        <v>598</v>
      </c>
      <c r="H446" s="849"/>
      <c r="I446" s="849"/>
      <c r="J446" s="832"/>
      <c r="K446" s="832"/>
      <c r="L446" s="849"/>
      <c r="M446" s="849"/>
      <c r="N446" s="832"/>
      <c r="O446" s="832"/>
      <c r="P446" s="849">
        <v>1</v>
      </c>
      <c r="Q446" s="849">
        <v>57.27</v>
      </c>
      <c r="R446" s="837"/>
      <c r="S446" s="850">
        <v>57.27</v>
      </c>
    </row>
    <row r="447" spans="1:19" ht="14.4" customHeight="1" x14ac:dyDescent="0.3">
      <c r="A447" s="831" t="s">
        <v>5419</v>
      </c>
      <c r="B447" s="832" t="s">
        <v>5420</v>
      </c>
      <c r="C447" s="832" t="s">
        <v>584</v>
      </c>
      <c r="D447" s="832" t="s">
        <v>2359</v>
      </c>
      <c r="E447" s="832" t="s">
        <v>5421</v>
      </c>
      <c r="F447" s="832" t="s">
        <v>5487</v>
      </c>
      <c r="G447" s="832" t="s">
        <v>700</v>
      </c>
      <c r="H447" s="849"/>
      <c r="I447" s="849"/>
      <c r="J447" s="832"/>
      <c r="K447" s="832"/>
      <c r="L447" s="849"/>
      <c r="M447" s="849"/>
      <c r="N447" s="832"/>
      <c r="O447" s="832"/>
      <c r="P447" s="849">
        <v>2</v>
      </c>
      <c r="Q447" s="849">
        <v>163.88</v>
      </c>
      <c r="R447" s="837"/>
      <c r="S447" s="850">
        <v>81.94</v>
      </c>
    </row>
    <row r="448" spans="1:19" ht="14.4" customHeight="1" x14ac:dyDescent="0.3">
      <c r="A448" s="831" t="s">
        <v>5419</v>
      </c>
      <c r="B448" s="832" t="s">
        <v>5420</v>
      </c>
      <c r="C448" s="832" t="s">
        <v>584</v>
      </c>
      <c r="D448" s="832" t="s">
        <v>2359</v>
      </c>
      <c r="E448" s="832" t="s">
        <v>5421</v>
      </c>
      <c r="F448" s="832" t="s">
        <v>5492</v>
      </c>
      <c r="G448" s="832" t="s">
        <v>5490</v>
      </c>
      <c r="H448" s="849"/>
      <c r="I448" s="849"/>
      <c r="J448" s="832"/>
      <c r="K448" s="832"/>
      <c r="L448" s="849"/>
      <c r="M448" s="849"/>
      <c r="N448" s="832"/>
      <c r="O448" s="832"/>
      <c r="P448" s="849">
        <v>2</v>
      </c>
      <c r="Q448" s="849">
        <v>28.64</v>
      </c>
      <c r="R448" s="837"/>
      <c r="S448" s="850">
        <v>14.32</v>
      </c>
    </row>
    <row r="449" spans="1:19" ht="14.4" customHeight="1" x14ac:dyDescent="0.3">
      <c r="A449" s="831" t="s">
        <v>5419</v>
      </c>
      <c r="B449" s="832" t="s">
        <v>5420</v>
      </c>
      <c r="C449" s="832" t="s">
        <v>584</v>
      </c>
      <c r="D449" s="832" t="s">
        <v>2359</v>
      </c>
      <c r="E449" s="832" t="s">
        <v>5421</v>
      </c>
      <c r="F449" s="832" t="s">
        <v>5504</v>
      </c>
      <c r="G449" s="832" t="s">
        <v>920</v>
      </c>
      <c r="H449" s="849"/>
      <c r="I449" s="849"/>
      <c r="J449" s="832"/>
      <c r="K449" s="832"/>
      <c r="L449" s="849">
        <v>0.2</v>
      </c>
      <c r="M449" s="849">
        <v>10.89</v>
      </c>
      <c r="N449" s="832">
        <v>1</v>
      </c>
      <c r="O449" s="832">
        <v>54.45</v>
      </c>
      <c r="P449" s="849"/>
      <c r="Q449" s="849"/>
      <c r="R449" s="837"/>
      <c r="S449" s="850"/>
    </row>
    <row r="450" spans="1:19" ht="14.4" customHeight="1" x14ac:dyDescent="0.3">
      <c r="A450" s="831" t="s">
        <v>5419</v>
      </c>
      <c r="B450" s="832" t="s">
        <v>5420</v>
      </c>
      <c r="C450" s="832" t="s">
        <v>584</v>
      </c>
      <c r="D450" s="832" t="s">
        <v>2359</v>
      </c>
      <c r="E450" s="832" t="s">
        <v>5511</v>
      </c>
      <c r="F450" s="832" t="s">
        <v>5514</v>
      </c>
      <c r="G450" s="832" t="s">
        <v>5515</v>
      </c>
      <c r="H450" s="849"/>
      <c r="I450" s="849"/>
      <c r="J450" s="832"/>
      <c r="K450" s="832"/>
      <c r="L450" s="849">
        <v>2</v>
      </c>
      <c r="M450" s="849">
        <v>294</v>
      </c>
      <c r="N450" s="832">
        <v>1</v>
      </c>
      <c r="O450" s="832">
        <v>147</v>
      </c>
      <c r="P450" s="849">
        <v>12</v>
      </c>
      <c r="Q450" s="849">
        <v>1764</v>
      </c>
      <c r="R450" s="837">
        <v>6</v>
      </c>
      <c r="S450" s="850">
        <v>147</v>
      </c>
    </row>
    <row r="451" spans="1:19" ht="14.4" customHeight="1" x14ac:dyDescent="0.3">
      <c r="A451" s="831" t="s">
        <v>5419</v>
      </c>
      <c r="B451" s="832" t="s">
        <v>5420</v>
      </c>
      <c r="C451" s="832" t="s">
        <v>584</v>
      </c>
      <c r="D451" s="832" t="s">
        <v>2359</v>
      </c>
      <c r="E451" s="832" t="s">
        <v>5511</v>
      </c>
      <c r="F451" s="832" t="s">
        <v>5518</v>
      </c>
      <c r="G451" s="832" t="s">
        <v>5519</v>
      </c>
      <c r="H451" s="849">
        <v>34</v>
      </c>
      <c r="I451" s="849">
        <v>1258</v>
      </c>
      <c r="J451" s="832">
        <v>1.5454545454545454</v>
      </c>
      <c r="K451" s="832">
        <v>37</v>
      </c>
      <c r="L451" s="849">
        <v>22</v>
      </c>
      <c r="M451" s="849">
        <v>814</v>
      </c>
      <c r="N451" s="832">
        <v>1</v>
      </c>
      <c r="O451" s="832">
        <v>37</v>
      </c>
      <c r="P451" s="849">
        <v>107</v>
      </c>
      <c r="Q451" s="849">
        <v>3959</v>
      </c>
      <c r="R451" s="837">
        <v>4.8636363636363633</v>
      </c>
      <c r="S451" s="850">
        <v>37</v>
      </c>
    </row>
    <row r="452" spans="1:19" ht="14.4" customHeight="1" x14ac:dyDescent="0.3">
      <c r="A452" s="831" t="s">
        <v>5419</v>
      </c>
      <c r="B452" s="832" t="s">
        <v>5420</v>
      </c>
      <c r="C452" s="832" t="s">
        <v>584</v>
      </c>
      <c r="D452" s="832" t="s">
        <v>2359</v>
      </c>
      <c r="E452" s="832" t="s">
        <v>5511</v>
      </c>
      <c r="F452" s="832" t="s">
        <v>5522</v>
      </c>
      <c r="G452" s="832" t="s">
        <v>5523</v>
      </c>
      <c r="H452" s="849">
        <v>17</v>
      </c>
      <c r="I452" s="849">
        <v>7973</v>
      </c>
      <c r="J452" s="832">
        <v>1.6963829787234042</v>
      </c>
      <c r="K452" s="832">
        <v>469</v>
      </c>
      <c r="L452" s="849">
        <v>10</v>
      </c>
      <c r="M452" s="849">
        <v>4700</v>
      </c>
      <c r="N452" s="832">
        <v>1</v>
      </c>
      <c r="O452" s="832">
        <v>470</v>
      </c>
      <c r="P452" s="849">
        <v>46</v>
      </c>
      <c r="Q452" s="849">
        <v>21666</v>
      </c>
      <c r="R452" s="837">
        <v>4.6097872340425532</v>
      </c>
      <c r="S452" s="850">
        <v>471</v>
      </c>
    </row>
    <row r="453" spans="1:19" ht="14.4" customHeight="1" x14ac:dyDescent="0.3">
      <c r="A453" s="831" t="s">
        <v>5419</v>
      </c>
      <c r="B453" s="832" t="s">
        <v>5420</v>
      </c>
      <c r="C453" s="832" t="s">
        <v>584</v>
      </c>
      <c r="D453" s="832" t="s">
        <v>2359</v>
      </c>
      <c r="E453" s="832" t="s">
        <v>5511</v>
      </c>
      <c r="F453" s="832" t="s">
        <v>5524</v>
      </c>
      <c r="G453" s="832" t="s">
        <v>5525</v>
      </c>
      <c r="H453" s="849">
        <v>23</v>
      </c>
      <c r="I453" s="849">
        <v>766.67</v>
      </c>
      <c r="J453" s="832">
        <v>1.2105570643592498</v>
      </c>
      <c r="K453" s="832">
        <v>33.333478260869562</v>
      </c>
      <c r="L453" s="849">
        <v>19</v>
      </c>
      <c r="M453" s="849">
        <v>633.31999999999994</v>
      </c>
      <c r="N453" s="832">
        <v>1</v>
      </c>
      <c r="O453" s="832">
        <v>33.332631578947364</v>
      </c>
      <c r="P453" s="849">
        <v>136</v>
      </c>
      <c r="Q453" s="849">
        <v>4533.34</v>
      </c>
      <c r="R453" s="837">
        <v>7.1580559590728239</v>
      </c>
      <c r="S453" s="850">
        <v>33.333382352941179</v>
      </c>
    </row>
    <row r="454" spans="1:19" ht="14.4" customHeight="1" x14ac:dyDescent="0.3">
      <c r="A454" s="831" t="s">
        <v>5419</v>
      </c>
      <c r="B454" s="832" t="s">
        <v>5420</v>
      </c>
      <c r="C454" s="832" t="s">
        <v>584</v>
      </c>
      <c r="D454" s="832" t="s">
        <v>2359</v>
      </c>
      <c r="E454" s="832" t="s">
        <v>5511</v>
      </c>
      <c r="F454" s="832" t="s">
        <v>5526</v>
      </c>
      <c r="G454" s="832" t="s">
        <v>5527</v>
      </c>
      <c r="H454" s="849">
        <v>23</v>
      </c>
      <c r="I454" s="849">
        <v>851</v>
      </c>
      <c r="J454" s="832">
        <v>1.6428571428571428</v>
      </c>
      <c r="K454" s="832">
        <v>37</v>
      </c>
      <c r="L454" s="849">
        <v>14</v>
      </c>
      <c r="M454" s="849">
        <v>518</v>
      </c>
      <c r="N454" s="832">
        <v>1</v>
      </c>
      <c r="O454" s="832">
        <v>37</v>
      </c>
      <c r="P454" s="849">
        <v>68</v>
      </c>
      <c r="Q454" s="849">
        <v>2516</v>
      </c>
      <c r="R454" s="837">
        <v>4.8571428571428568</v>
      </c>
      <c r="S454" s="850">
        <v>37</v>
      </c>
    </row>
    <row r="455" spans="1:19" ht="14.4" customHeight="1" x14ac:dyDescent="0.3">
      <c r="A455" s="831" t="s">
        <v>5419</v>
      </c>
      <c r="B455" s="832" t="s">
        <v>5420</v>
      </c>
      <c r="C455" s="832" t="s">
        <v>584</v>
      </c>
      <c r="D455" s="832" t="s">
        <v>2359</v>
      </c>
      <c r="E455" s="832" t="s">
        <v>5511</v>
      </c>
      <c r="F455" s="832" t="s">
        <v>5528</v>
      </c>
      <c r="G455" s="832" t="s">
        <v>5529</v>
      </c>
      <c r="H455" s="849">
        <v>5</v>
      </c>
      <c r="I455" s="849">
        <v>665</v>
      </c>
      <c r="J455" s="832">
        <v>1</v>
      </c>
      <c r="K455" s="832">
        <v>133</v>
      </c>
      <c r="L455" s="849">
        <v>5</v>
      </c>
      <c r="M455" s="849">
        <v>665</v>
      </c>
      <c r="N455" s="832">
        <v>1</v>
      </c>
      <c r="O455" s="832">
        <v>133</v>
      </c>
      <c r="P455" s="849">
        <v>14</v>
      </c>
      <c r="Q455" s="849">
        <v>1862</v>
      </c>
      <c r="R455" s="837">
        <v>2.8</v>
      </c>
      <c r="S455" s="850">
        <v>133</v>
      </c>
    </row>
    <row r="456" spans="1:19" ht="14.4" customHeight="1" x14ac:dyDescent="0.3">
      <c r="A456" s="831" t="s">
        <v>5419</v>
      </c>
      <c r="B456" s="832" t="s">
        <v>5420</v>
      </c>
      <c r="C456" s="832" t="s">
        <v>584</v>
      </c>
      <c r="D456" s="832" t="s">
        <v>2359</v>
      </c>
      <c r="E456" s="832" t="s">
        <v>5511</v>
      </c>
      <c r="F456" s="832" t="s">
        <v>5530</v>
      </c>
      <c r="G456" s="832" t="s">
        <v>5531</v>
      </c>
      <c r="H456" s="849"/>
      <c r="I456" s="849"/>
      <c r="J456" s="832"/>
      <c r="K456" s="832"/>
      <c r="L456" s="849">
        <v>1</v>
      </c>
      <c r="M456" s="849">
        <v>32</v>
      </c>
      <c r="N456" s="832">
        <v>1</v>
      </c>
      <c r="O456" s="832">
        <v>32</v>
      </c>
      <c r="P456" s="849"/>
      <c r="Q456" s="849"/>
      <c r="R456" s="837"/>
      <c r="S456" s="850"/>
    </row>
    <row r="457" spans="1:19" ht="14.4" customHeight="1" x14ac:dyDescent="0.3">
      <c r="A457" s="831" t="s">
        <v>5419</v>
      </c>
      <c r="B457" s="832" t="s">
        <v>5420</v>
      </c>
      <c r="C457" s="832" t="s">
        <v>584</v>
      </c>
      <c r="D457" s="832" t="s">
        <v>2359</v>
      </c>
      <c r="E457" s="832" t="s">
        <v>5511</v>
      </c>
      <c r="F457" s="832" t="s">
        <v>5532</v>
      </c>
      <c r="G457" s="832" t="s">
        <v>5533</v>
      </c>
      <c r="H457" s="849"/>
      <c r="I457" s="849"/>
      <c r="J457" s="832"/>
      <c r="K457" s="832"/>
      <c r="L457" s="849">
        <v>2</v>
      </c>
      <c r="M457" s="849">
        <v>1402</v>
      </c>
      <c r="N457" s="832">
        <v>1</v>
      </c>
      <c r="O457" s="832">
        <v>701</v>
      </c>
      <c r="P457" s="849">
        <v>15</v>
      </c>
      <c r="Q457" s="849">
        <v>10530</v>
      </c>
      <c r="R457" s="837">
        <v>7.5106990014265333</v>
      </c>
      <c r="S457" s="850">
        <v>702</v>
      </c>
    </row>
    <row r="458" spans="1:19" ht="14.4" customHeight="1" x14ac:dyDescent="0.3">
      <c r="A458" s="831" t="s">
        <v>5419</v>
      </c>
      <c r="B458" s="832" t="s">
        <v>5420</v>
      </c>
      <c r="C458" s="832" t="s">
        <v>584</v>
      </c>
      <c r="D458" s="832" t="s">
        <v>2359</v>
      </c>
      <c r="E458" s="832" t="s">
        <v>5511</v>
      </c>
      <c r="F458" s="832" t="s">
        <v>5536</v>
      </c>
      <c r="G458" s="832" t="s">
        <v>5537</v>
      </c>
      <c r="H458" s="849">
        <v>29</v>
      </c>
      <c r="I458" s="849">
        <v>6815</v>
      </c>
      <c r="J458" s="832">
        <v>3.625</v>
      </c>
      <c r="K458" s="832">
        <v>235</v>
      </c>
      <c r="L458" s="849">
        <v>8</v>
      </c>
      <c r="M458" s="849">
        <v>1880</v>
      </c>
      <c r="N458" s="832">
        <v>1</v>
      </c>
      <c r="O458" s="832">
        <v>235</v>
      </c>
      <c r="P458" s="849">
        <v>75</v>
      </c>
      <c r="Q458" s="849">
        <v>17700</v>
      </c>
      <c r="R458" s="837">
        <v>9.414893617021276</v>
      </c>
      <c r="S458" s="850">
        <v>236</v>
      </c>
    </row>
    <row r="459" spans="1:19" ht="14.4" customHeight="1" x14ac:dyDescent="0.3">
      <c r="A459" s="831" t="s">
        <v>5419</v>
      </c>
      <c r="B459" s="832" t="s">
        <v>5420</v>
      </c>
      <c r="C459" s="832" t="s">
        <v>584</v>
      </c>
      <c r="D459" s="832" t="s">
        <v>2359</v>
      </c>
      <c r="E459" s="832" t="s">
        <v>5511</v>
      </c>
      <c r="F459" s="832" t="s">
        <v>5538</v>
      </c>
      <c r="G459" s="832" t="s">
        <v>5539</v>
      </c>
      <c r="H459" s="849">
        <v>7</v>
      </c>
      <c r="I459" s="849">
        <v>518</v>
      </c>
      <c r="J459" s="832">
        <v>1.75</v>
      </c>
      <c r="K459" s="832">
        <v>74</v>
      </c>
      <c r="L459" s="849">
        <v>4</v>
      </c>
      <c r="M459" s="849">
        <v>296</v>
      </c>
      <c r="N459" s="832">
        <v>1</v>
      </c>
      <c r="O459" s="832">
        <v>74</v>
      </c>
      <c r="P459" s="849"/>
      <c r="Q459" s="849"/>
      <c r="R459" s="837"/>
      <c r="S459" s="850"/>
    </row>
    <row r="460" spans="1:19" ht="14.4" customHeight="1" x14ac:dyDescent="0.3">
      <c r="A460" s="831" t="s">
        <v>5419</v>
      </c>
      <c r="B460" s="832" t="s">
        <v>5420</v>
      </c>
      <c r="C460" s="832" t="s">
        <v>584</v>
      </c>
      <c r="D460" s="832" t="s">
        <v>2359</v>
      </c>
      <c r="E460" s="832" t="s">
        <v>5511</v>
      </c>
      <c r="F460" s="832" t="s">
        <v>5542</v>
      </c>
      <c r="G460" s="832" t="s">
        <v>5543</v>
      </c>
      <c r="H460" s="849">
        <v>1</v>
      </c>
      <c r="I460" s="849">
        <v>59</v>
      </c>
      <c r="J460" s="832">
        <v>1</v>
      </c>
      <c r="K460" s="832">
        <v>59</v>
      </c>
      <c r="L460" s="849">
        <v>1</v>
      </c>
      <c r="M460" s="849">
        <v>59</v>
      </c>
      <c r="N460" s="832">
        <v>1</v>
      </c>
      <c r="O460" s="832">
        <v>59</v>
      </c>
      <c r="P460" s="849">
        <v>4</v>
      </c>
      <c r="Q460" s="849">
        <v>236</v>
      </c>
      <c r="R460" s="837">
        <v>4</v>
      </c>
      <c r="S460" s="850">
        <v>59</v>
      </c>
    </row>
    <row r="461" spans="1:19" ht="14.4" customHeight="1" x14ac:dyDescent="0.3">
      <c r="A461" s="831" t="s">
        <v>5419</v>
      </c>
      <c r="B461" s="832" t="s">
        <v>5420</v>
      </c>
      <c r="C461" s="832" t="s">
        <v>584</v>
      </c>
      <c r="D461" s="832" t="s">
        <v>2359</v>
      </c>
      <c r="E461" s="832" t="s">
        <v>5511</v>
      </c>
      <c r="F461" s="832" t="s">
        <v>5546</v>
      </c>
      <c r="G461" s="832" t="s">
        <v>5547</v>
      </c>
      <c r="H461" s="849"/>
      <c r="I461" s="849"/>
      <c r="J461" s="832"/>
      <c r="K461" s="832"/>
      <c r="L461" s="849"/>
      <c r="M461" s="849"/>
      <c r="N461" s="832"/>
      <c r="O461" s="832"/>
      <c r="P461" s="849">
        <v>2</v>
      </c>
      <c r="Q461" s="849">
        <v>1404</v>
      </c>
      <c r="R461" s="837"/>
      <c r="S461" s="850">
        <v>702</v>
      </c>
    </row>
    <row r="462" spans="1:19" ht="14.4" customHeight="1" x14ac:dyDescent="0.3">
      <c r="A462" s="831" t="s">
        <v>5419</v>
      </c>
      <c r="B462" s="832" t="s">
        <v>5420</v>
      </c>
      <c r="C462" s="832" t="s">
        <v>584</v>
      </c>
      <c r="D462" s="832" t="s">
        <v>5417</v>
      </c>
      <c r="E462" s="832" t="s">
        <v>5421</v>
      </c>
      <c r="F462" s="832" t="s">
        <v>5425</v>
      </c>
      <c r="G462" s="832" t="s">
        <v>5426</v>
      </c>
      <c r="H462" s="849"/>
      <c r="I462" s="849"/>
      <c r="J462" s="832"/>
      <c r="K462" s="832"/>
      <c r="L462" s="849">
        <v>0.2</v>
      </c>
      <c r="M462" s="849">
        <v>10.82</v>
      </c>
      <c r="N462" s="832">
        <v>1</v>
      </c>
      <c r="O462" s="832">
        <v>54.1</v>
      </c>
      <c r="P462" s="849"/>
      <c r="Q462" s="849"/>
      <c r="R462" s="837"/>
      <c r="S462" s="850"/>
    </row>
    <row r="463" spans="1:19" ht="14.4" customHeight="1" x14ac:dyDescent="0.3">
      <c r="A463" s="831" t="s">
        <v>5419</v>
      </c>
      <c r="B463" s="832" t="s">
        <v>5420</v>
      </c>
      <c r="C463" s="832" t="s">
        <v>584</v>
      </c>
      <c r="D463" s="832" t="s">
        <v>5417</v>
      </c>
      <c r="E463" s="832" t="s">
        <v>5421</v>
      </c>
      <c r="F463" s="832" t="s">
        <v>5436</v>
      </c>
      <c r="G463" s="832" t="s">
        <v>1001</v>
      </c>
      <c r="H463" s="849"/>
      <c r="I463" s="849"/>
      <c r="J463" s="832"/>
      <c r="K463" s="832"/>
      <c r="L463" s="849">
        <v>0.1</v>
      </c>
      <c r="M463" s="849">
        <v>33.57</v>
      </c>
      <c r="N463" s="832">
        <v>1</v>
      </c>
      <c r="O463" s="832">
        <v>335.7</v>
      </c>
      <c r="P463" s="849"/>
      <c r="Q463" s="849"/>
      <c r="R463" s="837"/>
      <c r="S463" s="850"/>
    </row>
    <row r="464" spans="1:19" ht="14.4" customHeight="1" x14ac:dyDescent="0.3">
      <c r="A464" s="831" t="s">
        <v>5419</v>
      </c>
      <c r="B464" s="832" t="s">
        <v>5420</v>
      </c>
      <c r="C464" s="832" t="s">
        <v>584</v>
      </c>
      <c r="D464" s="832" t="s">
        <v>5417</v>
      </c>
      <c r="E464" s="832" t="s">
        <v>5421</v>
      </c>
      <c r="F464" s="832" t="s">
        <v>5442</v>
      </c>
      <c r="G464" s="832"/>
      <c r="H464" s="849"/>
      <c r="I464" s="849"/>
      <c r="J464" s="832"/>
      <c r="K464" s="832"/>
      <c r="L464" s="849">
        <v>1</v>
      </c>
      <c r="M464" s="849">
        <v>48.74</v>
      </c>
      <c r="N464" s="832">
        <v>1</v>
      </c>
      <c r="O464" s="832">
        <v>48.74</v>
      </c>
      <c r="P464" s="849"/>
      <c r="Q464" s="849"/>
      <c r="R464" s="837"/>
      <c r="S464" s="850"/>
    </row>
    <row r="465" spans="1:19" ht="14.4" customHeight="1" x14ac:dyDescent="0.3">
      <c r="A465" s="831" t="s">
        <v>5419</v>
      </c>
      <c r="B465" s="832" t="s">
        <v>5420</v>
      </c>
      <c r="C465" s="832" t="s">
        <v>584</v>
      </c>
      <c r="D465" s="832" t="s">
        <v>5417</v>
      </c>
      <c r="E465" s="832" t="s">
        <v>5421</v>
      </c>
      <c r="F465" s="832" t="s">
        <v>5443</v>
      </c>
      <c r="G465" s="832"/>
      <c r="H465" s="849"/>
      <c r="I465" s="849"/>
      <c r="J465" s="832"/>
      <c r="K465" s="832"/>
      <c r="L465" s="849">
        <v>1.03</v>
      </c>
      <c r="M465" s="849">
        <v>83.98</v>
      </c>
      <c r="N465" s="832">
        <v>1</v>
      </c>
      <c r="O465" s="832">
        <v>81.533980582524279</v>
      </c>
      <c r="P465" s="849"/>
      <c r="Q465" s="849"/>
      <c r="R465" s="837"/>
      <c r="S465" s="850"/>
    </row>
    <row r="466" spans="1:19" ht="14.4" customHeight="1" x14ac:dyDescent="0.3">
      <c r="A466" s="831" t="s">
        <v>5419</v>
      </c>
      <c r="B466" s="832" t="s">
        <v>5420</v>
      </c>
      <c r="C466" s="832" t="s">
        <v>584</v>
      </c>
      <c r="D466" s="832" t="s">
        <v>5417</v>
      </c>
      <c r="E466" s="832" t="s">
        <v>5421</v>
      </c>
      <c r="F466" s="832" t="s">
        <v>5446</v>
      </c>
      <c r="G466" s="832" t="s">
        <v>5447</v>
      </c>
      <c r="H466" s="849"/>
      <c r="I466" s="849"/>
      <c r="J466" s="832"/>
      <c r="K466" s="832"/>
      <c r="L466" s="849">
        <v>0.1</v>
      </c>
      <c r="M466" s="849">
        <v>17.7</v>
      </c>
      <c r="N466" s="832">
        <v>1</v>
      </c>
      <c r="O466" s="832">
        <v>176.99999999999997</v>
      </c>
      <c r="P466" s="849"/>
      <c r="Q466" s="849"/>
      <c r="R466" s="837"/>
      <c r="S466" s="850"/>
    </row>
    <row r="467" spans="1:19" ht="14.4" customHeight="1" x14ac:dyDescent="0.3">
      <c r="A467" s="831" t="s">
        <v>5419</v>
      </c>
      <c r="B467" s="832" t="s">
        <v>5420</v>
      </c>
      <c r="C467" s="832" t="s">
        <v>584</v>
      </c>
      <c r="D467" s="832" t="s">
        <v>5417</v>
      </c>
      <c r="E467" s="832" t="s">
        <v>5421</v>
      </c>
      <c r="F467" s="832" t="s">
        <v>5449</v>
      </c>
      <c r="G467" s="832" t="s">
        <v>1210</v>
      </c>
      <c r="H467" s="849"/>
      <c r="I467" s="849"/>
      <c r="J467" s="832"/>
      <c r="K467" s="832"/>
      <c r="L467" s="849">
        <v>0.1</v>
      </c>
      <c r="M467" s="849">
        <v>7.8</v>
      </c>
      <c r="N467" s="832">
        <v>1</v>
      </c>
      <c r="O467" s="832">
        <v>78</v>
      </c>
      <c r="P467" s="849"/>
      <c r="Q467" s="849"/>
      <c r="R467" s="837"/>
      <c r="S467" s="850"/>
    </row>
    <row r="468" spans="1:19" ht="14.4" customHeight="1" x14ac:dyDescent="0.3">
      <c r="A468" s="831" t="s">
        <v>5419</v>
      </c>
      <c r="B468" s="832" t="s">
        <v>5420</v>
      </c>
      <c r="C468" s="832" t="s">
        <v>584</v>
      </c>
      <c r="D468" s="832" t="s">
        <v>5417</v>
      </c>
      <c r="E468" s="832" t="s">
        <v>5421</v>
      </c>
      <c r="F468" s="832" t="s">
        <v>5453</v>
      </c>
      <c r="G468" s="832" t="s">
        <v>5454</v>
      </c>
      <c r="H468" s="849"/>
      <c r="I468" s="849"/>
      <c r="J468" s="832"/>
      <c r="K468" s="832"/>
      <c r="L468" s="849">
        <v>0.2</v>
      </c>
      <c r="M468" s="849">
        <v>51.2</v>
      </c>
      <c r="N468" s="832">
        <v>1</v>
      </c>
      <c r="O468" s="832">
        <v>256</v>
      </c>
      <c r="P468" s="849"/>
      <c r="Q468" s="849"/>
      <c r="R468" s="837"/>
      <c r="S468" s="850"/>
    </row>
    <row r="469" spans="1:19" ht="14.4" customHeight="1" x14ac:dyDescent="0.3">
      <c r="A469" s="831" t="s">
        <v>5419</v>
      </c>
      <c r="B469" s="832" t="s">
        <v>5420</v>
      </c>
      <c r="C469" s="832" t="s">
        <v>584</v>
      </c>
      <c r="D469" s="832" t="s">
        <v>5417</v>
      </c>
      <c r="E469" s="832" t="s">
        <v>5421</v>
      </c>
      <c r="F469" s="832" t="s">
        <v>5463</v>
      </c>
      <c r="G469" s="832" t="s">
        <v>5462</v>
      </c>
      <c r="H469" s="849"/>
      <c r="I469" s="849"/>
      <c r="J469" s="832"/>
      <c r="K469" s="832"/>
      <c r="L469" s="849">
        <v>8</v>
      </c>
      <c r="M469" s="849">
        <v>19.52</v>
      </c>
      <c r="N469" s="832">
        <v>1</v>
      </c>
      <c r="O469" s="832">
        <v>2.44</v>
      </c>
      <c r="P469" s="849"/>
      <c r="Q469" s="849"/>
      <c r="R469" s="837"/>
      <c r="S469" s="850"/>
    </row>
    <row r="470" spans="1:19" ht="14.4" customHeight="1" x14ac:dyDescent="0.3">
      <c r="A470" s="831" t="s">
        <v>5419</v>
      </c>
      <c r="B470" s="832" t="s">
        <v>5420</v>
      </c>
      <c r="C470" s="832" t="s">
        <v>584</v>
      </c>
      <c r="D470" s="832" t="s">
        <v>5417</v>
      </c>
      <c r="E470" s="832" t="s">
        <v>5421</v>
      </c>
      <c r="F470" s="832" t="s">
        <v>5474</v>
      </c>
      <c r="G470" s="832" t="s">
        <v>1001</v>
      </c>
      <c r="H470" s="849"/>
      <c r="I470" s="849"/>
      <c r="J470" s="832"/>
      <c r="K470" s="832"/>
      <c r="L470" s="849">
        <v>0.4</v>
      </c>
      <c r="M470" s="849">
        <v>67.12</v>
      </c>
      <c r="N470" s="832">
        <v>1</v>
      </c>
      <c r="O470" s="832">
        <v>167.8</v>
      </c>
      <c r="P470" s="849"/>
      <c r="Q470" s="849"/>
      <c r="R470" s="837"/>
      <c r="S470" s="850"/>
    </row>
    <row r="471" spans="1:19" ht="14.4" customHeight="1" x14ac:dyDescent="0.3">
      <c r="A471" s="831" t="s">
        <v>5419</v>
      </c>
      <c r="B471" s="832" t="s">
        <v>5420</v>
      </c>
      <c r="C471" s="832" t="s">
        <v>584</v>
      </c>
      <c r="D471" s="832" t="s">
        <v>5417</v>
      </c>
      <c r="E471" s="832" t="s">
        <v>5421</v>
      </c>
      <c r="F471" s="832" t="s">
        <v>5475</v>
      </c>
      <c r="G471" s="832" t="s">
        <v>5476</v>
      </c>
      <c r="H471" s="849"/>
      <c r="I471" s="849"/>
      <c r="J471" s="832"/>
      <c r="K471" s="832"/>
      <c r="L471" s="849">
        <v>0.05</v>
      </c>
      <c r="M471" s="849">
        <v>14.31</v>
      </c>
      <c r="N471" s="832">
        <v>1</v>
      </c>
      <c r="O471" s="832">
        <v>286.2</v>
      </c>
      <c r="P471" s="849"/>
      <c r="Q471" s="849"/>
      <c r="R471" s="837"/>
      <c r="S471" s="850"/>
    </row>
    <row r="472" spans="1:19" ht="14.4" customHeight="1" x14ac:dyDescent="0.3">
      <c r="A472" s="831" t="s">
        <v>5419</v>
      </c>
      <c r="B472" s="832" t="s">
        <v>5420</v>
      </c>
      <c r="C472" s="832" t="s">
        <v>584</v>
      </c>
      <c r="D472" s="832" t="s">
        <v>5417</v>
      </c>
      <c r="E472" s="832" t="s">
        <v>5421</v>
      </c>
      <c r="F472" s="832" t="s">
        <v>5484</v>
      </c>
      <c r="G472" s="832" t="s">
        <v>5476</v>
      </c>
      <c r="H472" s="849"/>
      <c r="I472" s="849"/>
      <c r="J472" s="832"/>
      <c r="K472" s="832"/>
      <c r="L472" s="849">
        <v>0.02</v>
      </c>
      <c r="M472" s="849">
        <v>4.29</v>
      </c>
      <c r="N472" s="832">
        <v>1</v>
      </c>
      <c r="O472" s="832">
        <v>214.5</v>
      </c>
      <c r="P472" s="849"/>
      <c r="Q472" s="849"/>
      <c r="R472" s="837"/>
      <c r="S472" s="850"/>
    </row>
    <row r="473" spans="1:19" ht="14.4" customHeight="1" x14ac:dyDescent="0.3">
      <c r="A473" s="831" t="s">
        <v>5419</v>
      </c>
      <c r="B473" s="832" t="s">
        <v>5420</v>
      </c>
      <c r="C473" s="832" t="s">
        <v>584</v>
      </c>
      <c r="D473" s="832" t="s">
        <v>5417</v>
      </c>
      <c r="E473" s="832" t="s">
        <v>5511</v>
      </c>
      <c r="F473" s="832" t="s">
        <v>5514</v>
      </c>
      <c r="G473" s="832" t="s">
        <v>5515</v>
      </c>
      <c r="H473" s="849"/>
      <c r="I473" s="849"/>
      <c r="J473" s="832"/>
      <c r="K473" s="832"/>
      <c r="L473" s="849">
        <v>11</v>
      </c>
      <c r="M473" s="849">
        <v>1617</v>
      </c>
      <c r="N473" s="832">
        <v>1</v>
      </c>
      <c r="O473" s="832">
        <v>147</v>
      </c>
      <c r="P473" s="849"/>
      <c r="Q473" s="849"/>
      <c r="R473" s="837"/>
      <c r="S473" s="850"/>
    </row>
    <row r="474" spans="1:19" ht="14.4" customHeight="1" x14ac:dyDescent="0.3">
      <c r="A474" s="831" t="s">
        <v>5419</v>
      </c>
      <c r="B474" s="832" t="s">
        <v>5420</v>
      </c>
      <c r="C474" s="832" t="s">
        <v>584</v>
      </c>
      <c r="D474" s="832" t="s">
        <v>5417</v>
      </c>
      <c r="E474" s="832" t="s">
        <v>5511</v>
      </c>
      <c r="F474" s="832" t="s">
        <v>5518</v>
      </c>
      <c r="G474" s="832" t="s">
        <v>5519</v>
      </c>
      <c r="H474" s="849">
        <v>9</v>
      </c>
      <c r="I474" s="849">
        <v>333</v>
      </c>
      <c r="J474" s="832">
        <v>4.0909090909090909E-2</v>
      </c>
      <c r="K474" s="832">
        <v>37</v>
      </c>
      <c r="L474" s="849">
        <v>220</v>
      </c>
      <c r="M474" s="849">
        <v>8140</v>
      </c>
      <c r="N474" s="832">
        <v>1</v>
      </c>
      <c r="O474" s="832">
        <v>37</v>
      </c>
      <c r="P474" s="849"/>
      <c r="Q474" s="849"/>
      <c r="R474" s="837"/>
      <c r="S474" s="850"/>
    </row>
    <row r="475" spans="1:19" ht="14.4" customHeight="1" x14ac:dyDescent="0.3">
      <c r="A475" s="831" t="s">
        <v>5419</v>
      </c>
      <c r="B475" s="832" t="s">
        <v>5420</v>
      </c>
      <c r="C475" s="832" t="s">
        <v>584</v>
      </c>
      <c r="D475" s="832" t="s">
        <v>5417</v>
      </c>
      <c r="E475" s="832" t="s">
        <v>5511</v>
      </c>
      <c r="F475" s="832" t="s">
        <v>5524</v>
      </c>
      <c r="G475" s="832" t="s">
        <v>5525</v>
      </c>
      <c r="H475" s="849"/>
      <c r="I475" s="849"/>
      <c r="J475" s="832"/>
      <c r="K475" s="832"/>
      <c r="L475" s="849">
        <v>260</v>
      </c>
      <c r="M475" s="849">
        <v>8666.67</v>
      </c>
      <c r="N475" s="832">
        <v>1</v>
      </c>
      <c r="O475" s="832">
        <v>33.333346153846151</v>
      </c>
      <c r="P475" s="849"/>
      <c r="Q475" s="849"/>
      <c r="R475" s="837"/>
      <c r="S475" s="850"/>
    </row>
    <row r="476" spans="1:19" ht="14.4" customHeight="1" x14ac:dyDescent="0.3">
      <c r="A476" s="831" t="s">
        <v>5419</v>
      </c>
      <c r="B476" s="832" t="s">
        <v>5420</v>
      </c>
      <c r="C476" s="832" t="s">
        <v>584</v>
      </c>
      <c r="D476" s="832" t="s">
        <v>5417</v>
      </c>
      <c r="E476" s="832" t="s">
        <v>5511</v>
      </c>
      <c r="F476" s="832" t="s">
        <v>5526</v>
      </c>
      <c r="G476" s="832" t="s">
        <v>5527</v>
      </c>
      <c r="H476" s="849">
        <v>7</v>
      </c>
      <c r="I476" s="849">
        <v>259</v>
      </c>
      <c r="J476" s="832">
        <v>4.2682926829268296E-2</v>
      </c>
      <c r="K476" s="832">
        <v>37</v>
      </c>
      <c r="L476" s="849">
        <v>164</v>
      </c>
      <c r="M476" s="849">
        <v>6068</v>
      </c>
      <c r="N476" s="832">
        <v>1</v>
      </c>
      <c r="O476" s="832">
        <v>37</v>
      </c>
      <c r="P476" s="849"/>
      <c r="Q476" s="849"/>
      <c r="R476" s="837"/>
      <c r="S476" s="850"/>
    </row>
    <row r="477" spans="1:19" ht="14.4" customHeight="1" x14ac:dyDescent="0.3">
      <c r="A477" s="831" t="s">
        <v>5419</v>
      </c>
      <c r="B477" s="832" t="s">
        <v>5420</v>
      </c>
      <c r="C477" s="832" t="s">
        <v>584</v>
      </c>
      <c r="D477" s="832" t="s">
        <v>5417</v>
      </c>
      <c r="E477" s="832" t="s">
        <v>5511</v>
      </c>
      <c r="F477" s="832" t="s">
        <v>5528</v>
      </c>
      <c r="G477" s="832" t="s">
        <v>5529</v>
      </c>
      <c r="H477" s="849"/>
      <c r="I477" s="849"/>
      <c r="J477" s="832"/>
      <c r="K477" s="832"/>
      <c r="L477" s="849">
        <v>45</v>
      </c>
      <c r="M477" s="849">
        <v>5985</v>
      </c>
      <c r="N477" s="832">
        <v>1</v>
      </c>
      <c r="O477" s="832">
        <v>133</v>
      </c>
      <c r="P477" s="849"/>
      <c r="Q477" s="849"/>
      <c r="R477" s="837"/>
      <c r="S477" s="850"/>
    </row>
    <row r="478" spans="1:19" ht="14.4" customHeight="1" x14ac:dyDescent="0.3">
      <c r="A478" s="831" t="s">
        <v>5419</v>
      </c>
      <c r="B478" s="832" t="s">
        <v>5420</v>
      </c>
      <c r="C478" s="832" t="s">
        <v>584</v>
      </c>
      <c r="D478" s="832" t="s">
        <v>5417</v>
      </c>
      <c r="E478" s="832" t="s">
        <v>5511</v>
      </c>
      <c r="F478" s="832" t="s">
        <v>5536</v>
      </c>
      <c r="G478" s="832" t="s">
        <v>5537</v>
      </c>
      <c r="H478" s="849">
        <v>4</v>
      </c>
      <c r="I478" s="849">
        <v>940</v>
      </c>
      <c r="J478" s="832">
        <v>1.5267175572519083E-2</v>
      </c>
      <c r="K478" s="832">
        <v>235</v>
      </c>
      <c r="L478" s="849">
        <v>262</v>
      </c>
      <c r="M478" s="849">
        <v>61570</v>
      </c>
      <c r="N478" s="832">
        <v>1</v>
      </c>
      <c r="O478" s="832">
        <v>235</v>
      </c>
      <c r="P478" s="849"/>
      <c r="Q478" s="849"/>
      <c r="R478" s="837"/>
      <c r="S478" s="850"/>
    </row>
    <row r="479" spans="1:19" ht="14.4" customHeight="1" x14ac:dyDescent="0.3">
      <c r="A479" s="831" t="s">
        <v>5419</v>
      </c>
      <c r="B479" s="832" t="s">
        <v>5420</v>
      </c>
      <c r="C479" s="832" t="s">
        <v>584</v>
      </c>
      <c r="D479" s="832" t="s">
        <v>5417</v>
      </c>
      <c r="E479" s="832" t="s">
        <v>5511</v>
      </c>
      <c r="F479" s="832" t="s">
        <v>5542</v>
      </c>
      <c r="G479" s="832" t="s">
        <v>5543</v>
      </c>
      <c r="H479" s="849"/>
      <c r="I479" s="849"/>
      <c r="J479" s="832"/>
      <c r="K479" s="832"/>
      <c r="L479" s="849">
        <v>9</v>
      </c>
      <c r="M479" s="849">
        <v>531</v>
      </c>
      <c r="N479" s="832">
        <v>1</v>
      </c>
      <c r="O479" s="832">
        <v>59</v>
      </c>
      <c r="P479" s="849"/>
      <c r="Q479" s="849"/>
      <c r="R479" s="837"/>
      <c r="S479" s="850"/>
    </row>
    <row r="480" spans="1:19" ht="14.4" customHeight="1" x14ac:dyDescent="0.3">
      <c r="A480" s="831" t="s">
        <v>5419</v>
      </c>
      <c r="B480" s="832" t="s">
        <v>5420</v>
      </c>
      <c r="C480" s="832" t="s">
        <v>584</v>
      </c>
      <c r="D480" s="832" t="s">
        <v>5412</v>
      </c>
      <c r="E480" s="832" t="s">
        <v>5511</v>
      </c>
      <c r="F480" s="832" t="s">
        <v>5518</v>
      </c>
      <c r="G480" s="832" t="s">
        <v>5519</v>
      </c>
      <c r="H480" s="849">
        <v>1</v>
      </c>
      <c r="I480" s="849">
        <v>37</v>
      </c>
      <c r="J480" s="832"/>
      <c r="K480" s="832">
        <v>37</v>
      </c>
      <c r="L480" s="849"/>
      <c r="M480" s="849"/>
      <c r="N480" s="832"/>
      <c r="O480" s="832"/>
      <c r="P480" s="849"/>
      <c r="Q480" s="849"/>
      <c r="R480" s="837"/>
      <c r="S480" s="850"/>
    </row>
    <row r="481" spans="1:19" ht="14.4" customHeight="1" x14ac:dyDescent="0.3">
      <c r="A481" s="831" t="s">
        <v>5419</v>
      </c>
      <c r="B481" s="832" t="s">
        <v>5420</v>
      </c>
      <c r="C481" s="832" t="s">
        <v>584</v>
      </c>
      <c r="D481" s="832" t="s">
        <v>2245</v>
      </c>
      <c r="E481" s="832" t="s">
        <v>5511</v>
      </c>
      <c r="F481" s="832" t="s">
        <v>5518</v>
      </c>
      <c r="G481" s="832" t="s">
        <v>5519</v>
      </c>
      <c r="H481" s="849"/>
      <c r="I481" s="849"/>
      <c r="J481" s="832"/>
      <c r="K481" s="832"/>
      <c r="L481" s="849"/>
      <c r="M481" s="849"/>
      <c r="N481" s="832"/>
      <c r="O481" s="832"/>
      <c r="P481" s="849">
        <v>1</v>
      </c>
      <c r="Q481" s="849">
        <v>37</v>
      </c>
      <c r="R481" s="837"/>
      <c r="S481" s="850">
        <v>37</v>
      </c>
    </row>
    <row r="482" spans="1:19" ht="14.4" customHeight="1" x14ac:dyDescent="0.3">
      <c r="A482" s="831" t="s">
        <v>5419</v>
      </c>
      <c r="B482" s="832" t="s">
        <v>5420</v>
      </c>
      <c r="C482" s="832" t="s">
        <v>584</v>
      </c>
      <c r="D482" s="832" t="s">
        <v>2187</v>
      </c>
      <c r="E482" s="832" t="s">
        <v>5421</v>
      </c>
      <c r="F482" s="832" t="s">
        <v>5427</v>
      </c>
      <c r="G482" s="832" t="s">
        <v>1023</v>
      </c>
      <c r="H482" s="849"/>
      <c r="I482" s="849"/>
      <c r="J482" s="832"/>
      <c r="K482" s="832"/>
      <c r="L482" s="849"/>
      <c r="M482" s="849"/>
      <c r="N482" s="832"/>
      <c r="O482" s="832"/>
      <c r="P482" s="849">
        <v>0.60000000000000009</v>
      </c>
      <c r="Q482" s="849">
        <v>43.980000000000004</v>
      </c>
      <c r="R482" s="837"/>
      <c r="S482" s="850">
        <v>73.3</v>
      </c>
    </row>
    <row r="483" spans="1:19" ht="14.4" customHeight="1" x14ac:dyDescent="0.3">
      <c r="A483" s="831" t="s">
        <v>5419</v>
      </c>
      <c r="B483" s="832" t="s">
        <v>5420</v>
      </c>
      <c r="C483" s="832" t="s">
        <v>584</v>
      </c>
      <c r="D483" s="832" t="s">
        <v>2187</v>
      </c>
      <c r="E483" s="832" t="s">
        <v>5421</v>
      </c>
      <c r="F483" s="832" t="s">
        <v>5429</v>
      </c>
      <c r="G483" s="832" t="s">
        <v>5430</v>
      </c>
      <c r="H483" s="849"/>
      <c r="I483" s="849"/>
      <c r="J483" s="832"/>
      <c r="K483" s="832"/>
      <c r="L483" s="849"/>
      <c r="M483" s="849"/>
      <c r="N483" s="832"/>
      <c r="O483" s="832"/>
      <c r="P483" s="849">
        <v>0.1</v>
      </c>
      <c r="Q483" s="849">
        <v>20.54</v>
      </c>
      <c r="R483" s="837"/>
      <c r="S483" s="850">
        <v>205.39999999999998</v>
      </c>
    </row>
    <row r="484" spans="1:19" ht="14.4" customHeight="1" x14ac:dyDescent="0.3">
      <c r="A484" s="831" t="s">
        <v>5419</v>
      </c>
      <c r="B484" s="832" t="s">
        <v>5420</v>
      </c>
      <c r="C484" s="832" t="s">
        <v>584</v>
      </c>
      <c r="D484" s="832" t="s">
        <v>2187</v>
      </c>
      <c r="E484" s="832" t="s">
        <v>5421</v>
      </c>
      <c r="F484" s="832" t="s">
        <v>5431</v>
      </c>
      <c r="G484" s="832" t="s">
        <v>1918</v>
      </c>
      <c r="H484" s="849"/>
      <c r="I484" s="849"/>
      <c r="J484" s="832"/>
      <c r="K484" s="832"/>
      <c r="L484" s="849"/>
      <c r="M484" s="849"/>
      <c r="N484" s="832"/>
      <c r="O484" s="832"/>
      <c r="P484" s="849">
        <v>0.30000000000000004</v>
      </c>
      <c r="Q484" s="849">
        <v>18.419999999999998</v>
      </c>
      <c r="R484" s="837"/>
      <c r="S484" s="850">
        <v>61.399999999999984</v>
      </c>
    </row>
    <row r="485" spans="1:19" ht="14.4" customHeight="1" x14ac:dyDescent="0.3">
      <c r="A485" s="831" t="s">
        <v>5419</v>
      </c>
      <c r="B485" s="832" t="s">
        <v>5420</v>
      </c>
      <c r="C485" s="832" t="s">
        <v>584</v>
      </c>
      <c r="D485" s="832" t="s">
        <v>2187</v>
      </c>
      <c r="E485" s="832" t="s">
        <v>5421</v>
      </c>
      <c r="F485" s="832" t="s">
        <v>5442</v>
      </c>
      <c r="G485" s="832"/>
      <c r="H485" s="849"/>
      <c r="I485" s="849"/>
      <c r="J485" s="832"/>
      <c r="K485" s="832"/>
      <c r="L485" s="849"/>
      <c r="M485" s="849"/>
      <c r="N485" s="832"/>
      <c r="O485" s="832"/>
      <c r="P485" s="849">
        <v>2</v>
      </c>
      <c r="Q485" s="849">
        <v>97.48</v>
      </c>
      <c r="R485" s="837"/>
      <c r="S485" s="850">
        <v>48.74</v>
      </c>
    </row>
    <row r="486" spans="1:19" ht="14.4" customHeight="1" x14ac:dyDescent="0.3">
      <c r="A486" s="831" t="s">
        <v>5419</v>
      </c>
      <c r="B486" s="832" t="s">
        <v>5420</v>
      </c>
      <c r="C486" s="832" t="s">
        <v>584</v>
      </c>
      <c r="D486" s="832" t="s">
        <v>2187</v>
      </c>
      <c r="E486" s="832" t="s">
        <v>5421</v>
      </c>
      <c r="F486" s="832" t="s">
        <v>5453</v>
      </c>
      <c r="G486" s="832" t="s">
        <v>5454</v>
      </c>
      <c r="H486" s="849"/>
      <c r="I486" s="849"/>
      <c r="J486" s="832"/>
      <c r="K486" s="832"/>
      <c r="L486" s="849"/>
      <c r="M486" s="849"/>
      <c r="N486" s="832"/>
      <c r="O486" s="832"/>
      <c r="P486" s="849">
        <v>0.06</v>
      </c>
      <c r="Q486" s="849">
        <v>16.59</v>
      </c>
      <c r="R486" s="837"/>
      <c r="S486" s="850">
        <v>276.5</v>
      </c>
    </row>
    <row r="487" spans="1:19" ht="14.4" customHeight="1" x14ac:dyDescent="0.3">
      <c r="A487" s="831" t="s">
        <v>5419</v>
      </c>
      <c r="B487" s="832" t="s">
        <v>5420</v>
      </c>
      <c r="C487" s="832" t="s">
        <v>584</v>
      </c>
      <c r="D487" s="832" t="s">
        <v>2187</v>
      </c>
      <c r="E487" s="832" t="s">
        <v>5421</v>
      </c>
      <c r="F487" s="832" t="s">
        <v>5461</v>
      </c>
      <c r="G487" s="832" t="s">
        <v>5462</v>
      </c>
      <c r="H487" s="849"/>
      <c r="I487" s="849"/>
      <c r="J487" s="832"/>
      <c r="K487" s="832"/>
      <c r="L487" s="849"/>
      <c r="M487" s="849"/>
      <c r="N487" s="832"/>
      <c r="O487" s="832"/>
      <c r="P487" s="849">
        <v>1</v>
      </c>
      <c r="Q487" s="849">
        <v>12.18</v>
      </c>
      <c r="R487" s="837"/>
      <c r="S487" s="850">
        <v>12.18</v>
      </c>
    </row>
    <row r="488" spans="1:19" ht="14.4" customHeight="1" x14ac:dyDescent="0.3">
      <c r="A488" s="831" t="s">
        <v>5419</v>
      </c>
      <c r="B488" s="832" t="s">
        <v>5420</v>
      </c>
      <c r="C488" s="832" t="s">
        <v>584</v>
      </c>
      <c r="D488" s="832" t="s">
        <v>2187</v>
      </c>
      <c r="E488" s="832" t="s">
        <v>5421</v>
      </c>
      <c r="F488" s="832" t="s">
        <v>5463</v>
      </c>
      <c r="G488" s="832" t="s">
        <v>5462</v>
      </c>
      <c r="H488" s="849"/>
      <c r="I488" s="849"/>
      <c r="J488" s="832"/>
      <c r="K488" s="832"/>
      <c r="L488" s="849"/>
      <c r="M488" s="849"/>
      <c r="N488" s="832"/>
      <c r="O488" s="832"/>
      <c r="P488" s="849">
        <v>9</v>
      </c>
      <c r="Q488" s="849">
        <v>21.96</v>
      </c>
      <c r="R488" s="837"/>
      <c r="S488" s="850">
        <v>2.44</v>
      </c>
    </row>
    <row r="489" spans="1:19" ht="14.4" customHeight="1" x14ac:dyDescent="0.3">
      <c r="A489" s="831" t="s">
        <v>5419</v>
      </c>
      <c r="B489" s="832" t="s">
        <v>5420</v>
      </c>
      <c r="C489" s="832" t="s">
        <v>584</v>
      </c>
      <c r="D489" s="832" t="s">
        <v>2187</v>
      </c>
      <c r="E489" s="832" t="s">
        <v>5421</v>
      </c>
      <c r="F489" s="832" t="s">
        <v>5464</v>
      </c>
      <c r="G489" s="832" t="s">
        <v>5462</v>
      </c>
      <c r="H489" s="849"/>
      <c r="I489" s="849"/>
      <c r="J489" s="832"/>
      <c r="K489" s="832"/>
      <c r="L489" s="849"/>
      <c r="M489" s="849"/>
      <c r="N489" s="832"/>
      <c r="O489" s="832"/>
      <c r="P489" s="849">
        <v>1</v>
      </c>
      <c r="Q489" s="849">
        <v>6.09</v>
      </c>
      <c r="R489" s="837"/>
      <c r="S489" s="850">
        <v>6.09</v>
      </c>
    </row>
    <row r="490" spans="1:19" ht="14.4" customHeight="1" x14ac:dyDescent="0.3">
      <c r="A490" s="831" t="s">
        <v>5419</v>
      </c>
      <c r="B490" s="832" t="s">
        <v>5420</v>
      </c>
      <c r="C490" s="832" t="s">
        <v>584</v>
      </c>
      <c r="D490" s="832" t="s">
        <v>2187</v>
      </c>
      <c r="E490" s="832" t="s">
        <v>5421</v>
      </c>
      <c r="F490" s="832" t="s">
        <v>5471</v>
      </c>
      <c r="G490" s="832" t="s">
        <v>952</v>
      </c>
      <c r="H490" s="849"/>
      <c r="I490" s="849"/>
      <c r="J490" s="832"/>
      <c r="K490" s="832"/>
      <c r="L490" s="849"/>
      <c r="M490" s="849"/>
      <c r="N490" s="832"/>
      <c r="O490" s="832"/>
      <c r="P490" s="849">
        <v>0.2</v>
      </c>
      <c r="Q490" s="849">
        <v>9.7100000000000009</v>
      </c>
      <c r="R490" s="837"/>
      <c r="S490" s="850">
        <v>48.550000000000004</v>
      </c>
    </row>
    <row r="491" spans="1:19" ht="14.4" customHeight="1" x14ac:dyDescent="0.3">
      <c r="A491" s="831" t="s">
        <v>5419</v>
      </c>
      <c r="B491" s="832" t="s">
        <v>5420</v>
      </c>
      <c r="C491" s="832" t="s">
        <v>584</v>
      </c>
      <c r="D491" s="832" t="s">
        <v>2187</v>
      </c>
      <c r="E491" s="832" t="s">
        <v>5421</v>
      </c>
      <c r="F491" s="832" t="s">
        <v>5474</v>
      </c>
      <c r="G491" s="832" t="s">
        <v>1001</v>
      </c>
      <c r="H491" s="849"/>
      <c r="I491" s="849"/>
      <c r="J491" s="832"/>
      <c r="K491" s="832"/>
      <c r="L491" s="849"/>
      <c r="M491" s="849"/>
      <c r="N491" s="832"/>
      <c r="O491" s="832"/>
      <c r="P491" s="849">
        <v>0.2</v>
      </c>
      <c r="Q491" s="849">
        <v>33.56</v>
      </c>
      <c r="R491" s="837"/>
      <c r="S491" s="850">
        <v>167.8</v>
      </c>
    </row>
    <row r="492" spans="1:19" ht="14.4" customHeight="1" x14ac:dyDescent="0.3">
      <c r="A492" s="831" t="s">
        <v>5419</v>
      </c>
      <c r="B492" s="832" t="s">
        <v>5420</v>
      </c>
      <c r="C492" s="832" t="s">
        <v>584</v>
      </c>
      <c r="D492" s="832" t="s">
        <v>2187</v>
      </c>
      <c r="E492" s="832" t="s">
        <v>5421</v>
      </c>
      <c r="F492" s="832" t="s">
        <v>5482</v>
      </c>
      <c r="G492" s="832" t="s">
        <v>598</v>
      </c>
      <c r="H492" s="849"/>
      <c r="I492" s="849"/>
      <c r="J492" s="832"/>
      <c r="K492" s="832"/>
      <c r="L492" s="849"/>
      <c r="M492" s="849"/>
      <c r="N492" s="832"/>
      <c r="O492" s="832"/>
      <c r="P492" s="849">
        <v>3</v>
      </c>
      <c r="Q492" s="849">
        <v>85.89</v>
      </c>
      <c r="R492" s="837"/>
      <c r="S492" s="850">
        <v>28.63</v>
      </c>
    </row>
    <row r="493" spans="1:19" ht="14.4" customHeight="1" x14ac:dyDescent="0.3">
      <c r="A493" s="831" t="s">
        <v>5419</v>
      </c>
      <c r="B493" s="832" t="s">
        <v>5420</v>
      </c>
      <c r="C493" s="832" t="s">
        <v>584</v>
      </c>
      <c r="D493" s="832" t="s">
        <v>2187</v>
      </c>
      <c r="E493" s="832" t="s">
        <v>5421</v>
      </c>
      <c r="F493" s="832" t="s">
        <v>5487</v>
      </c>
      <c r="G493" s="832" t="s">
        <v>700</v>
      </c>
      <c r="H493" s="849"/>
      <c r="I493" s="849"/>
      <c r="J493" s="832"/>
      <c r="K493" s="832"/>
      <c r="L493" s="849"/>
      <c r="M493" s="849"/>
      <c r="N493" s="832"/>
      <c r="O493" s="832"/>
      <c r="P493" s="849">
        <v>2</v>
      </c>
      <c r="Q493" s="849">
        <v>163.88</v>
      </c>
      <c r="R493" s="837"/>
      <c r="S493" s="850">
        <v>81.94</v>
      </c>
    </row>
    <row r="494" spans="1:19" ht="14.4" customHeight="1" x14ac:dyDescent="0.3">
      <c r="A494" s="831" t="s">
        <v>5419</v>
      </c>
      <c r="B494" s="832" t="s">
        <v>5420</v>
      </c>
      <c r="C494" s="832" t="s">
        <v>584</v>
      </c>
      <c r="D494" s="832" t="s">
        <v>2187</v>
      </c>
      <c r="E494" s="832" t="s">
        <v>5421</v>
      </c>
      <c r="F494" s="832" t="s">
        <v>5488</v>
      </c>
      <c r="G494" s="832" t="s">
        <v>873</v>
      </c>
      <c r="H494" s="849"/>
      <c r="I494" s="849"/>
      <c r="J494" s="832"/>
      <c r="K494" s="832"/>
      <c r="L494" s="849"/>
      <c r="M494" s="849"/>
      <c r="N494" s="832"/>
      <c r="O494" s="832"/>
      <c r="P494" s="849">
        <v>0.4</v>
      </c>
      <c r="Q494" s="849">
        <v>20.86</v>
      </c>
      <c r="R494" s="837"/>
      <c r="S494" s="850">
        <v>52.15</v>
      </c>
    </row>
    <row r="495" spans="1:19" ht="14.4" customHeight="1" x14ac:dyDescent="0.3">
      <c r="A495" s="831" t="s">
        <v>5419</v>
      </c>
      <c r="B495" s="832" t="s">
        <v>5420</v>
      </c>
      <c r="C495" s="832" t="s">
        <v>584</v>
      </c>
      <c r="D495" s="832" t="s">
        <v>2187</v>
      </c>
      <c r="E495" s="832" t="s">
        <v>5421</v>
      </c>
      <c r="F495" s="832" t="s">
        <v>5489</v>
      </c>
      <c r="G495" s="832" t="s">
        <v>5490</v>
      </c>
      <c r="H495" s="849"/>
      <c r="I495" s="849"/>
      <c r="J495" s="832"/>
      <c r="K495" s="832"/>
      <c r="L495" s="849"/>
      <c r="M495" s="849"/>
      <c r="N495" s="832"/>
      <c r="O495" s="832"/>
      <c r="P495" s="849">
        <v>2</v>
      </c>
      <c r="Q495" s="849">
        <v>5.72</v>
      </c>
      <c r="R495" s="837"/>
      <c r="S495" s="850">
        <v>2.86</v>
      </c>
    </row>
    <row r="496" spans="1:19" ht="14.4" customHeight="1" x14ac:dyDescent="0.3">
      <c r="A496" s="831" t="s">
        <v>5419</v>
      </c>
      <c r="B496" s="832" t="s">
        <v>5420</v>
      </c>
      <c r="C496" s="832" t="s">
        <v>584</v>
      </c>
      <c r="D496" s="832" t="s">
        <v>2187</v>
      </c>
      <c r="E496" s="832" t="s">
        <v>5421</v>
      </c>
      <c r="F496" s="832" t="s">
        <v>5497</v>
      </c>
      <c r="G496" s="832" t="s">
        <v>5494</v>
      </c>
      <c r="H496" s="849"/>
      <c r="I496" s="849"/>
      <c r="J496" s="832"/>
      <c r="K496" s="832"/>
      <c r="L496" s="849"/>
      <c r="M496" s="849"/>
      <c r="N496" s="832"/>
      <c r="O496" s="832"/>
      <c r="P496" s="849">
        <v>1</v>
      </c>
      <c r="Q496" s="849">
        <v>104.44</v>
      </c>
      <c r="R496" s="837"/>
      <c r="S496" s="850">
        <v>104.44</v>
      </c>
    </row>
    <row r="497" spans="1:19" ht="14.4" customHeight="1" x14ac:dyDescent="0.3">
      <c r="A497" s="831" t="s">
        <v>5419</v>
      </c>
      <c r="B497" s="832" t="s">
        <v>5420</v>
      </c>
      <c r="C497" s="832" t="s">
        <v>584</v>
      </c>
      <c r="D497" s="832" t="s">
        <v>2187</v>
      </c>
      <c r="E497" s="832" t="s">
        <v>5421</v>
      </c>
      <c r="F497" s="832" t="s">
        <v>5498</v>
      </c>
      <c r="G497" s="832" t="s">
        <v>5496</v>
      </c>
      <c r="H497" s="849"/>
      <c r="I497" s="849"/>
      <c r="J497" s="832"/>
      <c r="K497" s="832"/>
      <c r="L497" s="849"/>
      <c r="M497" s="849"/>
      <c r="N497" s="832"/>
      <c r="O497" s="832"/>
      <c r="P497" s="849">
        <v>1</v>
      </c>
      <c r="Q497" s="849">
        <v>477.42</v>
      </c>
      <c r="R497" s="837"/>
      <c r="S497" s="850">
        <v>477.42</v>
      </c>
    </row>
    <row r="498" spans="1:19" ht="14.4" customHeight="1" x14ac:dyDescent="0.3">
      <c r="A498" s="831" t="s">
        <v>5419</v>
      </c>
      <c r="B498" s="832" t="s">
        <v>5420</v>
      </c>
      <c r="C498" s="832" t="s">
        <v>584</v>
      </c>
      <c r="D498" s="832" t="s">
        <v>2187</v>
      </c>
      <c r="E498" s="832" t="s">
        <v>5511</v>
      </c>
      <c r="F498" s="832" t="s">
        <v>5514</v>
      </c>
      <c r="G498" s="832" t="s">
        <v>5515</v>
      </c>
      <c r="H498" s="849"/>
      <c r="I498" s="849"/>
      <c r="J498" s="832"/>
      <c r="K498" s="832"/>
      <c r="L498" s="849"/>
      <c r="M498" s="849"/>
      <c r="N498" s="832"/>
      <c r="O498" s="832"/>
      <c r="P498" s="849">
        <v>13</v>
      </c>
      <c r="Q498" s="849">
        <v>1911</v>
      </c>
      <c r="R498" s="837"/>
      <c r="S498" s="850">
        <v>147</v>
      </c>
    </row>
    <row r="499" spans="1:19" ht="14.4" customHeight="1" x14ac:dyDescent="0.3">
      <c r="A499" s="831" t="s">
        <v>5419</v>
      </c>
      <c r="B499" s="832" t="s">
        <v>5420</v>
      </c>
      <c r="C499" s="832" t="s">
        <v>584</v>
      </c>
      <c r="D499" s="832" t="s">
        <v>2187</v>
      </c>
      <c r="E499" s="832" t="s">
        <v>5511</v>
      </c>
      <c r="F499" s="832" t="s">
        <v>5518</v>
      </c>
      <c r="G499" s="832" t="s">
        <v>5519</v>
      </c>
      <c r="H499" s="849"/>
      <c r="I499" s="849"/>
      <c r="J499" s="832"/>
      <c r="K499" s="832"/>
      <c r="L499" s="849"/>
      <c r="M499" s="849"/>
      <c r="N499" s="832"/>
      <c r="O499" s="832"/>
      <c r="P499" s="849">
        <v>275</v>
      </c>
      <c r="Q499" s="849">
        <v>10175</v>
      </c>
      <c r="R499" s="837"/>
      <c r="S499" s="850">
        <v>37</v>
      </c>
    </row>
    <row r="500" spans="1:19" ht="14.4" customHeight="1" x14ac:dyDescent="0.3">
      <c r="A500" s="831" t="s">
        <v>5419</v>
      </c>
      <c r="B500" s="832" t="s">
        <v>5420</v>
      </c>
      <c r="C500" s="832" t="s">
        <v>584</v>
      </c>
      <c r="D500" s="832" t="s">
        <v>2187</v>
      </c>
      <c r="E500" s="832" t="s">
        <v>5511</v>
      </c>
      <c r="F500" s="832" t="s">
        <v>5522</v>
      </c>
      <c r="G500" s="832" t="s">
        <v>5523</v>
      </c>
      <c r="H500" s="849"/>
      <c r="I500" s="849"/>
      <c r="J500" s="832"/>
      <c r="K500" s="832"/>
      <c r="L500" s="849"/>
      <c r="M500" s="849"/>
      <c r="N500" s="832"/>
      <c r="O500" s="832"/>
      <c r="P500" s="849">
        <v>68</v>
      </c>
      <c r="Q500" s="849">
        <v>32028</v>
      </c>
      <c r="R500" s="837"/>
      <c r="S500" s="850">
        <v>471</v>
      </c>
    </row>
    <row r="501" spans="1:19" ht="14.4" customHeight="1" x14ac:dyDescent="0.3">
      <c r="A501" s="831" t="s">
        <v>5419</v>
      </c>
      <c r="B501" s="832" t="s">
        <v>5420</v>
      </c>
      <c r="C501" s="832" t="s">
        <v>584</v>
      </c>
      <c r="D501" s="832" t="s">
        <v>2187</v>
      </c>
      <c r="E501" s="832" t="s">
        <v>5511</v>
      </c>
      <c r="F501" s="832" t="s">
        <v>5524</v>
      </c>
      <c r="G501" s="832" t="s">
        <v>5525</v>
      </c>
      <c r="H501" s="849"/>
      <c r="I501" s="849"/>
      <c r="J501" s="832"/>
      <c r="K501" s="832"/>
      <c r="L501" s="849"/>
      <c r="M501" s="849"/>
      <c r="N501" s="832"/>
      <c r="O501" s="832"/>
      <c r="P501" s="849">
        <v>269</v>
      </c>
      <c r="Q501" s="849">
        <v>8966.66</v>
      </c>
      <c r="R501" s="837"/>
      <c r="S501" s="850">
        <v>33.333308550185876</v>
      </c>
    </row>
    <row r="502" spans="1:19" ht="14.4" customHeight="1" x14ac:dyDescent="0.3">
      <c r="A502" s="831" t="s">
        <v>5419</v>
      </c>
      <c r="B502" s="832" t="s">
        <v>5420</v>
      </c>
      <c r="C502" s="832" t="s">
        <v>584</v>
      </c>
      <c r="D502" s="832" t="s">
        <v>2187</v>
      </c>
      <c r="E502" s="832" t="s">
        <v>5511</v>
      </c>
      <c r="F502" s="832" t="s">
        <v>5526</v>
      </c>
      <c r="G502" s="832" t="s">
        <v>5527</v>
      </c>
      <c r="H502" s="849"/>
      <c r="I502" s="849"/>
      <c r="J502" s="832"/>
      <c r="K502" s="832"/>
      <c r="L502" s="849"/>
      <c r="M502" s="849"/>
      <c r="N502" s="832"/>
      <c r="O502" s="832"/>
      <c r="P502" s="849">
        <v>131</v>
      </c>
      <c r="Q502" s="849">
        <v>4847</v>
      </c>
      <c r="R502" s="837"/>
      <c r="S502" s="850">
        <v>37</v>
      </c>
    </row>
    <row r="503" spans="1:19" ht="14.4" customHeight="1" x14ac:dyDescent="0.3">
      <c r="A503" s="831" t="s">
        <v>5419</v>
      </c>
      <c r="B503" s="832" t="s">
        <v>5420</v>
      </c>
      <c r="C503" s="832" t="s">
        <v>584</v>
      </c>
      <c r="D503" s="832" t="s">
        <v>2187</v>
      </c>
      <c r="E503" s="832" t="s">
        <v>5511</v>
      </c>
      <c r="F503" s="832" t="s">
        <v>5528</v>
      </c>
      <c r="G503" s="832" t="s">
        <v>5529</v>
      </c>
      <c r="H503" s="849"/>
      <c r="I503" s="849"/>
      <c r="J503" s="832"/>
      <c r="K503" s="832"/>
      <c r="L503" s="849"/>
      <c r="M503" s="849"/>
      <c r="N503" s="832"/>
      <c r="O503" s="832"/>
      <c r="P503" s="849">
        <v>18</v>
      </c>
      <c r="Q503" s="849">
        <v>2394</v>
      </c>
      <c r="R503" s="837"/>
      <c r="S503" s="850">
        <v>133</v>
      </c>
    </row>
    <row r="504" spans="1:19" ht="14.4" customHeight="1" x14ac:dyDescent="0.3">
      <c r="A504" s="831" t="s">
        <v>5419</v>
      </c>
      <c r="B504" s="832" t="s">
        <v>5420</v>
      </c>
      <c r="C504" s="832" t="s">
        <v>584</v>
      </c>
      <c r="D504" s="832" t="s">
        <v>2187</v>
      </c>
      <c r="E504" s="832" t="s">
        <v>5511</v>
      </c>
      <c r="F504" s="832" t="s">
        <v>5532</v>
      </c>
      <c r="G504" s="832" t="s">
        <v>5533</v>
      </c>
      <c r="H504" s="849"/>
      <c r="I504" s="849"/>
      <c r="J504" s="832"/>
      <c r="K504" s="832"/>
      <c r="L504" s="849"/>
      <c r="M504" s="849"/>
      <c r="N504" s="832"/>
      <c r="O504" s="832"/>
      <c r="P504" s="849">
        <v>34</v>
      </c>
      <c r="Q504" s="849">
        <v>23868</v>
      </c>
      <c r="R504" s="837"/>
      <c r="S504" s="850">
        <v>702</v>
      </c>
    </row>
    <row r="505" spans="1:19" ht="14.4" customHeight="1" x14ac:dyDescent="0.3">
      <c r="A505" s="831" t="s">
        <v>5419</v>
      </c>
      <c r="B505" s="832" t="s">
        <v>5420</v>
      </c>
      <c r="C505" s="832" t="s">
        <v>584</v>
      </c>
      <c r="D505" s="832" t="s">
        <v>2187</v>
      </c>
      <c r="E505" s="832" t="s">
        <v>5511</v>
      </c>
      <c r="F505" s="832" t="s">
        <v>5536</v>
      </c>
      <c r="G505" s="832" t="s">
        <v>5537</v>
      </c>
      <c r="H505" s="849"/>
      <c r="I505" s="849"/>
      <c r="J505" s="832"/>
      <c r="K505" s="832"/>
      <c r="L505" s="849"/>
      <c r="M505" s="849"/>
      <c r="N505" s="832"/>
      <c r="O505" s="832"/>
      <c r="P505" s="849">
        <v>171</v>
      </c>
      <c r="Q505" s="849">
        <v>40356</v>
      </c>
      <c r="R505" s="837"/>
      <c r="S505" s="850">
        <v>236</v>
      </c>
    </row>
    <row r="506" spans="1:19" ht="14.4" customHeight="1" x14ac:dyDescent="0.3">
      <c r="A506" s="831" t="s">
        <v>5419</v>
      </c>
      <c r="B506" s="832" t="s">
        <v>5420</v>
      </c>
      <c r="C506" s="832" t="s">
        <v>584</v>
      </c>
      <c r="D506" s="832" t="s">
        <v>2187</v>
      </c>
      <c r="E506" s="832" t="s">
        <v>5511</v>
      </c>
      <c r="F506" s="832" t="s">
        <v>5538</v>
      </c>
      <c r="G506" s="832" t="s">
        <v>5539</v>
      </c>
      <c r="H506" s="849"/>
      <c r="I506" s="849"/>
      <c r="J506" s="832"/>
      <c r="K506" s="832"/>
      <c r="L506" s="849"/>
      <c r="M506" s="849"/>
      <c r="N506" s="832"/>
      <c r="O506" s="832"/>
      <c r="P506" s="849">
        <v>3</v>
      </c>
      <c r="Q506" s="849">
        <v>222</v>
      </c>
      <c r="R506" s="837"/>
      <c r="S506" s="850">
        <v>74</v>
      </c>
    </row>
    <row r="507" spans="1:19" ht="14.4" customHeight="1" x14ac:dyDescent="0.3">
      <c r="A507" s="831" t="s">
        <v>5419</v>
      </c>
      <c r="B507" s="832" t="s">
        <v>5420</v>
      </c>
      <c r="C507" s="832" t="s">
        <v>584</v>
      </c>
      <c r="D507" s="832" t="s">
        <v>2187</v>
      </c>
      <c r="E507" s="832" t="s">
        <v>5511</v>
      </c>
      <c r="F507" s="832" t="s">
        <v>5542</v>
      </c>
      <c r="G507" s="832" t="s">
        <v>5543</v>
      </c>
      <c r="H507" s="849"/>
      <c r="I507" s="849"/>
      <c r="J507" s="832"/>
      <c r="K507" s="832"/>
      <c r="L507" s="849"/>
      <c r="M507" s="849"/>
      <c r="N507" s="832"/>
      <c r="O507" s="832"/>
      <c r="P507" s="849">
        <v>6</v>
      </c>
      <c r="Q507" s="849">
        <v>354</v>
      </c>
      <c r="R507" s="837"/>
      <c r="S507" s="850">
        <v>59</v>
      </c>
    </row>
    <row r="508" spans="1:19" ht="14.4" customHeight="1" x14ac:dyDescent="0.3">
      <c r="A508" s="831" t="s">
        <v>5419</v>
      </c>
      <c r="B508" s="832" t="s">
        <v>5420</v>
      </c>
      <c r="C508" s="832" t="s">
        <v>584</v>
      </c>
      <c r="D508" s="832" t="s">
        <v>2336</v>
      </c>
      <c r="E508" s="832" t="s">
        <v>5421</v>
      </c>
      <c r="F508" s="832" t="s">
        <v>5425</v>
      </c>
      <c r="G508" s="832" t="s">
        <v>5426</v>
      </c>
      <c r="H508" s="849"/>
      <c r="I508" s="849"/>
      <c r="J508" s="832"/>
      <c r="K508" s="832"/>
      <c r="L508" s="849"/>
      <c r="M508" s="849"/>
      <c r="N508" s="832"/>
      <c r="O508" s="832"/>
      <c r="P508" s="849">
        <v>0.2</v>
      </c>
      <c r="Q508" s="849">
        <v>10.82</v>
      </c>
      <c r="R508" s="837"/>
      <c r="S508" s="850">
        <v>54.1</v>
      </c>
    </row>
    <row r="509" spans="1:19" ht="14.4" customHeight="1" x14ac:dyDescent="0.3">
      <c r="A509" s="831" t="s">
        <v>5419</v>
      </c>
      <c r="B509" s="832" t="s">
        <v>5420</v>
      </c>
      <c r="C509" s="832" t="s">
        <v>584</v>
      </c>
      <c r="D509" s="832" t="s">
        <v>2336</v>
      </c>
      <c r="E509" s="832" t="s">
        <v>5421</v>
      </c>
      <c r="F509" s="832" t="s">
        <v>5427</v>
      </c>
      <c r="G509" s="832" t="s">
        <v>1023</v>
      </c>
      <c r="H509" s="849"/>
      <c r="I509" s="849"/>
      <c r="J509" s="832"/>
      <c r="K509" s="832"/>
      <c r="L509" s="849"/>
      <c r="M509" s="849"/>
      <c r="N509" s="832"/>
      <c r="O509" s="832"/>
      <c r="P509" s="849">
        <v>0.2</v>
      </c>
      <c r="Q509" s="849">
        <v>14.66</v>
      </c>
      <c r="R509" s="837"/>
      <c r="S509" s="850">
        <v>73.3</v>
      </c>
    </row>
    <row r="510" spans="1:19" ht="14.4" customHeight="1" x14ac:dyDescent="0.3">
      <c r="A510" s="831" t="s">
        <v>5419</v>
      </c>
      <c r="B510" s="832" t="s">
        <v>5420</v>
      </c>
      <c r="C510" s="832" t="s">
        <v>584</v>
      </c>
      <c r="D510" s="832" t="s">
        <v>2336</v>
      </c>
      <c r="E510" s="832" t="s">
        <v>5421</v>
      </c>
      <c r="F510" s="832" t="s">
        <v>5431</v>
      </c>
      <c r="G510" s="832" t="s">
        <v>1918</v>
      </c>
      <c r="H510" s="849"/>
      <c r="I510" s="849"/>
      <c r="J510" s="832"/>
      <c r="K510" s="832"/>
      <c r="L510" s="849"/>
      <c r="M510" s="849"/>
      <c r="N510" s="832"/>
      <c r="O510" s="832"/>
      <c r="P510" s="849">
        <v>0.4</v>
      </c>
      <c r="Q510" s="849">
        <v>24.57</v>
      </c>
      <c r="R510" s="837"/>
      <c r="S510" s="850">
        <v>61.424999999999997</v>
      </c>
    </row>
    <row r="511" spans="1:19" ht="14.4" customHeight="1" x14ac:dyDescent="0.3">
      <c r="A511" s="831" t="s">
        <v>5419</v>
      </c>
      <c r="B511" s="832" t="s">
        <v>5420</v>
      </c>
      <c r="C511" s="832" t="s">
        <v>584</v>
      </c>
      <c r="D511" s="832" t="s">
        <v>2336</v>
      </c>
      <c r="E511" s="832" t="s">
        <v>5421</v>
      </c>
      <c r="F511" s="832" t="s">
        <v>5436</v>
      </c>
      <c r="G511" s="832" t="s">
        <v>1001</v>
      </c>
      <c r="H511" s="849"/>
      <c r="I511" s="849"/>
      <c r="J511" s="832"/>
      <c r="K511" s="832"/>
      <c r="L511" s="849"/>
      <c r="M511" s="849"/>
      <c r="N511" s="832"/>
      <c r="O511" s="832"/>
      <c r="P511" s="849">
        <v>0.2</v>
      </c>
      <c r="Q511" s="849">
        <v>67.14</v>
      </c>
      <c r="R511" s="837"/>
      <c r="S511" s="850">
        <v>335.7</v>
      </c>
    </row>
    <row r="512" spans="1:19" ht="14.4" customHeight="1" x14ac:dyDescent="0.3">
      <c r="A512" s="831" t="s">
        <v>5419</v>
      </c>
      <c r="B512" s="832" t="s">
        <v>5420</v>
      </c>
      <c r="C512" s="832" t="s">
        <v>584</v>
      </c>
      <c r="D512" s="832" t="s">
        <v>2336</v>
      </c>
      <c r="E512" s="832" t="s">
        <v>5421</v>
      </c>
      <c r="F512" s="832" t="s">
        <v>5453</v>
      </c>
      <c r="G512" s="832" t="s">
        <v>5454</v>
      </c>
      <c r="H512" s="849"/>
      <c r="I512" s="849"/>
      <c r="J512" s="832"/>
      <c r="K512" s="832"/>
      <c r="L512" s="849"/>
      <c r="M512" s="849"/>
      <c r="N512" s="832"/>
      <c r="O512" s="832"/>
      <c r="P512" s="849">
        <v>0.08</v>
      </c>
      <c r="Q512" s="849">
        <v>22.12</v>
      </c>
      <c r="R512" s="837"/>
      <c r="S512" s="850">
        <v>276.5</v>
      </c>
    </row>
    <row r="513" spans="1:19" ht="14.4" customHeight="1" x14ac:dyDescent="0.3">
      <c r="A513" s="831" t="s">
        <v>5419</v>
      </c>
      <c r="B513" s="832" t="s">
        <v>5420</v>
      </c>
      <c r="C513" s="832" t="s">
        <v>584</v>
      </c>
      <c r="D513" s="832" t="s">
        <v>2336</v>
      </c>
      <c r="E513" s="832" t="s">
        <v>5421</v>
      </c>
      <c r="F513" s="832" t="s">
        <v>5455</v>
      </c>
      <c r="G513" s="832" t="s">
        <v>3738</v>
      </c>
      <c r="H513" s="849"/>
      <c r="I513" s="849"/>
      <c r="J513" s="832"/>
      <c r="K513" s="832"/>
      <c r="L513" s="849"/>
      <c r="M513" s="849"/>
      <c r="N513" s="832"/>
      <c r="O513" s="832"/>
      <c r="P513" s="849">
        <v>0.2</v>
      </c>
      <c r="Q513" s="849">
        <v>17.899999999999999</v>
      </c>
      <c r="R513" s="837"/>
      <c r="S513" s="850">
        <v>89.499999999999986</v>
      </c>
    </row>
    <row r="514" spans="1:19" ht="14.4" customHeight="1" x14ac:dyDescent="0.3">
      <c r="A514" s="831" t="s">
        <v>5419</v>
      </c>
      <c r="B514" s="832" t="s">
        <v>5420</v>
      </c>
      <c r="C514" s="832" t="s">
        <v>584</v>
      </c>
      <c r="D514" s="832" t="s">
        <v>2336</v>
      </c>
      <c r="E514" s="832" t="s">
        <v>5421</v>
      </c>
      <c r="F514" s="832" t="s">
        <v>5461</v>
      </c>
      <c r="G514" s="832" t="s">
        <v>5462</v>
      </c>
      <c r="H514" s="849"/>
      <c r="I514" s="849"/>
      <c r="J514" s="832"/>
      <c r="K514" s="832"/>
      <c r="L514" s="849"/>
      <c r="M514" s="849"/>
      <c r="N514" s="832"/>
      <c r="O514" s="832"/>
      <c r="P514" s="849">
        <v>3</v>
      </c>
      <c r="Q514" s="849">
        <v>36.54</v>
      </c>
      <c r="R514" s="837"/>
      <c r="S514" s="850">
        <v>12.18</v>
      </c>
    </row>
    <row r="515" spans="1:19" ht="14.4" customHeight="1" x14ac:dyDescent="0.3">
      <c r="A515" s="831" t="s">
        <v>5419</v>
      </c>
      <c r="B515" s="832" t="s">
        <v>5420</v>
      </c>
      <c r="C515" s="832" t="s">
        <v>584</v>
      </c>
      <c r="D515" s="832" t="s">
        <v>2336</v>
      </c>
      <c r="E515" s="832" t="s">
        <v>5421</v>
      </c>
      <c r="F515" s="832" t="s">
        <v>5463</v>
      </c>
      <c r="G515" s="832" t="s">
        <v>5462</v>
      </c>
      <c r="H515" s="849"/>
      <c r="I515" s="849"/>
      <c r="J515" s="832"/>
      <c r="K515" s="832"/>
      <c r="L515" s="849"/>
      <c r="M515" s="849"/>
      <c r="N515" s="832"/>
      <c r="O515" s="832"/>
      <c r="P515" s="849">
        <v>13</v>
      </c>
      <c r="Q515" s="849">
        <v>31.719999999999995</v>
      </c>
      <c r="R515" s="837"/>
      <c r="S515" s="850">
        <v>2.4399999999999995</v>
      </c>
    </row>
    <row r="516" spans="1:19" ht="14.4" customHeight="1" x14ac:dyDescent="0.3">
      <c r="A516" s="831" t="s">
        <v>5419</v>
      </c>
      <c r="B516" s="832" t="s">
        <v>5420</v>
      </c>
      <c r="C516" s="832" t="s">
        <v>584</v>
      </c>
      <c r="D516" s="832" t="s">
        <v>2336</v>
      </c>
      <c r="E516" s="832" t="s">
        <v>5421</v>
      </c>
      <c r="F516" s="832" t="s">
        <v>5482</v>
      </c>
      <c r="G516" s="832" t="s">
        <v>598</v>
      </c>
      <c r="H516" s="849"/>
      <c r="I516" s="849"/>
      <c r="J516" s="832"/>
      <c r="K516" s="832"/>
      <c r="L516" s="849"/>
      <c r="M516" s="849"/>
      <c r="N516" s="832"/>
      <c r="O516" s="832"/>
      <c r="P516" s="849">
        <v>3</v>
      </c>
      <c r="Q516" s="849">
        <v>85.89</v>
      </c>
      <c r="R516" s="837"/>
      <c r="S516" s="850">
        <v>28.63</v>
      </c>
    </row>
    <row r="517" spans="1:19" ht="14.4" customHeight="1" x14ac:dyDescent="0.3">
      <c r="A517" s="831" t="s">
        <v>5419</v>
      </c>
      <c r="B517" s="832" t="s">
        <v>5420</v>
      </c>
      <c r="C517" s="832" t="s">
        <v>584</v>
      </c>
      <c r="D517" s="832" t="s">
        <v>2336</v>
      </c>
      <c r="E517" s="832" t="s">
        <v>5421</v>
      </c>
      <c r="F517" s="832" t="s">
        <v>5483</v>
      </c>
      <c r="G517" s="832" t="s">
        <v>1014</v>
      </c>
      <c r="H517" s="849"/>
      <c r="I517" s="849"/>
      <c r="J517" s="832"/>
      <c r="K517" s="832"/>
      <c r="L517" s="849"/>
      <c r="M517" s="849"/>
      <c r="N517" s="832"/>
      <c r="O517" s="832"/>
      <c r="P517" s="849">
        <v>1</v>
      </c>
      <c r="Q517" s="849">
        <v>171.69</v>
      </c>
      <c r="R517" s="837"/>
      <c r="S517" s="850">
        <v>171.69</v>
      </c>
    </row>
    <row r="518" spans="1:19" ht="14.4" customHeight="1" x14ac:dyDescent="0.3">
      <c r="A518" s="831" t="s">
        <v>5419</v>
      </c>
      <c r="B518" s="832" t="s">
        <v>5420</v>
      </c>
      <c r="C518" s="832" t="s">
        <v>584</v>
      </c>
      <c r="D518" s="832" t="s">
        <v>2336</v>
      </c>
      <c r="E518" s="832" t="s">
        <v>5421</v>
      </c>
      <c r="F518" s="832" t="s">
        <v>5487</v>
      </c>
      <c r="G518" s="832" t="s">
        <v>700</v>
      </c>
      <c r="H518" s="849"/>
      <c r="I518" s="849"/>
      <c r="J518" s="832"/>
      <c r="K518" s="832"/>
      <c r="L518" s="849"/>
      <c r="M518" s="849"/>
      <c r="N518" s="832"/>
      <c r="O518" s="832"/>
      <c r="P518" s="849">
        <v>4</v>
      </c>
      <c r="Q518" s="849">
        <v>327.76</v>
      </c>
      <c r="R518" s="837"/>
      <c r="S518" s="850">
        <v>81.94</v>
      </c>
    </row>
    <row r="519" spans="1:19" ht="14.4" customHeight="1" x14ac:dyDescent="0.3">
      <c r="A519" s="831" t="s">
        <v>5419</v>
      </c>
      <c r="B519" s="832" t="s">
        <v>5420</v>
      </c>
      <c r="C519" s="832" t="s">
        <v>584</v>
      </c>
      <c r="D519" s="832" t="s">
        <v>2336</v>
      </c>
      <c r="E519" s="832" t="s">
        <v>5421</v>
      </c>
      <c r="F519" s="832" t="s">
        <v>5492</v>
      </c>
      <c r="G519" s="832" t="s">
        <v>5490</v>
      </c>
      <c r="H519" s="849"/>
      <c r="I519" s="849"/>
      <c r="J519" s="832"/>
      <c r="K519" s="832"/>
      <c r="L519" s="849"/>
      <c r="M519" s="849"/>
      <c r="N519" s="832"/>
      <c r="O519" s="832"/>
      <c r="P519" s="849">
        <v>1</v>
      </c>
      <c r="Q519" s="849">
        <v>14.32</v>
      </c>
      <c r="R519" s="837"/>
      <c r="S519" s="850">
        <v>14.32</v>
      </c>
    </row>
    <row r="520" spans="1:19" ht="14.4" customHeight="1" x14ac:dyDescent="0.3">
      <c r="A520" s="831" t="s">
        <v>5419</v>
      </c>
      <c r="B520" s="832" t="s">
        <v>5420</v>
      </c>
      <c r="C520" s="832" t="s">
        <v>584</v>
      </c>
      <c r="D520" s="832" t="s">
        <v>2336</v>
      </c>
      <c r="E520" s="832" t="s">
        <v>5421</v>
      </c>
      <c r="F520" s="832" t="s">
        <v>5495</v>
      </c>
      <c r="G520" s="832" t="s">
        <v>5496</v>
      </c>
      <c r="H520" s="849"/>
      <c r="I520" s="849"/>
      <c r="J520" s="832"/>
      <c r="K520" s="832"/>
      <c r="L520" s="849"/>
      <c r="M520" s="849"/>
      <c r="N520" s="832"/>
      <c r="O520" s="832"/>
      <c r="P520" s="849">
        <v>1</v>
      </c>
      <c r="Q520" s="849">
        <v>477.42</v>
      </c>
      <c r="R520" s="837"/>
      <c r="S520" s="850">
        <v>477.42</v>
      </c>
    </row>
    <row r="521" spans="1:19" ht="14.4" customHeight="1" x14ac:dyDescent="0.3">
      <c r="A521" s="831" t="s">
        <v>5419</v>
      </c>
      <c r="B521" s="832" t="s">
        <v>5420</v>
      </c>
      <c r="C521" s="832" t="s">
        <v>584</v>
      </c>
      <c r="D521" s="832" t="s">
        <v>2336</v>
      </c>
      <c r="E521" s="832" t="s">
        <v>5511</v>
      </c>
      <c r="F521" s="832" t="s">
        <v>5514</v>
      </c>
      <c r="G521" s="832" t="s">
        <v>5515</v>
      </c>
      <c r="H521" s="849"/>
      <c r="I521" s="849"/>
      <c r="J521" s="832"/>
      <c r="K521" s="832"/>
      <c r="L521" s="849"/>
      <c r="M521" s="849"/>
      <c r="N521" s="832"/>
      <c r="O521" s="832"/>
      <c r="P521" s="849">
        <v>16</v>
      </c>
      <c r="Q521" s="849">
        <v>2352</v>
      </c>
      <c r="R521" s="837"/>
      <c r="S521" s="850">
        <v>147</v>
      </c>
    </row>
    <row r="522" spans="1:19" ht="14.4" customHeight="1" x14ac:dyDescent="0.3">
      <c r="A522" s="831" t="s">
        <v>5419</v>
      </c>
      <c r="B522" s="832" t="s">
        <v>5420</v>
      </c>
      <c r="C522" s="832" t="s">
        <v>584</v>
      </c>
      <c r="D522" s="832" t="s">
        <v>2336</v>
      </c>
      <c r="E522" s="832" t="s">
        <v>5511</v>
      </c>
      <c r="F522" s="832" t="s">
        <v>5518</v>
      </c>
      <c r="G522" s="832" t="s">
        <v>5519</v>
      </c>
      <c r="H522" s="849"/>
      <c r="I522" s="849"/>
      <c r="J522" s="832"/>
      <c r="K522" s="832"/>
      <c r="L522" s="849"/>
      <c r="M522" s="849"/>
      <c r="N522" s="832"/>
      <c r="O522" s="832"/>
      <c r="P522" s="849">
        <v>284</v>
      </c>
      <c r="Q522" s="849">
        <v>10508</v>
      </c>
      <c r="R522" s="837"/>
      <c r="S522" s="850">
        <v>37</v>
      </c>
    </row>
    <row r="523" spans="1:19" ht="14.4" customHeight="1" x14ac:dyDescent="0.3">
      <c r="A523" s="831" t="s">
        <v>5419</v>
      </c>
      <c r="B523" s="832" t="s">
        <v>5420</v>
      </c>
      <c r="C523" s="832" t="s">
        <v>584</v>
      </c>
      <c r="D523" s="832" t="s">
        <v>2336</v>
      </c>
      <c r="E523" s="832" t="s">
        <v>5511</v>
      </c>
      <c r="F523" s="832" t="s">
        <v>5522</v>
      </c>
      <c r="G523" s="832" t="s">
        <v>5523</v>
      </c>
      <c r="H523" s="849"/>
      <c r="I523" s="849"/>
      <c r="J523" s="832"/>
      <c r="K523" s="832"/>
      <c r="L523" s="849"/>
      <c r="M523" s="849"/>
      <c r="N523" s="832"/>
      <c r="O523" s="832"/>
      <c r="P523" s="849">
        <v>68</v>
      </c>
      <c r="Q523" s="849">
        <v>32028</v>
      </c>
      <c r="R523" s="837"/>
      <c r="S523" s="850">
        <v>471</v>
      </c>
    </row>
    <row r="524" spans="1:19" ht="14.4" customHeight="1" x14ac:dyDescent="0.3">
      <c r="A524" s="831" t="s">
        <v>5419</v>
      </c>
      <c r="B524" s="832" t="s">
        <v>5420</v>
      </c>
      <c r="C524" s="832" t="s">
        <v>584</v>
      </c>
      <c r="D524" s="832" t="s">
        <v>2336</v>
      </c>
      <c r="E524" s="832" t="s">
        <v>5511</v>
      </c>
      <c r="F524" s="832" t="s">
        <v>5524</v>
      </c>
      <c r="G524" s="832" t="s">
        <v>5525</v>
      </c>
      <c r="H524" s="849"/>
      <c r="I524" s="849"/>
      <c r="J524" s="832"/>
      <c r="K524" s="832"/>
      <c r="L524" s="849"/>
      <c r="M524" s="849"/>
      <c r="N524" s="832"/>
      <c r="O524" s="832"/>
      <c r="P524" s="849">
        <v>358</v>
      </c>
      <c r="Q524" s="849">
        <v>11933.34</v>
      </c>
      <c r="R524" s="837"/>
      <c r="S524" s="850">
        <v>33.333351955307265</v>
      </c>
    </row>
    <row r="525" spans="1:19" ht="14.4" customHeight="1" x14ac:dyDescent="0.3">
      <c r="A525" s="831" t="s">
        <v>5419</v>
      </c>
      <c r="B525" s="832" t="s">
        <v>5420</v>
      </c>
      <c r="C525" s="832" t="s">
        <v>584</v>
      </c>
      <c r="D525" s="832" t="s">
        <v>2336</v>
      </c>
      <c r="E525" s="832" t="s">
        <v>5511</v>
      </c>
      <c r="F525" s="832" t="s">
        <v>5526</v>
      </c>
      <c r="G525" s="832" t="s">
        <v>5527</v>
      </c>
      <c r="H525" s="849"/>
      <c r="I525" s="849"/>
      <c r="J525" s="832"/>
      <c r="K525" s="832"/>
      <c r="L525" s="849"/>
      <c r="M525" s="849"/>
      <c r="N525" s="832"/>
      <c r="O525" s="832"/>
      <c r="P525" s="849">
        <v>98</v>
      </c>
      <c r="Q525" s="849">
        <v>3626</v>
      </c>
      <c r="R525" s="837"/>
      <c r="S525" s="850">
        <v>37</v>
      </c>
    </row>
    <row r="526" spans="1:19" ht="14.4" customHeight="1" x14ac:dyDescent="0.3">
      <c r="A526" s="831" t="s">
        <v>5419</v>
      </c>
      <c r="B526" s="832" t="s">
        <v>5420</v>
      </c>
      <c r="C526" s="832" t="s">
        <v>584</v>
      </c>
      <c r="D526" s="832" t="s">
        <v>2336</v>
      </c>
      <c r="E526" s="832" t="s">
        <v>5511</v>
      </c>
      <c r="F526" s="832" t="s">
        <v>5528</v>
      </c>
      <c r="G526" s="832" t="s">
        <v>5529</v>
      </c>
      <c r="H526" s="849"/>
      <c r="I526" s="849"/>
      <c r="J526" s="832"/>
      <c r="K526" s="832"/>
      <c r="L526" s="849"/>
      <c r="M526" s="849"/>
      <c r="N526" s="832"/>
      <c r="O526" s="832"/>
      <c r="P526" s="849">
        <v>6</v>
      </c>
      <c r="Q526" s="849">
        <v>798</v>
      </c>
      <c r="R526" s="837"/>
      <c r="S526" s="850">
        <v>133</v>
      </c>
    </row>
    <row r="527" spans="1:19" ht="14.4" customHeight="1" x14ac:dyDescent="0.3">
      <c r="A527" s="831" t="s">
        <v>5419</v>
      </c>
      <c r="B527" s="832" t="s">
        <v>5420</v>
      </c>
      <c r="C527" s="832" t="s">
        <v>584</v>
      </c>
      <c r="D527" s="832" t="s">
        <v>2336</v>
      </c>
      <c r="E527" s="832" t="s">
        <v>5511</v>
      </c>
      <c r="F527" s="832" t="s">
        <v>5532</v>
      </c>
      <c r="G527" s="832" t="s">
        <v>5533</v>
      </c>
      <c r="H527" s="849"/>
      <c r="I527" s="849"/>
      <c r="J527" s="832"/>
      <c r="K527" s="832"/>
      <c r="L527" s="849"/>
      <c r="M527" s="849"/>
      <c r="N527" s="832"/>
      <c r="O527" s="832"/>
      <c r="P527" s="849">
        <v>76</v>
      </c>
      <c r="Q527" s="849">
        <v>53352</v>
      </c>
      <c r="R527" s="837"/>
      <c r="S527" s="850">
        <v>702</v>
      </c>
    </row>
    <row r="528" spans="1:19" ht="14.4" customHeight="1" x14ac:dyDescent="0.3">
      <c r="A528" s="831" t="s">
        <v>5419</v>
      </c>
      <c r="B528" s="832" t="s">
        <v>5420</v>
      </c>
      <c r="C528" s="832" t="s">
        <v>584</v>
      </c>
      <c r="D528" s="832" t="s">
        <v>2336</v>
      </c>
      <c r="E528" s="832" t="s">
        <v>5511</v>
      </c>
      <c r="F528" s="832" t="s">
        <v>5536</v>
      </c>
      <c r="G528" s="832" t="s">
        <v>5537</v>
      </c>
      <c r="H528" s="849"/>
      <c r="I528" s="849"/>
      <c r="J528" s="832"/>
      <c r="K528" s="832"/>
      <c r="L528" s="849"/>
      <c r="M528" s="849"/>
      <c r="N528" s="832"/>
      <c r="O528" s="832"/>
      <c r="P528" s="849">
        <v>213</v>
      </c>
      <c r="Q528" s="849">
        <v>50268</v>
      </c>
      <c r="R528" s="837"/>
      <c r="S528" s="850">
        <v>236</v>
      </c>
    </row>
    <row r="529" spans="1:19" ht="14.4" customHeight="1" x14ac:dyDescent="0.3">
      <c r="A529" s="831" t="s">
        <v>5419</v>
      </c>
      <c r="B529" s="832" t="s">
        <v>5420</v>
      </c>
      <c r="C529" s="832" t="s">
        <v>584</v>
      </c>
      <c r="D529" s="832" t="s">
        <v>2336</v>
      </c>
      <c r="E529" s="832" t="s">
        <v>5511</v>
      </c>
      <c r="F529" s="832" t="s">
        <v>5542</v>
      </c>
      <c r="G529" s="832" t="s">
        <v>5543</v>
      </c>
      <c r="H529" s="849"/>
      <c r="I529" s="849"/>
      <c r="J529" s="832"/>
      <c r="K529" s="832"/>
      <c r="L529" s="849"/>
      <c r="M529" s="849"/>
      <c r="N529" s="832"/>
      <c r="O529" s="832"/>
      <c r="P529" s="849">
        <v>2</v>
      </c>
      <c r="Q529" s="849">
        <v>118</v>
      </c>
      <c r="R529" s="837"/>
      <c r="S529" s="850">
        <v>59</v>
      </c>
    </row>
    <row r="530" spans="1:19" ht="14.4" customHeight="1" x14ac:dyDescent="0.3">
      <c r="A530" s="831" t="s">
        <v>5419</v>
      </c>
      <c r="B530" s="832" t="s">
        <v>5420</v>
      </c>
      <c r="C530" s="832" t="s">
        <v>584</v>
      </c>
      <c r="D530" s="832" t="s">
        <v>2315</v>
      </c>
      <c r="E530" s="832" t="s">
        <v>5511</v>
      </c>
      <c r="F530" s="832" t="s">
        <v>5518</v>
      </c>
      <c r="G530" s="832" t="s">
        <v>5519</v>
      </c>
      <c r="H530" s="849"/>
      <c r="I530" s="849"/>
      <c r="J530" s="832"/>
      <c r="K530" s="832"/>
      <c r="L530" s="849"/>
      <c r="M530" s="849"/>
      <c r="N530" s="832"/>
      <c r="O530" s="832"/>
      <c r="P530" s="849">
        <v>1</v>
      </c>
      <c r="Q530" s="849">
        <v>37</v>
      </c>
      <c r="R530" s="837"/>
      <c r="S530" s="850">
        <v>37</v>
      </c>
    </row>
    <row r="531" spans="1:19" ht="14.4" customHeight="1" x14ac:dyDescent="0.3">
      <c r="A531" s="831" t="s">
        <v>5419</v>
      </c>
      <c r="B531" s="832" t="s">
        <v>5420</v>
      </c>
      <c r="C531" s="832" t="s">
        <v>5550</v>
      </c>
      <c r="D531" s="832" t="s">
        <v>5400</v>
      </c>
      <c r="E531" s="832" t="s">
        <v>5421</v>
      </c>
      <c r="F531" s="832" t="s">
        <v>5437</v>
      </c>
      <c r="G531" s="832" t="s">
        <v>2152</v>
      </c>
      <c r="H531" s="849">
        <v>0</v>
      </c>
      <c r="I531" s="849">
        <v>0</v>
      </c>
      <c r="J531" s="832"/>
      <c r="K531" s="832"/>
      <c r="L531" s="849"/>
      <c r="M531" s="849"/>
      <c r="N531" s="832"/>
      <c r="O531" s="832"/>
      <c r="P531" s="849"/>
      <c r="Q531" s="849"/>
      <c r="R531" s="837"/>
      <c r="S531" s="850"/>
    </row>
    <row r="532" spans="1:19" ht="14.4" customHeight="1" x14ac:dyDescent="0.3">
      <c r="A532" s="831" t="s">
        <v>5419</v>
      </c>
      <c r="B532" s="832" t="s">
        <v>5420</v>
      </c>
      <c r="C532" s="832" t="s">
        <v>5550</v>
      </c>
      <c r="D532" s="832" t="s">
        <v>5400</v>
      </c>
      <c r="E532" s="832" t="s">
        <v>5421</v>
      </c>
      <c r="F532" s="832" t="s">
        <v>5438</v>
      </c>
      <c r="G532" s="832" t="s">
        <v>5551</v>
      </c>
      <c r="H532" s="849">
        <v>0</v>
      </c>
      <c r="I532" s="849">
        <v>-7.2759576141834259E-12</v>
      </c>
      <c r="J532" s="832"/>
      <c r="K532" s="832"/>
      <c r="L532" s="849"/>
      <c r="M532" s="849"/>
      <c r="N532" s="832"/>
      <c r="O532" s="832"/>
      <c r="P532" s="849"/>
      <c r="Q532" s="849"/>
      <c r="R532" s="837"/>
      <c r="S532" s="850"/>
    </row>
    <row r="533" spans="1:19" ht="14.4" customHeight="1" x14ac:dyDescent="0.3">
      <c r="A533" s="831" t="s">
        <v>5419</v>
      </c>
      <c r="B533" s="832" t="s">
        <v>5420</v>
      </c>
      <c r="C533" s="832" t="s">
        <v>5550</v>
      </c>
      <c r="D533" s="832" t="s">
        <v>5400</v>
      </c>
      <c r="E533" s="832" t="s">
        <v>5421</v>
      </c>
      <c r="F533" s="832" t="s">
        <v>5485</v>
      </c>
      <c r="G533" s="832" t="s">
        <v>5552</v>
      </c>
      <c r="H533" s="849">
        <v>0</v>
      </c>
      <c r="I533" s="849">
        <v>0</v>
      </c>
      <c r="J533" s="832"/>
      <c r="K533" s="832"/>
      <c r="L533" s="849"/>
      <c r="M533" s="849"/>
      <c r="N533" s="832"/>
      <c r="O533" s="832"/>
      <c r="P533" s="849"/>
      <c r="Q533" s="849"/>
      <c r="R533" s="837"/>
      <c r="S533" s="850"/>
    </row>
    <row r="534" spans="1:19" ht="14.4" customHeight="1" x14ac:dyDescent="0.3">
      <c r="A534" s="831" t="s">
        <v>5419</v>
      </c>
      <c r="B534" s="832" t="s">
        <v>5553</v>
      </c>
      <c r="C534" s="832" t="s">
        <v>584</v>
      </c>
      <c r="D534" s="832" t="s">
        <v>2186</v>
      </c>
      <c r="E534" s="832" t="s">
        <v>5421</v>
      </c>
      <c r="F534" s="832" t="s">
        <v>5438</v>
      </c>
      <c r="G534" s="832" t="s">
        <v>2149</v>
      </c>
      <c r="H534" s="849">
        <v>5</v>
      </c>
      <c r="I534" s="849">
        <v>52086.15</v>
      </c>
      <c r="J534" s="832"/>
      <c r="K534" s="832">
        <v>10417.23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5419</v>
      </c>
      <c r="B535" s="832" t="s">
        <v>5553</v>
      </c>
      <c r="C535" s="832" t="s">
        <v>584</v>
      </c>
      <c r="D535" s="832" t="s">
        <v>2186</v>
      </c>
      <c r="E535" s="832" t="s">
        <v>5421</v>
      </c>
      <c r="F535" s="832" t="s">
        <v>5555</v>
      </c>
      <c r="G535" s="832" t="s">
        <v>5556</v>
      </c>
      <c r="H535" s="849"/>
      <c r="I535" s="849"/>
      <c r="J535" s="832"/>
      <c r="K535" s="832"/>
      <c r="L535" s="849">
        <v>4</v>
      </c>
      <c r="M535" s="849">
        <v>405355.68</v>
      </c>
      <c r="N535" s="832">
        <v>1</v>
      </c>
      <c r="O535" s="832">
        <v>101338.92</v>
      </c>
      <c r="P535" s="849"/>
      <c r="Q535" s="849"/>
      <c r="R535" s="837"/>
      <c r="S535" s="850"/>
    </row>
    <row r="536" spans="1:19" ht="14.4" customHeight="1" x14ac:dyDescent="0.3">
      <c r="A536" s="831" t="s">
        <v>5419</v>
      </c>
      <c r="B536" s="832" t="s">
        <v>5553</v>
      </c>
      <c r="C536" s="832" t="s">
        <v>584</v>
      </c>
      <c r="D536" s="832" t="s">
        <v>2186</v>
      </c>
      <c r="E536" s="832" t="s">
        <v>5421</v>
      </c>
      <c r="F536" s="832" t="s">
        <v>5500</v>
      </c>
      <c r="G536" s="832" t="s">
        <v>5501</v>
      </c>
      <c r="H536" s="849"/>
      <c r="I536" s="849"/>
      <c r="J536" s="832"/>
      <c r="K536" s="832"/>
      <c r="L536" s="849">
        <v>2</v>
      </c>
      <c r="M536" s="849">
        <v>61266.28</v>
      </c>
      <c r="N536" s="832">
        <v>1</v>
      </c>
      <c r="O536" s="832">
        <v>30633.14</v>
      </c>
      <c r="P536" s="849"/>
      <c r="Q536" s="849"/>
      <c r="R536" s="837"/>
      <c r="S536" s="850"/>
    </row>
    <row r="537" spans="1:19" ht="14.4" customHeight="1" x14ac:dyDescent="0.3">
      <c r="A537" s="831" t="s">
        <v>5419</v>
      </c>
      <c r="B537" s="832" t="s">
        <v>5553</v>
      </c>
      <c r="C537" s="832" t="s">
        <v>584</v>
      </c>
      <c r="D537" s="832" t="s">
        <v>2186</v>
      </c>
      <c r="E537" s="832" t="s">
        <v>5421</v>
      </c>
      <c r="F537" s="832" t="s">
        <v>5502</v>
      </c>
      <c r="G537" s="832" t="s">
        <v>5503</v>
      </c>
      <c r="H537" s="849"/>
      <c r="I537" s="849"/>
      <c r="J537" s="832"/>
      <c r="K537" s="832"/>
      <c r="L537" s="849">
        <v>2</v>
      </c>
      <c r="M537" s="849">
        <v>688803.28</v>
      </c>
      <c r="N537" s="832">
        <v>1</v>
      </c>
      <c r="O537" s="832">
        <v>344401.64</v>
      </c>
      <c r="P537" s="849"/>
      <c r="Q537" s="849"/>
      <c r="R537" s="837"/>
      <c r="S537" s="850"/>
    </row>
    <row r="538" spans="1:19" ht="14.4" customHeight="1" x14ac:dyDescent="0.3">
      <c r="A538" s="831" t="s">
        <v>5419</v>
      </c>
      <c r="B538" s="832" t="s">
        <v>5553</v>
      </c>
      <c r="C538" s="832" t="s">
        <v>584</v>
      </c>
      <c r="D538" s="832" t="s">
        <v>2186</v>
      </c>
      <c r="E538" s="832" t="s">
        <v>5511</v>
      </c>
      <c r="F538" s="832" t="s">
        <v>5518</v>
      </c>
      <c r="G538" s="832" t="s">
        <v>5519</v>
      </c>
      <c r="H538" s="849"/>
      <c r="I538" s="849"/>
      <c r="J538" s="832"/>
      <c r="K538" s="832"/>
      <c r="L538" s="849"/>
      <c r="M538" s="849"/>
      <c r="N538" s="832"/>
      <c r="O538" s="832"/>
      <c r="P538" s="849">
        <v>1</v>
      </c>
      <c r="Q538" s="849">
        <v>37</v>
      </c>
      <c r="R538" s="837"/>
      <c r="S538" s="850">
        <v>37</v>
      </c>
    </row>
    <row r="539" spans="1:19" ht="14.4" customHeight="1" x14ac:dyDescent="0.3">
      <c r="A539" s="831" t="s">
        <v>5419</v>
      </c>
      <c r="B539" s="832" t="s">
        <v>5553</v>
      </c>
      <c r="C539" s="832" t="s">
        <v>584</v>
      </c>
      <c r="D539" s="832" t="s">
        <v>2186</v>
      </c>
      <c r="E539" s="832" t="s">
        <v>5511</v>
      </c>
      <c r="F539" s="832" t="s">
        <v>5526</v>
      </c>
      <c r="G539" s="832" t="s">
        <v>5527</v>
      </c>
      <c r="H539" s="849">
        <v>2</v>
      </c>
      <c r="I539" s="849">
        <v>74</v>
      </c>
      <c r="J539" s="832"/>
      <c r="K539" s="832">
        <v>37</v>
      </c>
      <c r="L539" s="849"/>
      <c r="M539" s="849"/>
      <c r="N539" s="832"/>
      <c r="O539" s="832"/>
      <c r="P539" s="849"/>
      <c r="Q539" s="849"/>
      <c r="R539" s="837"/>
      <c r="S539" s="850"/>
    </row>
    <row r="540" spans="1:19" ht="14.4" customHeight="1" x14ac:dyDescent="0.3">
      <c r="A540" s="831" t="s">
        <v>5419</v>
      </c>
      <c r="B540" s="832" t="s">
        <v>5553</v>
      </c>
      <c r="C540" s="832" t="s">
        <v>584</v>
      </c>
      <c r="D540" s="832" t="s">
        <v>2186</v>
      </c>
      <c r="E540" s="832" t="s">
        <v>5511</v>
      </c>
      <c r="F540" s="832" t="s">
        <v>5530</v>
      </c>
      <c r="G540" s="832" t="s">
        <v>5531</v>
      </c>
      <c r="H540" s="849"/>
      <c r="I540" s="849"/>
      <c r="J540" s="832"/>
      <c r="K540" s="832"/>
      <c r="L540" s="849">
        <v>4</v>
      </c>
      <c r="M540" s="849">
        <v>128</v>
      </c>
      <c r="N540" s="832">
        <v>1</v>
      </c>
      <c r="O540" s="832">
        <v>32</v>
      </c>
      <c r="P540" s="849"/>
      <c r="Q540" s="849"/>
      <c r="R540" s="837"/>
      <c r="S540" s="850"/>
    </row>
    <row r="541" spans="1:19" ht="14.4" customHeight="1" x14ac:dyDescent="0.3">
      <c r="A541" s="831" t="s">
        <v>5419</v>
      </c>
      <c r="B541" s="832" t="s">
        <v>5553</v>
      </c>
      <c r="C541" s="832" t="s">
        <v>584</v>
      </c>
      <c r="D541" s="832" t="s">
        <v>2191</v>
      </c>
      <c r="E541" s="832" t="s">
        <v>5511</v>
      </c>
      <c r="F541" s="832" t="s">
        <v>5570</v>
      </c>
      <c r="G541" s="832" t="s">
        <v>5571</v>
      </c>
      <c r="H541" s="849"/>
      <c r="I541" s="849"/>
      <c r="J541" s="832"/>
      <c r="K541" s="832"/>
      <c r="L541" s="849"/>
      <c r="M541" s="849"/>
      <c r="N541" s="832"/>
      <c r="O541" s="832"/>
      <c r="P541" s="849">
        <v>7</v>
      </c>
      <c r="Q541" s="849">
        <v>5327</v>
      </c>
      <c r="R541" s="837"/>
      <c r="S541" s="850">
        <v>761</v>
      </c>
    </row>
    <row r="542" spans="1:19" ht="14.4" customHeight="1" x14ac:dyDescent="0.3">
      <c r="A542" s="831" t="s">
        <v>5419</v>
      </c>
      <c r="B542" s="832" t="s">
        <v>5553</v>
      </c>
      <c r="C542" s="832" t="s">
        <v>584</v>
      </c>
      <c r="D542" s="832" t="s">
        <v>2194</v>
      </c>
      <c r="E542" s="832" t="s">
        <v>5421</v>
      </c>
      <c r="F542" s="832" t="s">
        <v>5451</v>
      </c>
      <c r="G542" s="832" t="s">
        <v>5452</v>
      </c>
      <c r="H542" s="849">
        <v>0.4</v>
      </c>
      <c r="I542" s="849">
        <v>108.69</v>
      </c>
      <c r="J542" s="832"/>
      <c r="K542" s="832">
        <v>271.72499999999997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" customHeight="1" x14ac:dyDescent="0.3">
      <c r="A543" s="831" t="s">
        <v>5419</v>
      </c>
      <c r="B543" s="832" t="s">
        <v>5553</v>
      </c>
      <c r="C543" s="832" t="s">
        <v>584</v>
      </c>
      <c r="D543" s="832" t="s">
        <v>2194</v>
      </c>
      <c r="E543" s="832" t="s">
        <v>5421</v>
      </c>
      <c r="F543" s="832" t="s">
        <v>5457</v>
      </c>
      <c r="G543" s="832" t="s">
        <v>5458</v>
      </c>
      <c r="H543" s="849">
        <v>0.04</v>
      </c>
      <c r="I543" s="849">
        <v>4.87</v>
      </c>
      <c r="J543" s="832"/>
      <c r="K543" s="832">
        <v>121.75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5419</v>
      </c>
      <c r="B544" s="832" t="s">
        <v>5553</v>
      </c>
      <c r="C544" s="832" t="s">
        <v>584</v>
      </c>
      <c r="D544" s="832" t="s">
        <v>2194</v>
      </c>
      <c r="E544" s="832" t="s">
        <v>5421</v>
      </c>
      <c r="F544" s="832" t="s">
        <v>5554</v>
      </c>
      <c r="G544" s="832" t="s">
        <v>5434</v>
      </c>
      <c r="H544" s="849">
        <v>0.05</v>
      </c>
      <c r="I544" s="849">
        <v>21.18</v>
      </c>
      <c r="J544" s="832"/>
      <c r="K544" s="832">
        <v>423.59999999999997</v>
      </c>
      <c r="L544" s="849"/>
      <c r="M544" s="849"/>
      <c r="N544" s="832"/>
      <c r="O544" s="832"/>
      <c r="P544" s="849"/>
      <c r="Q544" s="849"/>
      <c r="R544" s="837"/>
      <c r="S544" s="850"/>
    </row>
    <row r="545" spans="1:19" ht="14.4" customHeight="1" x14ac:dyDescent="0.3">
      <c r="A545" s="831" t="s">
        <v>5419</v>
      </c>
      <c r="B545" s="832" t="s">
        <v>5553</v>
      </c>
      <c r="C545" s="832" t="s">
        <v>584</v>
      </c>
      <c r="D545" s="832" t="s">
        <v>2194</v>
      </c>
      <c r="E545" s="832" t="s">
        <v>5511</v>
      </c>
      <c r="F545" s="832" t="s">
        <v>5514</v>
      </c>
      <c r="G545" s="832" t="s">
        <v>5515</v>
      </c>
      <c r="H545" s="849">
        <v>1</v>
      </c>
      <c r="I545" s="849">
        <v>146</v>
      </c>
      <c r="J545" s="832"/>
      <c r="K545" s="832">
        <v>146</v>
      </c>
      <c r="L545" s="849"/>
      <c r="M545" s="849"/>
      <c r="N545" s="832"/>
      <c r="O545" s="832"/>
      <c r="P545" s="849"/>
      <c r="Q545" s="849"/>
      <c r="R545" s="837"/>
      <c r="S545" s="850"/>
    </row>
    <row r="546" spans="1:19" ht="14.4" customHeight="1" x14ac:dyDescent="0.3">
      <c r="A546" s="831" t="s">
        <v>5419</v>
      </c>
      <c r="B546" s="832" t="s">
        <v>5553</v>
      </c>
      <c r="C546" s="832" t="s">
        <v>584</v>
      </c>
      <c r="D546" s="832" t="s">
        <v>2194</v>
      </c>
      <c r="E546" s="832" t="s">
        <v>5511</v>
      </c>
      <c r="F546" s="832" t="s">
        <v>5570</v>
      </c>
      <c r="G546" s="832" t="s">
        <v>5571</v>
      </c>
      <c r="H546" s="849">
        <v>191</v>
      </c>
      <c r="I546" s="849">
        <v>145160</v>
      </c>
      <c r="J546" s="832">
        <v>0.6740247860588866</v>
      </c>
      <c r="K546" s="832">
        <v>760</v>
      </c>
      <c r="L546" s="849">
        <v>283</v>
      </c>
      <c r="M546" s="849">
        <v>215363</v>
      </c>
      <c r="N546" s="832">
        <v>1</v>
      </c>
      <c r="O546" s="832">
        <v>761</v>
      </c>
      <c r="P546" s="849">
        <v>27</v>
      </c>
      <c r="Q546" s="849">
        <v>20547</v>
      </c>
      <c r="R546" s="837">
        <v>9.5406360424028266E-2</v>
      </c>
      <c r="S546" s="850">
        <v>761</v>
      </c>
    </row>
    <row r="547" spans="1:19" ht="14.4" customHeight="1" x14ac:dyDescent="0.3">
      <c r="A547" s="831" t="s">
        <v>5419</v>
      </c>
      <c r="B547" s="832" t="s">
        <v>5553</v>
      </c>
      <c r="C547" s="832" t="s">
        <v>584</v>
      </c>
      <c r="D547" s="832" t="s">
        <v>5400</v>
      </c>
      <c r="E547" s="832" t="s">
        <v>5421</v>
      </c>
      <c r="F547" s="832" t="s">
        <v>5559</v>
      </c>
      <c r="G547" s="832" t="s">
        <v>2152</v>
      </c>
      <c r="H547" s="849"/>
      <c r="I547" s="849"/>
      <c r="J547" s="832"/>
      <c r="K547" s="832"/>
      <c r="L547" s="849">
        <v>1</v>
      </c>
      <c r="M547" s="849">
        <v>21246.799999999999</v>
      </c>
      <c r="N547" s="832">
        <v>1</v>
      </c>
      <c r="O547" s="832">
        <v>21246.799999999999</v>
      </c>
      <c r="P547" s="849"/>
      <c r="Q547" s="849"/>
      <c r="R547" s="837"/>
      <c r="S547" s="850"/>
    </row>
    <row r="548" spans="1:19" ht="14.4" customHeight="1" x14ac:dyDescent="0.3">
      <c r="A548" s="831" t="s">
        <v>5419</v>
      </c>
      <c r="B548" s="832" t="s">
        <v>5553</v>
      </c>
      <c r="C548" s="832" t="s">
        <v>584</v>
      </c>
      <c r="D548" s="832" t="s">
        <v>5400</v>
      </c>
      <c r="E548" s="832" t="s">
        <v>5511</v>
      </c>
      <c r="F548" s="832" t="s">
        <v>5568</v>
      </c>
      <c r="G548" s="832" t="s">
        <v>5569</v>
      </c>
      <c r="H548" s="849">
        <v>1</v>
      </c>
      <c r="I548" s="849">
        <v>88</v>
      </c>
      <c r="J548" s="832"/>
      <c r="K548" s="832">
        <v>88</v>
      </c>
      <c r="L548" s="849"/>
      <c r="M548" s="849"/>
      <c r="N548" s="832"/>
      <c r="O548" s="832"/>
      <c r="P548" s="849"/>
      <c r="Q548" s="849"/>
      <c r="R548" s="837"/>
      <c r="S548" s="850"/>
    </row>
    <row r="549" spans="1:19" ht="14.4" customHeight="1" x14ac:dyDescent="0.3">
      <c r="A549" s="831" t="s">
        <v>5419</v>
      </c>
      <c r="B549" s="832" t="s">
        <v>5553</v>
      </c>
      <c r="C549" s="832" t="s">
        <v>584</v>
      </c>
      <c r="D549" s="832" t="s">
        <v>5400</v>
      </c>
      <c r="E549" s="832" t="s">
        <v>5511</v>
      </c>
      <c r="F549" s="832" t="s">
        <v>5570</v>
      </c>
      <c r="G549" s="832" t="s">
        <v>5571</v>
      </c>
      <c r="H549" s="849">
        <v>1</v>
      </c>
      <c r="I549" s="849">
        <v>760</v>
      </c>
      <c r="J549" s="832"/>
      <c r="K549" s="832">
        <v>760</v>
      </c>
      <c r="L549" s="849"/>
      <c r="M549" s="849"/>
      <c r="N549" s="832"/>
      <c r="O549" s="832"/>
      <c r="P549" s="849"/>
      <c r="Q549" s="849"/>
      <c r="R549" s="837"/>
      <c r="S549" s="850"/>
    </row>
    <row r="550" spans="1:19" ht="14.4" customHeight="1" x14ac:dyDescent="0.3">
      <c r="A550" s="831" t="s">
        <v>5419</v>
      </c>
      <c r="B550" s="832" t="s">
        <v>5553</v>
      </c>
      <c r="C550" s="832" t="s">
        <v>584</v>
      </c>
      <c r="D550" s="832" t="s">
        <v>5400</v>
      </c>
      <c r="E550" s="832" t="s">
        <v>5511</v>
      </c>
      <c r="F550" s="832" t="s">
        <v>5572</v>
      </c>
      <c r="G550" s="832" t="s">
        <v>5573</v>
      </c>
      <c r="H550" s="849">
        <v>1</v>
      </c>
      <c r="I550" s="849">
        <v>392</v>
      </c>
      <c r="J550" s="832"/>
      <c r="K550" s="832">
        <v>392</v>
      </c>
      <c r="L550" s="849"/>
      <c r="M550" s="849"/>
      <c r="N550" s="832"/>
      <c r="O550" s="832"/>
      <c r="P550" s="849"/>
      <c r="Q550" s="849"/>
      <c r="R550" s="837"/>
      <c r="S550" s="850"/>
    </row>
    <row r="551" spans="1:19" ht="14.4" customHeight="1" x14ac:dyDescent="0.3">
      <c r="A551" s="831" t="s">
        <v>5419</v>
      </c>
      <c r="B551" s="832" t="s">
        <v>5553</v>
      </c>
      <c r="C551" s="832" t="s">
        <v>584</v>
      </c>
      <c r="D551" s="832" t="s">
        <v>5400</v>
      </c>
      <c r="E551" s="832" t="s">
        <v>5511</v>
      </c>
      <c r="F551" s="832" t="s">
        <v>5574</v>
      </c>
      <c r="G551" s="832" t="s">
        <v>5575</v>
      </c>
      <c r="H551" s="849">
        <v>2</v>
      </c>
      <c r="I551" s="849">
        <v>78</v>
      </c>
      <c r="J551" s="832"/>
      <c r="K551" s="832">
        <v>39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" customHeight="1" x14ac:dyDescent="0.3">
      <c r="A552" s="831" t="s">
        <v>5419</v>
      </c>
      <c r="B552" s="832" t="s">
        <v>5553</v>
      </c>
      <c r="C552" s="832" t="s">
        <v>584</v>
      </c>
      <c r="D552" s="832" t="s">
        <v>5400</v>
      </c>
      <c r="E552" s="832" t="s">
        <v>5511</v>
      </c>
      <c r="F552" s="832" t="s">
        <v>5520</v>
      </c>
      <c r="G552" s="832" t="s">
        <v>5521</v>
      </c>
      <c r="H552" s="849">
        <v>112</v>
      </c>
      <c r="I552" s="849">
        <v>0</v>
      </c>
      <c r="J552" s="832"/>
      <c r="K552" s="832">
        <v>0</v>
      </c>
      <c r="L552" s="849">
        <v>101</v>
      </c>
      <c r="M552" s="849">
        <v>0</v>
      </c>
      <c r="N552" s="832"/>
      <c r="O552" s="832">
        <v>0</v>
      </c>
      <c r="P552" s="849">
        <v>63</v>
      </c>
      <c r="Q552" s="849">
        <v>0</v>
      </c>
      <c r="R552" s="837"/>
      <c r="S552" s="850">
        <v>0</v>
      </c>
    </row>
    <row r="553" spans="1:19" ht="14.4" customHeight="1" x14ac:dyDescent="0.3">
      <c r="A553" s="831" t="s">
        <v>5419</v>
      </c>
      <c r="B553" s="832" t="s">
        <v>5553</v>
      </c>
      <c r="C553" s="832" t="s">
        <v>584</v>
      </c>
      <c r="D553" s="832" t="s">
        <v>5400</v>
      </c>
      <c r="E553" s="832" t="s">
        <v>5511</v>
      </c>
      <c r="F553" s="832" t="s">
        <v>5530</v>
      </c>
      <c r="G553" s="832" t="s">
        <v>5531</v>
      </c>
      <c r="H553" s="849"/>
      <c r="I553" s="849"/>
      <c r="J553" s="832"/>
      <c r="K553" s="832"/>
      <c r="L553" s="849">
        <v>2</v>
      </c>
      <c r="M553" s="849">
        <v>64</v>
      </c>
      <c r="N553" s="832">
        <v>1</v>
      </c>
      <c r="O553" s="832">
        <v>32</v>
      </c>
      <c r="P553" s="849"/>
      <c r="Q553" s="849"/>
      <c r="R553" s="837"/>
      <c r="S553" s="850"/>
    </row>
    <row r="554" spans="1:19" ht="14.4" customHeight="1" x14ac:dyDescent="0.3">
      <c r="A554" s="831" t="s">
        <v>5419</v>
      </c>
      <c r="B554" s="832" t="s">
        <v>5553</v>
      </c>
      <c r="C554" s="832" t="s">
        <v>584</v>
      </c>
      <c r="D554" s="832" t="s">
        <v>2202</v>
      </c>
      <c r="E554" s="832" t="s">
        <v>5511</v>
      </c>
      <c r="F554" s="832" t="s">
        <v>5518</v>
      </c>
      <c r="G554" s="832" t="s">
        <v>5519</v>
      </c>
      <c r="H554" s="849"/>
      <c r="I554" s="849"/>
      <c r="J554" s="832"/>
      <c r="K554" s="832"/>
      <c r="L554" s="849">
        <v>2</v>
      </c>
      <c r="M554" s="849">
        <v>74</v>
      </c>
      <c r="N554" s="832">
        <v>1</v>
      </c>
      <c r="O554" s="832">
        <v>37</v>
      </c>
      <c r="P554" s="849"/>
      <c r="Q554" s="849"/>
      <c r="R554" s="837"/>
      <c r="S554" s="850"/>
    </row>
    <row r="555" spans="1:19" ht="14.4" customHeight="1" x14ac:dyDescent="0.3">
      <c r="A555" s="831" t="s">
        <v>5419</v>
      </c>
      <c r="B555" s="832" t="s">
        <v>5553</v>
      </c>
      <c r="C555" s="832" t="s">
        <v>584</v>
      </c>
      <c r="D555" s="832" t="s">
        <v>2202</v>
      </c>
      <c r="E555" s="832" t="s">
        <v>5511</v>
      </c>
      <c r="F555" s="832" t="s">
        <v>5524</v>
      </c>
      <c r="G555" s="832" t="s">
        <v>5525</v>
      </c>
      <c r="H555" s="849"/>
      <c r="I555" s="849"/>
      <c r="J555" s="832"/>
      <c r="K555" s="832"/>
      <c r="L555" s="849"/>
      <c r="M555" s="849"/>
      <c r="N555" s="832"/>
      <c r="O555" s="832"/>
      <c r="P555" s="849">
        <v>1</v>
      </c>
      <c r="Q555" s="849">
        <v>33.33</v>
      </c>
      <c r="R555" s="837"/>
      <c r="S555" s="850">
        <v>33.33</v>
      </c>
    </row>
    <row r="556" spans="1:19" ht="14.4" customHeight="1" x14ac:dyDescent="0.3">
      <c r="A556" s="831" t="s">
        <v>5419</v>
      </c>
      <c r="B556" s="832" t="s">
        <v>5553</v>
      </c>
      <c r="C556" s="832" t="s">
        <v>584</v>
      </c>
      <c r="D556" s="832" t="s">
        <v>2202</v>
      </c>
      <c r="E556" s="832" t="s">
        <v>5511</v>
      </c>
      <c r="F556" s="832" t="s">
        <v>5582</v>
      </c>
      <c r="G556" s="832" t="s">
        <v>5583</v>
      </c>
      <c r="H556" s="849"/>
      <c r="I556" s="849"/>
      <c r="J556" s="832"/>
      <c r="K556" s="832"/>
      <c r="L556" s="849"/>
      <c r="M556" s="849"/>
      <c r="N556" s="832"/>
      <c r="O556" s="832"/>
      <c r="P556" s="849">
        <v>1</v>
      </c>
      <c r="Q556" s="849">
        <v>178</v>
      </c>
      <c r="R556" s="837"/>
      <c r="S556" s="850">
        <v>178</v>
      </c>
    </row>
    <row r="557" spans="1:19" ht="14.4" customHeight="1" x14ac:dyDescent="0.3">
      <c r="A557" s="831" t="s">
        <v>5419</v>
      </c>
      <c r="B557" s="832" t="s">
        <v>5553</v>
      </c>
      <c r="C557" s="832" t="s">
        <v>584</v>
      </c>
      <c r="D557" s="832" t="s">
        <v>2220</v>
      </c>
      <c r="E557" s="832" t="s">
        <v>5511</v>
      </c>
      <c r="F557" s="832" t="s">
        <v>5518</v>
      </c>
      <c r="G557" s="832" t="s">
        <v>5519</v>
      </c>
      <c r="H557" s="849">
        <v>11</v>
      </c>
      <c r="I557" s="849">
        <v>407</v>
      </c>
      <c r="J557" s="832">
        <v>1.375</v>
      </c>
      <c r="K557" s="832">
        <v>37</v>
      </c>
      <c r="L557" s="849">
        <v>8</v>
      </c>
      <c r="M557" s="849">
        <v>296</v>
      </c>
      <c r="N557" s="832">
        <v>1</v>
      </c>
      <c r="O557" s="832">
        <v>37</v>
      </c>
      <c r="P557" s="849">
        <v>16</v>
      </c>
      <c r="Q557" s="849">
        <v>592</v>
      </c>
      <c r="R557" s="837">
        <v>2</v>
      </c>
      <c r="S557" s="850">
        <v>37</v>
      </c>
    </row>
    <row r="558" spans="1:19" ht="14.4" customHeight="1" x14ac:dyDescent="0.3">
      <c r="A558" s="831" t="s">
        <v>5419</v>
      </c>
      <c r="B558" s="832" t="s">
        <v>5553</v>
      </c>
      <c r="C558" s="832" t="s">
        <v>584</v>
      </c>
      <c r="D558" s="832" t="s">
        <v>2220</v>
      </c>
      <c r="E558" s="832" t="s">
        <v>5511</v>
      </c>
      <c r="F558" s="832" t="s">
        <v>5566</v>
      </c>
      <c r="G558" s="832" t="s">
        <v>5567</v>
      </c>
      <c r="H558" s="849">
        <v>7</v>
      </c>
      <c r="I558" s="849">
        <v>4907</v>
      </c>
      <c r="J558" s="832">
        <v>1.75</v>
      </c>
      <c r="K558" s="832">
        <v>701</v>
      </c>
      <c r="L558" s="849">
        <v>4</v>
      </c>
      <c r="M558" s="849">
        <v>2804</v>
      </c>
      <c r="N558" s="832">
        <v>1</v>
      </c>
      <c r="O558" s="832">
        <v>701</v>
      </c>
      <c r="P558" s="849"/>
      <c r="Q558" s="849"/>
      <c r="R558" s="837"/>
      <c r="S558" s="850"/>
    </row>
    <row r="559" spans="1:19" ht="14.4" customHeight="1" x14ac:dyDescent="0.3">
      <c r="A559" s="831" t="s">
        <v>5419</v>
      </c>
      <c r="B559" s="832" t="s">
        <v>5553</v>
      </c>
      <c r="C559" s="832" t="s">
        <v>584</v>
      </c>
      <c r="D559" s="832" t="s">
        <v>2220</v>
      </c>
      <c r="E559" s="832" t="s">
        <v>5511</v>
      </c>
      <c r="F559" s="832" t="s">
        <v>5572</v>
      </c>
      <c r="G559" s="832" t="s">
        <v>5573</v>
      </c>
      <c r="H559" s="849">
        <v>1</v>
      </c>
      <c r="I559" s="849">
        <v>392</v>
      </c>
      <c r="J559" s="832"/>
      <c r="K559" s="832">
        <v>392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" customHeight="1" x14ac:dyDescent="0.3">
      <c r="A560" s="831" t="s">
        <v>5419</v>
      </c>
      <c r="B560" s="832" t="s">
        <v>5553</v>
      </c>
      <c r="C560" s="832" t="s">
        <v>584</v>
      </c>
      <c r="D560" s="832" t="s">
        <v>2220</v>
      </c>
      <c r="E560" s="832" t="s">
        <v>5511</v>
      </c>
      <c r="F560" s="832" t="s">
        <v>5574</v>
      </c>
      <c r="G560" s="832" t="s">
        <v>5575</v>
      </c>
      <c r="H560" s="849">
        <v>27</v>
      </c>
      <c r="I560" s="849">
        <v>1053</v>
      </c>
      <c r="J560" s="832"/>
      <c r="K560" s="832">
        <v>39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5419</v>
      </c>
      <c r="B561" s="832" t="s">
        <v>5553</v>
      </c>
      <c r="C561" s="832" t="s">
        <v>584</v>
      </c>
      <c r="D561" s="832" t="s">
        <v>2220</v>
      </c>
      <c r="E561" s="832" t="s">
        <v>5511</v>
      </c>
      <c r="F561" s="832" t="s">
        <v>5580</v>
      </c>
      <c r="G561" s="832" t="s">
        <v>5581</v>
      </c>
      <c r="H561" s="849">
        <v>1</v>
      </c>
      <c r="I561" s="849">
        <v>4442</v>
      </c>
      <c r="J561" s="832"/>
      <c r="K561" s="832">
        <v>4442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" customHeight="1" x14ac:dyDescent="0.3">
      <c r="A562" s="831" t="s">
        <v>5419</v>
      </c>
      <c r="B562" s="832" t="s">
        <v>5553</v>
      </c>
      <c r="C562" s="832" t="s">
        <v>584</v>
      </c>
      <c r="D562" s="832" t="s">
        <v>2220</v>
      </c>
      <c r="E562" s="832" t="s">
        <v>5511</v>
      </c>
      <c r="F562" s="832" t="s">
        <v>5524</v>
      </c>
      <c r="G562" s="832" t="s">
        <v>5525</v>
      </c>
      <c r="H562" s="849">
        <v>131</v>
      </c>
      <c r="I562" s="849">
        <v>4366.67</v>
      </c>
      <c r="J562" s="832">
        <v>0.77514897937809435</v>
      </c>
      <c r="K562" s="832">
        <v>33.333358778625957</v>
      </c>
      <c r="L562" s="849">
        <v>169</v>
      </c>
      <c r="M562" s="849">
        <v>5633.33</v>
      </c>
      <c r="N562" s="832">
        <v>1</v>
      </c>
      <c r="O562" s="832">
        <v>33.333313609467453</v>
      </c>
      <c r="P562" s="849">
        <v>83</v>
      </c>
      <c r="Q562" s="849">
        <v>2766.67</v>
      </c>
      <c r="R562" s="837">
        <v>0.49112514267759921</v>
      </c>
      <c r="S562" s="850">
        <v>33.333373493975905</v>
      </c>
    </row>
    <row r="563" spans="1:19" ht="14.4" customHeight="1" x14ac:dyDescent="0.3">
      <c r="A563" s="831" t="s">
        <v>5419</v>
      </c>
      <c r="B563" s="832" t="s">
        <v>5553</v>
      </c>
      <c r="C563" s="832" t="s">
        <v>584</v>
      </c>
      <c r="D563" s="832" t="s">
        <v>2220</v>
      </c>
      <c r="E563" s="832" t="s">
        <v>5511</v>
      </c>
      <c r="F563" s="832" t="s">
        <v>5582</v>
      </c>
      <c r="G563" s="832" t="s">
        <v>5583</v>
      </c>
      <c r="H563" s="849">
        <v>105</v>
      </c>
      <c r="I563" s="849">
        <v>18585</v>
      </c>
      <c r="J563" s="832">
        <v>1.6666666666666667</v>
      </c>
      <c r="K563" s="832">
        <v>177</v>
      </c>
      <c r="L563" s="849">
        <v>63</v>
      </c>
      <c r="M563" s="849">
        <v>11151</v>
      </c>
      <c r="N563" s="832">
        <v>1</v>
      </c>
      <c r="O563" s="832">
        <v>177</v>
      </c>
      <c r="P563" s="849">
        <v>48</v>
      </c>
      <c r="Q563" s="849">
        <v>8544</v>
      </c>
      <c r="R563" s="837">
        <v>0.76620930858218994</v>
      </c>
      <c r="S563" s="850">
        <v>178</v>
      </c>
    </row>
    <row r="564" spans="1:19" ht="14.4" customHeight="1" x14ac:dyDescent="0.3">
      <c r="A564" s="831" t="s">
        <v>5419</v>
      </c>
      <c r="B564" s="832" t="s">
        <v>5553</v>
      </c>
      <c r="C564" s="832" t="s">
        <v>584</v>
      </c>
      <c r="D564" s="832" t="s">
        <v>2220</v>
      </c>
      <c r="E564" s="832" t="s">
        <v>5511</v>
      </c>
      <c r="F564" s="832" t="s">
        <v>5584</v>
      </c>
      <c r="G564" s="832" t="s">
        <v>5585</v>
      </c>
      <c r="H564" s="849">
        <v>152</v>
      </c>
      <c r="I564" s="849">
        <v>53808</v>
      </c>
      <c r="J564" s="832">
        <v>1.4859983429991714</v>
      </c>
      <c r="K564" s="832">
        <v>354</v>
      </c>
      <c r="L564" s="849">
        <v>102</v>
      </c>
      <c r="M564" s="849">
        <v>36210</v>
      </c>
      <c r="N564" s="832">
        <v>1</v>
      </c>
      <c r="O564" s="832">
        <v>355</v>
      </c>
      <c r="P564" s="849">
        <v>35</v>
      </c>
      <c r="Q564" s="849">
        <v>12425</v>
      </c>
      <c r="R564" s="837">
        <v>0.34313725490196079</v>
      </c>
      <c r="S564" s="850">
        <v>355</v>
      </c>
    </row>
    <row r="565" spans="1:19" ht="14.4" customHeight="1" x14ac:dyDescent="0.3">
      <c r="A565" s="831" t="s">
        <v>5419</v>
      </c>
      <c r="B565" s="832" t="s">
        <v>5553</v>
      </c>
      <c r="C565" s="832" t="s">
        <v>584</v>
      </c>
      <c r="D565" s="832" t="s">
        <v>5406</v>
      </c>
      <c r="E565" s="832" t="s">
        <v>5511</v>
      </c>
      <c r="F565" s="832" t="s">
        <v>5518</v>
      </c>
      <c r="G565" s="832" t="s">
        <v>5519</v>
      </c>
      <c r="H565" s="849">
        <v>1</v>
      </c>
      <c r="I565" s="849">
        <v>37</v>
      </c>
      <c r="J565" s="832"/>
      <c r="K565" s="832">
        <v>37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5419</v>
      </c>
      <c r="B566" s="832" t="s">
        <v>5553</v>
      </c>
      <c r="C566" s="832" t="s">
        <v>584</v>
      </c>
      <c r="D566" s="832" t="s">
        <v>2260</v>
      </c>
      <c r="E566" s="832" t="s">
        <v>5421</v>
      </c>
      <c r="F566" s="832" t="s">
        <v>5437</v>
      </c>
      <c r="G566" s="832" t="s">
        <v>2152</v>
      </c>
      <c r="H566" s="849">
        <v>172.5</v>
      </c>
      <c r="I566" s="849">
        <v>3693296.72</v>
      </c>
      <c r="J566" s="832">
        <v>1.2402907052173346</v>
      </c>
      <c r="K566" s="832">
        <v>21410.415768115945</v>
      </c>
      <c r="L566" s="849">
        <v>140</v>
      </c>
      <c r="M566" s="849">
        <v>2977766.99</v>
      </c>
      <c r="N566" s="832">
        <v>1</v>
      </c>
      <c r="O566" s="832">
        <v>21269.764214285715</v>
      </c>
      <c r="P566" s="849"/>
      <c r="Q566" s="849"/>
      <c r="R566" s="837"/>
      <c r="S566" s="850"/>
    </row>
    <row r="567" spans="1:19" ht="14.4" customHeight="1" x14ac:dyDescent="0.3">
      <c r="A567" s="831" t="s">
        <v>5419</v>
      </c>
      <c r="B567" s="832" t="s">
        <v>5553</v>
      </c>
      <c r="C567" s="832" t="s">
        <v>584</v>
      </c>
      <c r="D567" s="832" t="s">
        <v>2260</v>
      </c>
      <c r="E567" s="832" t="s">
        <v>5421</v>
      </c>
      <c r="F567" s="832" t="s">
        <v>5438</v>
      </c>
      <c r="G567" s="832" t="s">
        <v>2149</v>
      </c>
      <c r="H567" s="849">
        <v>316</v>
      </c>
      <c r="I567" s="849">
        <v>3225073.1999999997</v>
      </c>
      <c r="J567" s="832">
        <v>5.8840774384669006</v>
      </c>
      <c r="K567" s="832">
        <v>10205.927848101264</v>
      </c>
      <c r="L567" s="849">
        <v>59</v>
      </c>
      <c r="M567" s="849">
        <v>548101.76</v>
      </c>
      <c r="N567" s="832">
        <v>1</v>
      </c>
      <c r="O567" s="832">
        <v>9289.8603389830514</v>
      </c>
      <c r="P567" s="849">
        <v>22</v>
      </c>
      <c r="Q567" s="849">
        <v>204444.41999999998</v>
      </c>
      <c r="R567" s="837">
        <v>0.37300449463982743</v>
      </c>
      <c r="S567" s="850">
        <v>9292.9281818181807</v>
      </c>
    </row>
    <row r="568" spans="1:19" ht="14.4" customHeight="1" x14ac:dyDescent="0.3">
      <c r="A568" s="831" t="s">
        <v>5419</v>
      </c>
      <c r="B568" s="832" t="s">
        <v>5553</v>
      </c>
      <c r="C568" s="832" t="s">
        <v>584</v>
      </c>
      <c r="D568" s="832" t="s">
        <v>2260</v>
      </c>
      <c r="E568" s="832" t="s">
        <v>5421</v>
      </c>
      <c r="F568" s="832" t="s">
        <v>5467</v>
      </c>
      <c r="G568" s="832" t="s">
        <v>2158</v>
      </c>
      <c r="H568" s="849">
        <v>7</v>
      </c>
      <c r="I568" s="849">
        <v>163383.71</v>
      </c>
      <c r="J568" s="832">
        <v>0.629290104624326</v>
      </c>
      <c r="K568" s="832">
        <v>23340.53</v>
      </c>
      <c r="L568" s="849">
        <v>12</v>
      </c>
      <c r="M568" s="849">
        <v>259631.78</v>
      </c>
      <c r="N568" s="832">
        <v>1</v>
      </c>
      <c r="O568" s="832">
        <v>21635.981666666667</v>
      </c>
      <c r="P568" s="849">
        <v>2</v>
      </c>
      <c r="Q568" s="849">
        <v>41312.839999999997</v>
      </c>
      <c r="R568" s="837">
        <v>0.15912089036249721</v>
      </c>
      <c r="S568" s="850">
        <v>20656.419999999998</v>
      </c>
    </row>
    <row r="569" spans="1:19" ht="14.4" customHeight="1" x14ac:dyDescent="0.3">
      <c r="A569" s="831" t="s">
        <v>5419</v>
      </c>
      <c r="B569" s="832" t="s">
        <v>5553</v>
      </c>
      <c r="C569" s="832" t="s">
        <v>584</v>
      </c>
      <c r="D569" s="832" t="s">
        <v>2260</v>
      </c>
      <c r="E569" s="832" t="s">
        <v>5421</v>
      </c>
      <c r="F569" s="832" t="s">
        <v>5480</v>
      </c>
      <c r="G569" s="832" t="s">
        <v>5481</v>
      </c>
      <c r="H569" s="849">
        <v>92</v>
      </c>
      <c r="I569" s="849">
        <v>922732.03</v>
      </c>
      <c r="J569" s="832"/>
      <c r="K569" s="832">
        <v>10029.69597826087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" customHeight="1" x14ac:dyDescent="0.3">
      <c r="A570" s="831" t="s">
        <v>5419</v>
      </c>
      <c r="B570" s="832" t="s">
        <v>5553</v>
      </c>
      <c r="C570" s="832" t="s">
        <v>584</v>
      </c>
      <c r="D570" s="832" t="s">
        <v>2260</v>
      </c>
      <c r="E570" s="832" t="s">
        <v>5421</v>
      </c>
      <c r="F570" s="832" t="s">
        <v>5485</v>
      </c>
      <c r="G570" s="832" t="s">
        <v>2146</v>
      </c>
      <c r="H570" s="849">
        <v>16</v>
      </c>
      <c r="I570" s="849">
        <v>166675.68</v>
      </c>
      <c r="J570" s="832">
        <v>6.695410222324634E-2</v>
      </c>
      <c r="K570" s="832">
        <v>10417.23</v>
      </c>
      <c r="L570" s="849">
        <v>423</v>
      </c>
      <c r="M570" s="849">
        <v>2489402.0599999996</v>
      </c>
      <c r="N570" s="832">
        <v>1</v>
      </c>
      <c r="O570" s="832">
        <v>5885.1112529550819</v>
      </c>
      <c r="P570" s="849">
        <v>224</v>
      </c>
      <c r="Q570" s="849">
        <v>1306166.3999999999</v>
      </c>
      <c r="R570" s="837">
        <v>0.52469081671764994</v>
      </c>
      <c r="S570" s="850">
        <v>5831.0999999999995</v>
      </c>
    </row>
    <row r="571" spans="1:19" ht="14.4" customHeight="1" x14ac:dyDescent="0.3">
      <c r="A571" s="831" t="s">
        <v>5419</v>
      </c>
      <c r="B571" s="832" t="s">
        <v>5553</v>
      </c>
      <c r="C571" s="832" t="s">
        <v>584</v>
      </c>
      <c r="D571" s="832" t="s">
        <v>2260</v>
      </c>
      <c r="E571" s="832" t="s">
        <v>5421</v>
      </c>
      <c r="F571" s="832" t="s">
        <v>5557</v>
      </c>
      <c r="G571" s="832" t="s">
        <v>5558</v>
      </c>
      <c r="H571" s="849"/>
      <c r="I571" s="849"/>
      <c r="J571" s="832"/>
      <c r="K571" s="832"/>
      <c r="L571" s="849">
        <v>8</v>
      </c>
      <c r="M571" s="849">
        <v>0</v>
      </c>
      <c r="N571" s="832"/>
      <c r="O571" s="832">
        <v>0</v>
      </c>
      <c r="P571" s="849">
        <v>1</v>
      </c>
      <c r="Q571" s="849">
        <v>51341.99</v>
      </c>
      <c r="R571" s="837"/>
      <c r="S571" s="850">
        <v>51341.99</v>
      </c>
    </row>
    <row r="572" spans="1:19" ht="14.4" customHeight="1" x14ac:dyDescent="0.3">
      <c r="A572" s="831" t="s">
        <v>5419</v>
      </c>
      <c r="B572" s="832" t="s">
        <v>5553</v>
      </c>
      <c r="C572" s="832" t="s">
        <v>584</v>
      </c>
      <c r="D572" s="832" t="s">
        <v>2260</v>
      </c>
      <c r="E572" s="832" t="s">
        <v>5421</v>
      </c>
      <c r="F572" s="832" t="s">
        <v>5559</v>
      </c>
      <c r="G572" s="832" t="s">
        <v>2152</v>
      </c>
      <c r="H572" s="849"/>
      <c r="I572" s="849"/>
      <c r="J572" s="832"/>
      <c r="K572" s="832"/>
      <c r="L572" s="849">
        <v>43.5</v>
      </c>
      <c r="M572" s="849">
        <v>924235.8</v>
      </c>
      <c r="N572" s="832">
        <v>1</v>
      </c>
      <c r="O572" s="832">
        <v>21246.799999999999</v>
      </c>
      <c r="P572" s="849">
        <v>103</v>
      </c>
      <c r="Q572" s="849">
        <v>2105329.8000000003</v>
      </c>
      <c r="R572" s="837">
        <v>2.2779141426895606</v>
      </c>
      <c r="S572" s="850">
        <v>20440.095145631072</v>
      </c>
    </row>
    <row r="573" spans="1:19" ht="14.4" customHeight="1" x14ac:dyDescent="0.3">
      <c r="A573" s="831" t="s">
        <v>5419</v>
      </c>
      <c r="B573" s="832" t="s">
        <v>5553</v>
      </c>
      <c r="C573" s="832" t="s">
        <v>584</v>
      </c>
      <c r="D573" s="832" t="s">
        <v>2260</v>
      </c>
      <c r="E573" s="832" t="s">
        <v>5421</v>
      </c>
      <c r="F573" s="832" t="s">
        <v>5560</v>
      </c>
      <c r="G573" s="832" t="s">
        <v>5561</v>
      </c>
      <c r="H573" s="849"/>
      <c r="I573" s="849"/>
      <c r="J573" s="832"/>
      <c r="K573" s="832"/>
      <c r="L573" s="849"/>
      <c r="M573" s="849"/>
      <c r="N573" s="832"/>
      <c r="O573" s="832"/>
      <c r="P573" s="849">
        <v>2</v>
      </c>
      <c r="Q573" s="849">
        <v>102683.98</v>
      </c>
      <c r="R573" s="837"/>
      <c r="S573" s="850">
        <v>51341.99</v>
      </c>
    </row>
    <row r="574" spans="1:19" ht="14.4" customHeight="1" x14ac:dyDescent="0.3">
      <c r="A574" s="831" t="s">
        <v>5419</v>
      </c>
      <c r="B574" s="832" t="s">
        <v>5553</v>
      </c>
      <c r="C574" s="832" t="s">
        <v>584</v>
      </c>
      <c r="D574" s="832" t="s">
        <v>2260</v>
      </c>
      <c r="E574" s="832" t="s">
        <v>5421</v>
      </c>
      <c r="F574" s="832" t="s">
        <v>5562</v>
      </c>
      <c r="G574" s="832" t="s">
        <v>1999</v>
      </c>
      <c r="H574" s="849"/>
      <c r="I574" s="849"/>
      <c r="J574" s="832"/>
      <c r="K574" s="832"/>
      <c r="L574" s="849"/>
      <c r="M574" s="849"/>
      <c r="N574" s="832"/>
      <c r="O574" s="832"/>
      <c r="P574" s="849">
        <v>1</v>
      </c>
      <c r="Q574" s="849">
        <v>51914.31</v>
      </c>
      <c r="R574" s="837"/>
      <c r="S574" s="850">
        <v>51914.31</v>
      </c>
    </row>
    <row r="575" spans="1:19" ht="14.4" customHeight="1" x14ac:dyDescent="0.3">
      <c r="A575" s="831" t="s">
        <v>5419</v>
      </c>
      <c r="B575" s="832" t="s">
        <v>5553</v>
      </c>
      <c r="C575" s="832" t="s">
        <v>584</v>
      </c>
      <c r="D575" s="832" t="s">
        <v>2260</v>
      </c>
      <c r="E575" s="832" t="s">
        <v>5511</v>
      </c>
      <c r="F575" s="832" t="s">
        <v>5514</v>
      </c>
      <c r="G575" s="832" t="s">
        <v>5515</v>
      </c>
      <c r="H575" s="849">
        <v>116</v>
      </c>
      <c r="I575" s="849">
        <v>16936</v>
      </c>
      <c r="J575" s="832">
        <v>0.90717231774599605</v>
      </c>
      <c r="K575" s="832">
        <v>146</v>
      </c>
      <c r="L575" s="849">
        <v>127</v>
      </c>
      <c r="M575" s="849">
        <v>18669</v>
      </c>
      <c r="N575" s="832">
        <v>1</v>
      </c>
      <c r="O575" s="832">
        <v>147</v>
      </c>
      <c r="P575" s="849">
        <v>66</v>
      </c>
      <c r="Q575" s="849">
        <v>9702</v>
      </c>
      <c r="R575" s="837">
        <v>0.51968503937007871</v>
      </c>
      <c r="S575" s="850">
        <v>147</v>
      </c>
    </row>
    <row r="576" spans="1:19" ht="14.4" customHeight="1" x14ac:dyDescent="0.3">
      <c r="A576" s="831" t="s">
        <v>5419</v>
      </c>
      <c r="B576" s="832" t="s">
        <v>5553</v>
      </c>
      <c r="C576" s="832" t="s">
        <v>584</v>
      </c>
      <c r="D576" s="832" t="s">
        <v>2260</v>
      </c>
      <c r="E576" s="832" t="s">
        <v>5511</v>
      </c>
      <c r="F576" s="832" t="s">
        <v>5518</v>
      </c>
      <c r="G576" s="832" t="s">
        <v>5519</v>
      </c>
      <c r="H576" s="849">
        <v>4</v>
      </c>
      <c r="I576" s="849">
        <v>148</v>
      </c>
      <c r="J576" s="832">
        <v>1.3333333333333333</v>
      </c>
      <c r="K576" s="832">
        <v>37</v>
      </c>
      <c r="L576" s="849">
        <v>3</v>
      </c>
      <c r="M576" s="849">
        <v>111</v>
      </c>
      <c r="N576" s="832">
        <v>1</v>
      </c>
      <c r="O576" s="832">
        <v>37</v>
      </c>
      <c r="P576" s="849"/>
      <c r="Q576" s="849"/>
      <c r="R576" s="837"/>
      <c r="S576" s="850"/>
    </row>
    <row r="577" spans="1:19" ht="14.4" customHeight="1" x14ac:dyDescent="0.3">
      <c r="A577" s="831" t="s">
        <v>5419</v>
      </c>
      <c r="B577" s="832" t="s">
        <v>5553</v>
      </c>
      <c r="C577" s="832" t="s">
        <v>584</v>
      </c>
      <c r="D577" s="832" t="s">
        <v>2260</v>
      </c>
      <c r="E577" s="832" t="s">
        <v>5511</v>
      </c>
      <c r="F577" s="832" t="s">
        <v>5566</v>
      </c>
      <c r="G577" s="832" t="s">
        <v>5567</v>
      </c>
      <c r="H577" s="849"/>
      <c r="I577" s="849"/>
      <c r="J577" s="832"/>
      <c r="K577" s="832"/>
      <c r="L577" s="849"/>
      <c r="M577" s="849"/>
      <c r="N577" s="832"/>
      <c r="O577" s="832"/>
      <c r="P577" s="849">
        <v>1</v>
      </c>
      <c r="Q577" s="849">
        <v>702</v>
      </c>
      <c r="R577" s="837"/>
      <c r="S577" s="850">
        <v>702</v>
      </c>
    </row>
    <row r="578" spans="1:19" ht="14.4" customHeight="1" x14ac:dyDescent="0.3">
      <c r="A578" s="831" t="s">
        <v>5419</v>
      </c>
      <c r="B578" s="832" t="s">
        <v>5553</v>
      </c>
      <c r="C578" s="832" t="s">
        <v>584</v>
      </c>
      <c r="D578" s="832" t="s">
        <v>2260</v>
      </c>
      <c r="E578" s="832" t="s">
        <v>5511</v>
      </c>
      <c r="F578" s="832" t="s">
        <v>5568</v>
      </c>
      <c r="G578" s="832" t="s">
        <v>5569</v>
      </c>
      <c r="H578" s="849">
        <v>2</v>
      </c>
      <c r="I578" s="849">
        <v>176</v>
      </c>
      <c r="J578" s="832"/>
      <c r="K578" s="832">
        <v>88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5419</v>
      </c>
      <c r="B579" s="832" t="s">
        <v>5553</v>
      </c>
      <c r="C579" s="832" t="s">
        <v>584</v>
      </c>
      <c r="D579" s="832" t="s">
        <v>2260</v>
      </c>
      <c r="E579" s="832" t="s">
        <v>5511</v>
      </c>
      <c r="F579" s="832" t="s">
        <v>5570</v>
      </c>
      <c r="G579" s="832" t="s">
        <v>5571</v>
      </c>
      <c r="H579" s="849">
        <v>1</v>
      </c>
      <c r="I579" s="849">
        <v>760</v>
      </c>
      <c r="J579" s="832"/>
      <c r="K579" s="832">
        <v>760</v>
      </c>
      <c r="L579" s="849"/>
      <c r="M579" s="849"/>
      <c r="N579" s="832"/>
      <c r="O579" s="832"/>
      <c r="P579" s="849"/>
      <c r="Q579" s="849"/>
      <c r="R579" s="837"/>
      <c r="S579" s="850"/>
    </row>
    <row r="580" spans="1:19" ht="14.4" customHeight="1" x14ac:dyDescent="0.3">
      <c r="A580" s="831" t="s">
        <v>5419</v>
      </c>
      <c r="B580" s="832" t="s">
        <v>5553</v>
      </c>
      <c r="C580" s="832" t="s">
        <v>584</v>
      </c>
      <c r="D580" s="832" t="s">
        <v>2260</v>
      </c>
      <c r="E580" s="832" t="s">
        <v>5511</v>
      </c>
      <c r="F580" s="832" t="s">
        <v>5572</v>
      </c>
      <c r="G580" s="832" t="s">
        <v>5573</v>
      </c>
      <c r="H580" s="849">
        <v>5</v>
      </c>
      <c r="I580" s="849">
        <v>1960</v>
      </c>
      <c r="J580" s="832"/>
      <c r="K580" s="832">
        <v>392</v>
      </c>
      <c r="L580" s="849"/>
      <c r="M580" s="849"/>
      <c r="N580" s="832"/>
      <c r="O580" s="832"/>
      <c r="P580" s="849"/>
      <c r="Q580" s="849"/>
      <c r="R580" s="837"/>
      <c r="S580" s="850"/>
    </row>
    <row r="581" spans="1:19" ht="14.4" customHeight="1" x14ac:dyDescent="0.3">
      <c r="A581" s="831" t="s">
        <v>5419</v>
      </c>
      <c r="B581" s="832" t="s">
        <v>5553</v>
      </c>
      <c r="C581" s="832" t="s">
        <v>584</v>
      </c>
      <c r="D581" s="832" t="s">
        <v>2260</v>
      </c>
      <c r="E581" s="832" t="s">
        <v>5511</v>
      </c>
      <c r="F581" s="832" t="s">
        <v>5574</v>
      </c>
      <c r="G581" s="832" t="s">
        <v>5575</v>
      </c>
      <c r="H581" s="849">
        <v>16</v>
      </c>
      <c r="I581" s="849">
        <v>624</v>
      </c>
      <c r="J581" s="832"/>
      <c r="K581" s="832">
        <v>39</v>
      </c>
      <c r="L581" s="849"/>
      <c r="M581" s="849"/>
      <c r="N581" s="832"/>
      <c r="O581" s="832"/>
      <c r="P581" s="849"/>
      <c r="Q581" s="849"/>
      <c r="R581" s="837"/>
      <c r="S581" s="850"/>
    </row>
    <row r="582" spans="1:19" ht="14.4" customHeight="1" x14ac:dyDescent="0.3">
      <c r="A582" s="831" t="s">
        <v>5419</v>
      </c>
      <c r="B582" s="832" t="s">
        <v>5553</v>
      </c>
      <c r="C582" s="832" t="s">
        <v>584</v>
      </c>
      <c r="D582" s="832" t="s">
        <v>2260</v>
      </c>
      <c r="E582" s="832" t="s">
        <v>5511</v>
      </c>
      <c r="F582" s="832" t="s">
        <v>5576</v>
      </c>
      <c r="G582" s="832" t="s">
        <v>5577</v>
      </c>
      <c r="H582" s="849">
        <v>1</v>
      </c>
      <c r="I582" s="849">
        <v>17710</v>
      </c>
      <c r="J582" s="832"/>
      <c r="K582" s="832">
        <v>17710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" customHeight="1" x14ac:dyDescent="0.3">
      <c r="A583" s="831" t="s">
        <v>5419</v>
      </c>
      <c r="B583" s="832" t="s">
        <v>5553</v>
      </c>
      <c r="C583" s="832" t="s">
        <v>584</v>
      </c>
      <c r="D583" s="832" t="s">
        <v>2260</v>
      </c>
      <c r="E583" s="832" t="s">
        <v>5511</v>
      </c>
      <c r="F583" s="832" t="s">
        <v>5580</v>
      </c>
      <c r="G583" s="832" t="s">
        <v>5581</v>
      </c>
      <c r="H583" s="849">
        <v>3</v>
      </c>
      <c r="I583" s="849">
        <v>13326</v>
      </c>
      <c r="J583" s="832"/>
      <c r="K583" s="832">
        <v>4442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" customHeight="1" x14ac:dyDescent="0.3">
      <c r="A584" s="831" t="s">
        <v>5419</v>
      </c>
      <c r="B584" s="832" t="s">
        <v>5553</v>
      </c>
      <c r="C584" s="832" t="s">
        <v>584</v>
      </c>
      <c r="D584" s="832" t="s">
        <v>2260</v>
      </c>
      <c r="E584" s="832" t="s">
        <v>5511</v>
      </c>
      <c r="F584" s="832" t="s">
        <v>5520</v>
      </c>
      <c r="G584" s="832" t="s">
        <v>5521</v>
      </c>
      <c r="H584" s="849"/>
      <c r="I584" s="849"/>
      <c r="J584" s="832"/>
      <c r="K584" s="832"/>
      <c r="L584" s="849"/>
      <c r="M584" s="849"/>
      <c r="N584" s="832"/>
      <c r="O584" s="832"/>
      <c r="P584" s="849">
        <v>2</v>
      </c>
      <c r="Q584" s="849">
        <v>0</v>
      </c>
      <c r="R584" s="837"/>
      <c r="S584" s="850">
        <v>0</v>
      </c>
    </row>
    <row r="585" spans="1:19" ht="14.4" customHeight="1" x14ac:dyDescent="0.3">
      <c r="A585" s="831" t="s">
        <v>5419</v>
      </c>
      <c r="B585" s="832" t="s">
        <v>5553</v>
      </c>
      <c r="C585" s="832" t="s">
        <v>584</v>
      </c>
      <c r="D585" s="832" t="s">
        <v>2260</v>
      </c>
      <c r="E585" s="832" t="s">
        <v>5511</v>
      </c>
      <c r="F585" s="832" t="s">
        <v>5524</v>
      </c>
      <c r="G585" s="832" t="s">
        <v>5525</v>
      </c>
      <c r="H585" s="849">
        <v>276</v>
      </c>
      <c r="I585" s="849">
        <v>9200</v>
      </c>
      <c r="J585" s="832">
        <v>0.67317056751937376</v>
      </c>
      <c r="K585" s="832">
        <v>33.333333333333336</v>
      </c>
      <c r="L585" s="849">
        <v>410</v>
      </c>
      <c r="M585" s="849">
        <v>13666.67</v>
      </c>
      <c r="N585" s="832">
        <v>1</v>
      </c>
      <c r="O585" s="832">
        <v>33.333341463414634</v>
      </c>
      <c r="P585" s="849">
        <v>465</v>
      </c>
      <c r="Q585" s="849">
        <v>15500</v>
      </c>
      <c r="R585" s="837">
        <v>1.1341460648424233</v>
      </c>
      <c r="S585" s="850">
        <v>33.333333333333336</v>
      </c>
    </row>
    <row r="586" spans="1:19" ht="14.4" customHeight="1" x14ac:dyDescent="0.3">
      <c r="A586" s="831" t="s">
        <v>5419</v>
      </c>
      <c r="B586" s="832" t="s">
        <v>5553</v>
      </c>
      <c r="C586" s="832" t="s">
        <v>584</v>
      </c>
      <c r="D586" s="832" t="s">
        <v>2260</v>
      </c>
      <c r="E586" s="832" t="s">
        <v>5511</v>
      </c>
      <c r="F586" s="832" t="s">
        <v>5526</v>
      </c>
      <c r="G586" s="832" t="s">
        <v>5527</v>
      </c>
      <c r="H586" s="849">
        <v>4</v>
      </c>
      <c r="I586" s="849">
        <v>148</v>
      </c>
      <c r="J586" s="832"/>
      <c r="K586" s="832">
        <v>37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" customHeight="1" x14ac:dyDescent="0.3">
      <c r="A587" s="831" t="s">
        <v>5419</v>
      </c>
      <c r="B587" s="832" t="s">
        <v>5553</v>
      </c>
      <c r="C587" s="832" t="s">
        <v>584</v>
      </c>
      <c r="D587" s="832" t="s">
        <v>2260</v>
      </c>
      <c r="E587" s="832" t="s">
        <v>5511</v>
      </c>
      <c r="F587" s="832" t="s">
        <v>5530</v>
      </c>
      <c r="G587" s="832" t="s">
        <v>5531</v>
      </c>
      <c r="H587" s="849">
        <v>349</v>
      </c>
      <c r="I587" s="849">
        <v>11168</v>
      </c>
      <c r="J587" s="832">
        <v>0.93066666666666664</v>
      </c>
      <c r="K587" s="832">
        <v>32</v>
      </c>
      <c r="L587" s="849">
        <v>375</v>
      </c>
      <c r="M587" s="849">
        <v>12000</v>
      </c>
      <c r="N587" s="832">
        <v>1</v>
      </c>
      <c r="O587" s="832">
        <v>32</v>
      </c>
      <c r="P587" s="849">
        <v>202</v>
      </c>
      <c r="Q587" s="849">
        <v>6464</v>
      </c>
      <c r="R587" s="837">
        <v>0.53866666666666663</v>
      </c>
      <c r="S587" s="850">
        <v>32</v>
      </c>
    </row>
    <row r="588" spans="1:19" ht="14.4" customHeight="1" x14ac:dyDescent="0.3">
      <c r="A588" s="831" t="s">
        <v>5419</v>
      </c>
      <c r="B588" s="832" t="s">
        <v>5553</v>
      </c>
      <c r="C588" s="832" t="s">
        <v>584</v>
      </c>
      <c r="D588" s="832" t="s">
        <v>2260</v>
      </c>
      <c r="E588" s="832" t="s">
        <v>5511</v>
      </c>
      <c r="F588" s="832" t="s">
        <v>5582</v>
      </c>
      <c r="G588" s="832" t="s">
        <v>5583</v>
      </c>
      <c r="H588" s="849">
        <v>543</v>
      </c>
      <c r="I588" s="849">
        <v>96111</v>
      </c>
      <c r="J588" s="832">
        <v>1.4067357512953367</v>
      </c>
      <c r="K588" s="832">
        <v>177</v>
      </c>
      <c r="L588" s="849">
        <v>386</v>
      </c>
      <c r="M588" s="849">
        <v>68322</v>
      </c>
      <c r="N588" s="832">
        <v>1</v>
      </c>
      <c r="O588" s="832">
        <v>177</v>
      </c>
      <c r="P588" s="849">
        <v>465</v>
      </c>
      <c r="Q588" s="849">
        <v>82770</v>
      </c>
      <c r="R588" s="837">
        <v>1.2114692192851497</v>
      </c>
      <c r="S588" s="850">
        <v>178</v>
      </c>
    </row>
    <row r="589" spans="1:19" ht="14.4" customHeight="1" x14ac:dyDescent="0.3">
      <c r="A589" s="831" t="s">
        <v>5419</v>
      </c>
      <c r="B589" s="832" t="s">
        <v>5553</v>
      </c>
      <c r="C589" s="832" t="s">
        <v>584</v>
      </c>
      <c r="D589" s="832" t="s">
        <v>2260</v>
      </c>
      <c r="E589" s="832" t="s">
        <v>5511</v>
      </c>
      <c r="F589" s="832" t="s">
        <v>5584</v>
      </c>
      <c r="G589" s="832" t="s">
        <v>5585</v>
      </c>
      <c r="H589" s="849">
        <v>21</v>
      </c>
      <c r="I589" s="849">
        <v>7434</v>
      </c>
      <c r="J589" s="832">
        <v>0.72209810587663914</v>
      </c>
      <c r="K589" s="832">
        <v>354</v>
      </c>
      <c r="L589" s="849">
        <v>29</v>
      </c>
      <c r="M589" s="849">
        <v>10295</v>
      </c>
      <c r="N589" s="832">
        <v>1</v>
      </c>
      <c r="O589" s="832">
        <v>355</v>
      </c>
      <c r="P589" s="849"/>
      <c r="Q589" s="849"/>
      <c r="R589" s="837"/>
      <c r="S589" s="850"/>
    </row>
    <row r="590" spans="1:19" ht="14.4" customHeight="1" x14ac:dyDescent="0.3">
      <c r="A590" s="831" t="s">
        <v>5419</v>
      </c>
      <c r="B590" s="832" t="s">
        <v>5553</v>
      </c>
      <c r="C590" s="832" t="s">
        <v>584</v>
      </c>
      <c r="D590" s="832" t="s">
        <v>5409</v>
      </c>
      <c r="E590" s="832" t="s">
        <v>5421</v>
      </c>
      <c r="F590" s="832" t="s">
        <v>5457</v>
      </c>
      <c r="G590" s="832" t="s">
        <v>5458</v>
      </c>
      <c r="H590" s="849">
        <v>0.02</v>
      </c>
      <c r="I590" s="849">
        <v>2.4300000000000002</v>
      </c>
      <c r="J590" s="832"/>
      <c r="K590" s="832">
        <v>121.5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" customHeight="1" x14ac:dyDescent="0.3">
      <c r="A591" s="831" t="s">
        <v>5419</v>
      </c>
      <c r="B591" s="832" t="s">
        <v>5553</v>
      </c>
      <c r="C591" s="832" t="s">
        <v>584</v>
      </c>
      <c r="D591" s="832" t="s">
        <v>5409</v>
      </c>
      <c r="E591" s="832" t="s">
        <v>5421</v>
      </c>
      <c r="F591" s="832" t="s">
        <v>5475</v>
      </c>
      <c r="G591" s="832" t="s">
        <v>5476</v>
      </c>
      <c r="H591" s="849">
        <v>0.05</v>
      </c>
      <c r="I591" s="849">
        <v>14.31</v>
      </c>
      <c r="J591" s="832"/>
      <c r="K591" s="832">
        <v>286.2</v>
      </c>
      <c r="L591" s="849"/>
      <c r="M591" s="849"/>
      <c r="N591" s="832"/>
      <c r="O591" s="832"/>
      <c r="P591" s="849"/>
      <c r="Q591" s="849"/>
      <c r="R591" s="837"/>
      <c r="S591" s="850"/>
    </row>
    <row r="592" spans="1:19" ht="14.4" customHeight="1" x14ac:dyDescent="0.3">
      <c r="A592" s="831" t="s">
        <v>5419</v>
      </c>
      <c r="B592" s="832" t="s">
        <v>5553</v>
      </c>
      <c r="C592" s="832" t="s">
        <v>584</v>
      </c>
      <c r="D592" s="832" t="s">
        <v>5409</v>
      </c>
      <c r="E592" s="832" t="s">
        <v>5511</v>
      </c>
      <c r="F592" s="832" t="s">
        <v>5514</v>
      </c>
      <c r="G592" s="832" t="s">
        <v>5515</v>
      </c>
      <c r="H592" s="849">
        <v>1</v>
      </c>
      <c r="I592" s="849">
        <v>146</v>
      </c>
      <c r="J592" s="832"/>
      <c r="K592" s="832">
        <v>146</v>
      </c>
      <c r="L592" s="849"/>
      <c r="M592" s="849"/>
      <c r="N592" s="832"/>
      <c r="O592" s="832"/>
      <c r="P592" s="849"/>
      <c r="Q592" s="849"/>
      <c r="R592" s="837"/>
      <c r="S592" s="850"/>
    </row>
    <row r="593" spans="1:19" ht="14.4" customHeight="1" x14ac:dyDescent="0.3">
      <c r="A593" s="831" t="s">
        <v>5419</v>
      </c>
      <c r="B593" s="832" t="s">
        <v>5553</v>
      </c>
      <c r="C593" s="832" t="s">
        <v>584</v>
      </c>
      <c r="D593" s="832" t="s">
        <v>2295</v>
      </c>
      <c r="E593" s="832" t="s">
        <v>5511</v>
      </c>
      <c r="F593" s="832" t="s">
        <v>5518</v>
      </c>
      <c r="G593" s="832" t="s">
        <v>5519</v>
      </c>
      <c r="H593" s="849">
        <v>4</v>
      </c>
      <c r="I593" s="849">
        <v>148</v>
      </c>
      <c r="J593" s="832">
        <v>0.5</v>
      </c>
      <c r="K593" s="832">
        <v>37</v>
      </c>
      <c r="L593" s="849">
        <v>8</v>
      </c>
      <c r="M593" s="849">
        <v>296</v>
      </c>
      <c r="N593" s="832">
        <v>1</v>
      </c>
      <c r="O593" s="832">
        <v>37</v>
      </c>
      <c r="P593" s="849">
        <v>10</v>
      </c>
      <c r="Q593" s="849">
        <v>370</v>
      </c>
      <c r="R593" s="837">
        <v>1.25</v>
      </c>
      <c r="S593" s="850">
        <v>37</v>
      </c>
    </row>
    <row r="594" spans="1:19" ht="14.4" customHeight="1" x14ac:dyDescent="0.3">
      <c r="A594" s="831" t="s">
        <v>5419</v>
      </c>
      <c r="B594" s="832" t="s">
        <v>5553</v>
      </c>
      <c r="C594" s="832" t="s">
        <v>584</v>
      </c>
      <c r="D594" s="832" t="s">
        <v>2295</v>
      </c>
      <c r="E594" s="832" t="s">
        <v>5511</v>
      </c>
      <c r="F594" s="832" t="s">
        <v>5568</v>
      </c>
      <c r="G594" s="832" t="s">
        <v>5569</v>
      </c>
      <c r="H594" s="849">
        <v>4</v>
      </c>
      <c r="I594" s="849">
        <v>352</v>
      </c>
      <c r="J594" s="832"/>
      <c r="K594" s="832">
        <v>88</v>
      </c>
      <c r="L594" s="849"/>
      <c r="M594" s="849"/>
      <c r="N594" s="832"/>
      <c r="O594" s="832"/>
      <c r="P594" s="849"/>
      <c r="Q594" s="849"/>
      <c r="R594" s="837"/>
      <c r="S594" s="850"/>
    </row>
    <row r="595" spans="1:19" ht="14.4" customHeight="1" x14ac:dyDescent="0.3">
      <c r="A595" s="831" t="s">
        <v>5419</v>
      </c>
      <c r="B595" s="832" t="s">
        <v>5553</v>
      </c>
      <c r="C595" s="832" t="s">
        <v>584</v>
      </c>
      <c r="D595" s="832" t="s">
        <v>2295</v>
      </c>
      <c r="E595" s="832" t="s">
        <v>5511</v>
      </c>
      <c r="F595" s="832" t="s">
        <v>5572</v>
      </c>
      <c r="G595" s="832" t="s">
        <v>5573</v>
      </c>
      <c r="H595" s="849">
        <v>9</v>
      </c>
      <c r="I595" s="849">
        <v>3528</v>
      </c>
      <c r="J595" s="832"/>
      <c r="K595" s="832">
        <v>392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" customHeight="1" x14ac:dyDescent="0.3">
      <c r="A596" s="831" t="s">
        <v>5419</v>
      </c>
      <c r="B596" s="832" t="s">
        <v>5553</v>
      </c>
      <c r="C596" s="832" t="s">
        <v>584</v>
      </c>
      <c r="D596" s="832" t="s">
        <v>2295</v>
      </c>
      <c r="E596" s="832" t="s">
        <v>5511</v>
      </c>
      <c r="F596" s="832" t="s">
        <v>5574</v>
      </c>
      <c r="G596" s="832" t="s">
        <v>5575</v>
      </c>
      <c r="H596" s="849">
        <v>20</v>
      </c>
      <c r="I596" s="849">
        <v>780</v>
      </c>
      <c r="J596" s="832"/>
      <c r="K596" s="832">
        <v>39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5419</v>
      </c>
      <c r="B597" s="832" t="s">
        <v>5553</v>
      </c>
      <c r="C597" s="832" t="s">
        <v>584</v>
      </c>
      <c r="D597" s="832" t="s">
        <v>2295</v>
      </c>
      <c r="E597" s="832" t="s">
        <v>5511</v>
      </c>
      <c r="F597" s="832" t="s">
        <v>5524</v>
      </c>
      <c r="G597" s="832" t="s">
        <v>5525</v>
      </c>
      <c r="H597" s="849">
        <v>12</v>
      </c>
      <c r="I597" s="849">
        <v>400.01</v>
      </c>
      <c r="J597" s="832">
        <v>6.1857184609698655E-2</v>
      </c>
      <c r="K597" s="832">
        <v>33.334166666666668</v>
      </c>
      <c r="L597" s="849">
        <v>194</v>
      </c>
      <c r="M597" s="849">
        <v>6466.67</v>
      </c>
      <c r="N597" s="832">
        <v>1</v>
      </c>
      <c r="O597" s="832">
        <v>33.33335051546392</v>
      </c>
      <c r="P597" s="849">
        <v>163</v>
      </c>
      <c r="Q597" s="849">
        <v>5433.33</v>
      </c>
      <c r="R597" s="837">
        <v>0.84020523700760974</v>
      </c>
      <c r="S597" s="850">
        <v>33.333312883435582</v>
      </c>
    </row>
    <row r="598" spans="1:19" ht="14.4" customHeight="1" x14ac:dyDescent="0.3">
      <c r="A598" s="831" t="s">
        <v>5419</v>
      </c>
      <c r="B598" s="832" t="s">
        <v>5553</v>
      </c>
      <c r="C598" s="832" t="s">
        <v>584</v>
      </c>
      <c r="D598" s="832" t="s">
        <v>2295</v>
      </c>
      <c r="E598" s="832" t="s">
        <v>5511</v>
      </c>
      <c r="F598" s="832" t="s">
        <v>5582</v>
      </c>
      <c r="G598" s="832" t="s">
        <v>5583</v>
      </c>
      <c r="H598" s="849">
        <v>27</v>
      </c>
      <c r="I598" s="849">
        <v>4779</v>
      </c>
      <c r="J598" s="832">
        <v>0.14438502673796791</v>
      </c>
      <c r="K598" s="832">
        <v>177</v>
      </c>
      <c r="L598" s="849">
        <v>187</v>
      </c>
      <c r="M598" s="849">
        <v>33099</v>
      </c>
      <c r="N598" s="832">
        <v>1</v>
      </c>
      <c r="O598" s="832">
        <v>177</v>
      </c>
      <c r="P598" s="849">
        <v>124</v>
      </c>
      <c r="Q598" s="849">
        <v>22072</v>
      </c>
      <c r="R598" s="837">
        <v>0.66684794102540867</v>
      </c>
      <c r="S598" s="850">
        <v>178</v>
      </c>
    </row>
    <row r="599" spans="1:19" ht="14.4" customHeight="1" x14ac:dyDescent="0.3">
      <c r="A599" s="831" t="s">
        <v>5419</v>
      </c>
      <c r="B599" s="832" t="s">
        <v>5553</v>
      </c>
      <c r="C599" s="832" t="s">
        <v>584</v>
      </c>
      <c r="D599" s="832" t="s">
        <v>2295</v>
      </c>
      <c r="E599" s="832" t="s">
        <v>5511</v>
      </c>
      <c r="F599" s="832" t="s">
        <v>5584</v>
      </c>
      <c r="G599" s="832" t="s">
        <v>5585</v>
      </c>
      <c r="H599" s="849">
        <v>8</v>
      </c>
      <c r="I599" s="849">
        <v>2832</v>
      </c>
      <c r="J599" s="832">
        <v>1.1396378269617706</v>
      </c>
      <c r="K599" s="832">
        <v>354</v>
      </c>
      <c r="L599" s="849">
        <v>7</v>
      </c>
      <c r="M599" s="849">
        <v>2485</v>
      </c>
      <c r="N599" s="832">
        <v>1</v>
      </c>
      <c r="O599" s="832">
        <v>355</v>
      </c>
      <c r="P599" s="849">
        <v>39</v>
      </c>
      <c r="Q599" s="849">
        <v>13845</v>
      </c>
      <c r="R599" s="837">
        <v>5.5714285714285712</v>
      </c>
      <c r="S599" s="850">
        <v>355</v>
      </c>
    </row>
    <row r="600" spans="1:19" ht="14.4" customHeight="1" x14ac:dyDescent="0.3">
      <c r="A600" s="831" t="s">
        <v>5419</v>
      </c>
      <c r="B600" s="832" t="s">
        <v>5553</v>
      </c>
      <c r="C600" s="832" t="s">
        <v>584</v>
      </c>
      <c r="D600" s="832" t="s">
        <v>2306</v>
      </c>
      <c r="E600" s="832" t="s">
        <v>5563</v>
      </c>
      <c r="F600" s="832" t="s">
        <v>5564</v>
      </c>
      <c r="G600" s="832" t="s">
        <v>5565</v>
      </c>
      <c r="H600" s="849">
        <v>1</v>
      </c>
      <c r="I600" s="849">
        <v>1434.02</v>
      </c>
      <c r="J600" s="832"/>
      <c r="K600" s="832">
        <v>1434.02</v>
      </c>
      <c r="L600" s="849"/>
      <c r="M600" s="849"/>
      <c r="N600" s="832"/>
      <c r="O600" s="832"/>
      <c r="P600" s="849"/>
      <c r="Q600" s="849"/>
      <c r="R600" s="837"/>
      <c r="S600" s="850"/>
    </row>
    <row r="601" spans="1:19" ht="14.4" customHeight="1" x14ac:dyDescent="0.3">
      <c r="A601" s="831" t="s">
        <v>5419</v>
      </c>
      <c r="B601" s="832" t="s">
        <v>5553</v>
      </c>
      <c r="C601" s="832" t="s">
        <v>584</v>
      </c>
      <c r="D601" s="832" t="s">
        <v>2306</v>
      </c>
      <c r="E601" s="832" t="s">
        <v>5511</v>
      </c>
      <c r="F601" s="832" t="s">
        <v>5566</v>
      </c>
      <c r="G601" s="832" t="s">
        <v>5567</v>
      </c>
      <c r="H601" s="849">
        <v>5</v>
      </c>
      <c r="I601" s="849">
        <v>3505</v>
      </c>
      <c r="J601" s="832">
        <v>1.6666666666666667</v>
      </c>
      <c r="K601" s="832">
        <v>701</v>
      </c>
      <c r="L601" s="849">
        <v>3</v>
      </c>
      <c r="M601" s="849">
        <v>2103</v>
      </c>
      <c r="N601" s="832">
        <v>1</v>
      </c>
      <c r="O601" s="832">
        <v>701</v>
      </c>
      <c r="P601" s="849">
        <v>7</v>
      </c>
      <c r="Q601" s="849">
        <v>4914</v>
      </c>
      <c r="R601" s="837">
        <v>2.3366619115549216</v>
      </c>
      <c r="S601" s="850">
        <v>702</v>
      </c>
    </row>
    <row r="602" spans="1:19" ht="14.4" customHeight="1" x14ac:dyDescent="0.3">
      <c r="A602" s="831" t="s">
        <v>5419</v>
      </c>
      <c r="B602" s="832" t="s">
        <v>5553</v>
      </c>
      <c r="C602" s="832" t="s">
        <v>584</v>
      </c>
      <c r="D602" s="832" t="s">
        <v>2306</v>
      </c>
      <c r="E602" s="832" t="s">
        <v>5511</v>
      </c>
      <c r="F602" s="832" t="s">
        <v>5570</v>
      </c>
      <c r="G602" s="832" t="s">
        <v>5571</v>
      </c>
      <c r="H602" s="849">
        <v>1</v>
      </c>
      <c r="I602" s="849">
        <v>760</v>
      </c>
      <c r="J602" s="832"/>
      <c r="K602" s="832">
        <v>760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5419</v>
      </c>
      <c r="B603" s="832" t="s">
        <v>5553</v>
      </c>
      <c r="C603" s="832" t="s">
        <v>584</v>
      </c>
      <c r="D603" s="832" t="s">
        <v>2306</v>
      </c>
      <c r="E603" s="832" t="s">
        <v>5511</v>
      </c>
      <c r="F603" s="832" t="s">
        <v>5572</v>
      </c>
      <c r="G603" s="832" t="s">
        <v>5573</v>
      </c>
      <c r="H603" s="849">
        <v>2</v>
      </c>
      <c r="I603" s="849">
        <v>784</v>
      </c>
      <c r="J603" s="832"/>
      <c r="K603" s="832">
        <v>392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" customHeight="1" x14ac:dyDescent="0.3">
      <c r="A604" s="831" t="s">
        <v>5419</v>
      </c>
      <c r="B604" s="832" t="s">
        <v>5553</v>
      </c>
      <c r="C604" s="832" t="s">
        <v>584</v>
      </c>
      <c r="D604" s="832" t="s">
        <v>2306</v>
      </c>
      <c r="E604" s="832" t="s">
        <v>5511</v>
      </c>
      <c r="F604" s="832" t="s">
        <v>5574</v>
      </c>
      <c r="G604" s="832" t="s">
        <v>5575</v>
      </c>
      <c r="H604" s="849">
        <v>8</v>
      </c>
      <c r="I604" s="849">
        <v>312</v>
      </c>
      <c r="J604" s="832"/>
      <c r="K604" s="832">
        <v>39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" customHeight="1" x14ac:dyDescent="0.3">
      <c r="A605" s="831" t="s">
        <v>5419</v>
      </c>
      <c r="B605" s="832" t="s">
        <v>5553</v>
      </c>
      <c r="C605" s="832" t="s">
        <v>584</v>
      </c>
      <c r="D605" s="832" t="s">
        <v>2306</v>
      </c>
      <c r="E605" s="832" t="s">
        <v>5511</v>
      </c>
      <c r="F605" s="832" t="s">
        <v>5578</v>
      </c>
      <c r="G605" s="832" t="s">
        <v>5579</v>
      </c>
      <c r="H605" s="849">
        <v>1</v>
      </c>
      <c r="I605" s="849">
        <v>1701</v>
      </c>
      <c r="J605" s="832"/>
      <c r="K605" s="832">
        <v>1701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" customHeight="1" x14ac:dyDescent="0.3">
      <c r="A606" s="831" t="s">
        <v>5419</v>
      </c>
      <c r="B606" s="832" t="s">
        <v>5553</v>
      </c>
      <c r="C606" s="832" t="s">
        <v>584</v>
      </c>
      <c r="D606" s="832" t="s">
        <v>2306</v>
      </c>
      <c r="E606" s="832" t="s">
        <v>5511</v>
      </c>
      <c r="F606" s="832" t="s">
        <v>5524</v>
      </c>
      <c r="G606" s="832" t="s">
        <v>5525</v>
      </c>
      <c r="H606" s="849">
        <v>9</v>
      </c>
      <c r="I606" s="849">
        <v>300</v>
      </c>
      <c r="J606" s="832">
        <v>0.52941799315286053</v>
      </c>
      <c r="K606" s="832">
        <v>33.333333333333336</v>
      </c>
      <c r="L606" s="849">
        <v>17</v>
      </c>
      <c r="M606" s="849">
        <v>566.66000000000008</v>
      </c>
      <c r="N606" s="832">
        <v>1</v>
      </c>
      <c r="O606" s="832">
        <v>33.332941176470591</v>
      </c>
      <c r="P606" s="849">
        <v>22</v>
      </c>
      <c r="Q606" s="849">
        <v>733.33</v>
      </c>
      <c r="R606" s="837">
        <v>1.2941269897292909</v>
      </c>
      <c r="S606" s="850">
        <v>33.333181818181821</v>
      </c>
    </row>
    <row r="607" spans="1:19" ht="14.4" customHeight="1" x14ac:dyDescent="0.3">
      <c r="A607" s="831" t="s">
        <v>5419</v>
      </c>
      <c r="B607" s="832" t="s">
        <v>5553</v>
      </c>
      <c r="C607" s="832" t="s">
        <v>584</v>
      </c>
      <c r="D607" s="832" t="s">
        <v>2306</v>
      </c>
      <c r="E607" s="832" t="s">
        <v>5511</v>
      </c>
      <c r="F607" s="832" t="s">
        <v>5582</v>
      </c>
      <c r="G607" s="832" t="s">
        <v>5583</v>
      </c>
      <c r="H607" s="849">
        <v>15</v>
      </c>
      <c r="I607" s="849">
        <v>2655</v>
      </c>
      <c r="J607" s="832">
        <v>1.3636363636363635</v>
      </c>
      <c r="K607" s="832">
        <v>177</v>
      </c>
      <c r="L607" s="849">
        <v>11</v>
      </c>
      <c r="M607" s="849">
        <v>1947</v>
      </c>
      <c r="N607" s="832">
        <v>1</v>
      </c>
      <c r="O607" s="832">
        <v>177</v>
      </c>
      <c r="P607" s="849">
        <v>12</v>
      </c>
      <c r="Q607" s="849">
        <v>2136</v>
      </c>
      <c r="R607" s="837">
        <v>1.0970724191063175</v>
      </c>
      <c r="S607" s="850">
        <v>178</v>
      </c>
    </row>
    <row r="608" spans="1:19" ht="14.4" customHeight="1" x14ac:dyDescent="0.3">
      <c r="A608" s="831" t="s">
        <v>5419</v>
      </c>
      <c r="B608" s="832" t="s">
        <v>5553</v>
      </c>
      <c r="C608" s="832" t="s">
        <v>584</v>
      </c>
      <c r="D608" s="832" t="s">
        <v>2306</v>
      </c>
      <c r="E608" s="832" t="s">
        <v>5511</v>
      </c>
      <c r="F608" s="832" t="s">
        <v>5584</v>
      </c>
      <c r="G608" s="832" t="s">
        <v>5585</v>
      </c>
      <c r="H608" s="849"/>
      <c r="I608" s="849"/>
      <c r="J608" s="832"/>
      <c r="K608" s="832"/>
      <c r="L608" s="849">
        <v>3</v>
      </c>
      <c r="M608" s="849">
        <v>1065</v>
      </c>
      <c r="N608" s="832">
        <v>1</v>
      </c>
      <c r="O608" s="832">
        <v>355</v>
      </c>
      <c r="P608" s="849">
        <v>5</v>
      </c>
      <c r="Q608" s="849">
        <v>1775</v>
      </c>
      <c r="R608" s="837">
        <v>1.6666666666666667</v>
      </c>
      <c r="S608" s="850">
        <v>355</v>
      </c>
    </row>
    <row r="609" spans="1:19" ht="14.4" customHeight="1" x14ac:dyDescent="0.3">
      <c r="A609" s="831" t="s">
        <v>5419</v>
      </c>
      <c r="B609" s="832" t="s">
        <v>5553</v>
      </c>
      <c r="C609" s="832" t="s">
        <v>584</v>
      </c>
      <c r="D609" s="832" t="s">
        <v>2317</v>
      </c>
      <c r="E609" s="832" t="s">
        <v>5421</v>
      </c>
      <c r="F609" s="832" t="s">
        <v>5506</v>
      </c>
      <c r="G609" s="832" t="s">
        <v>1544</v>
      </c>
      <c r="H609" s="849"/>
      <c r="I609" s="849"/>
      <c r="J609" s="832"/>
      <c r="K609" s="832"/>
      <c r="L609" s="849"/>
      <c r="M609" s="849"/>
      <c r="N609" s="832"/>
      <c r="O609" s="832"/>
      <c r="P609" s="849">
        <v>0</v>
      </c>
      <c r="Q609" s="849">
        <v>0</v>
      </c>
      <c r="R609" s="837"/>
      <c r="S609" s="850"/>
    </row>
    <row r="610" spans="1:19" ht="14.4" customHeight="1" x14ac:dyDescent="0.3">
      <c r="A610" s="831" t="s">
        <v>5419</v>
      </c>
      <c r="B610" s="832" t="s">
        <v>5553</v>
      </c>
      <c r="C610" s="832" t="s">
        <v>584</v>
      </c>
      <c r="D610" s="832" t="s">
        <v>2317</v>
      </c>
      <c r="E610" s="832" t="s">
        <v>5421</v>
      </c>
      <c r="F610" s="832" t="s">
        <v>5507</v>
      </c>
      <c r="G610" s="832" t="s">
        <v>5508</v>
      </c>
      <c r="H610" s="849"/>
      <c r="I610" s="849"/>
      <c r="J610" s="832"/>
      <c r="K610" s="832"/>
      <c r="L610" s="849"/>
      <c r="M610" s="849"/>
      <c r="N610" s="832"/>
      <c r="O610" s="832"/>
      <c r="P610" s="849">
        <v>1</v>
      </c>
      <c r="Q610" s="849">
        <v>343159.78</v>
      </c>
      <c r="R610" s="837"/>
      <c r="S610" s="850">
        <v>343159.78</v>
      </c>
    </row>
    <row r="611" spans="1:19" ht="14.4" customHeight="1" x14ac:dyDescent="0.3">
      <c r="A611" s="831" t="s">
        <v>5419</v>
      </c>
      <c r="B611" s="832" t="s">
        <v>5553</v>
      </c>
      <c r="C611" s="832" t="s">
        <v>584</v>
      </c>
      <c r="D611" s="832" t="s">
        <v>2317</v>
      </c>
      <c r="E611" s="832" t="s">
        <v>5511</v>
      </c>
      <c r="F611" s="832" t="s">
        <v>5520</v>
      </c>
      <c r="G611" s="832" t="s">
        <v>5521</v>
      </c>
      <c r="H611" s="849"/>
      <c r="I611" s="849"/>
      <c r="J611" s="832"/>
      <c r="K611" s="832"/>
      <c r="L611" s="849"/>
      <c r="M611" s="849"/>
      <c r="N611" s="832"/>
      <c r="O611" s="832"/>
      <c r="P611" s="849">
        <v>1</v>
      </c>
      <c r="Q611" s="849">
        <v>0</v>
      </c>
      <c r="R611" s="837"/>
      <c r="S611" s="850">
        <v>0</v>
      </c>
    </row>
    <row r="612" spans="1:19" ht="14.4" customHeight="1" x14ac:dyDescent="0.3">
      <c r="A612" s="831" t="s">
        <v>5419</v>
      </c>
      <c r="B612" s="832" t="s">
        <v>5553</v>
      </c>
      <c r="C612" s="832" t="s">
        <v>584</v>
      </c>
      <c r="D612" s="832" t="s">
        <v>2321</v>
      </c>
      <c r="E612" s="832" t="s">
        <v>5511</v>
      </c>
      <c r="F612" s="832" t="s">
        <v>5518</v>
      </c>
      <c r="G612" s="832" t="s">
        <v>5519</v>
      </c>
      <c r="H612" s="849">
        <v>16</v>
      </c>
      <c r="I612" s="849">
        <v>592</v>
      </c>
      <c r="J612" s="832">
        <v>0.69565217391304346</v>
      </c>
      <c r="K612" s="832">
        <v>37</v>
      </c>
      <c r="L612" s="849">
        <v>23</v>
      </c>
      <c r="M612" s="849">
        <v>851</v>
      </c>
      <c r="N612" s="832">
        <v>1</v>
      </c>
      <c r="O612" s="832">
        <v>37</v>
      </c>
      <c r="P612" s="849">
        <v>20</v>
      </c>
      <c r="Q612" s="849">
        <v>740</v>
      </c>
      <c r="R612" s="837">
        <v>0.86956521739130432</v>
      </c>
      <c r="S612" s="850">
        <v>37</v>
      </c>
    </row>
    <row r="613" spans="1:19" ht="14.4" customHeight="1" x14ac:dyDescent="0.3">
      <c r="A613" s="831" t="s">
        <v>5419</v>
      </c>
      <c r="B613" s="832" t="s">
        <v>5553</v>
      </c>
      <c r="C613" s="832" t="s">
        <v>584</v>
      </c>
      <c r="D613" s="832" t="s">
        <v>2321</v>
      </c>
      <c r="E613" s="832" t="s">
        <v>5511</v>
      </c>
      <c r="F613" s="832" t="s">
        <v>5566</v>
      </c>
      <c r="G613" s="832" t="s">
        <v>5567</v>
      </c>
      <c r="H613" s="849">
        <v>1</v>
      </c>
      <c r="I613" s="849">
        <v>701</v>
      </c>
      <c r="J613" s="832">
        <v>1</v>
      </c>
      <c r="K613" s="832">
        <v>701</v>
      </c>
      <c r="L613" s="849">
        <v>1</v>
      </c>
      <c r="M613" s="849">
        <v>701</v>
      </c>
      <c r="N613" s="832">
        <v>1</v>
      </c>
      <c r="O613" s="832">
        <v>701</v>
      </c>
      <c r="P613" s="849"/>
      <c r="Q613" s="849"/>
      <c r="R613" s="837"/>
      <c r="S613" s="850"/>
    </row>
    <row r="614" spans="1:19" ht="14.4" customHeight="1" x14ac:dyDescent="0.3">
      <c r="A614" s="831" t="s">
        <v>5419</v>
      </c>
      <c r="B614" s="832" t="s">
        <v>5553</v>
      </c>
      <c r="C614" s="832" t="s">
        <v>584</v>
      </c>
      <c r="D614" s="832" t="s">
        <v>2321</v>
      </c>
      <c r="E614" s="832" t="s">
        <v>5511</v>
      </c>
      <c r="F614" s="832" t="s">
        <v>5524</v>
      </c>
      <c r="G614" s="832" t="s">
        <v>5525</v>
      </c>
      <c r="H614" s="849">
        <v>71</v>
      </c>
      <c r="I614" s="849">
        <v>2366.67</v>
      </c>
      <c r="J614" s="832">
        <v>0.41764740138388157</v>
      </c>
      <c r="K614" s="832">
        <v>33.33338028169014</v>
      </c>
      <c r="L614" s="849">
        <v>170</v>
      </c>
      <c r="M614" s="849">
        <v>5666.67</v>
      </c>
      <c r="N614" s="832">
        <v>1</v>
      </c>
      <c r="O614" s="832">
        <v>33.333352941176472</v>
      </c>
      <c r="P614" s="849">
        <v>101</v>
      </c>
      <c r="Q614" s="849">
        <v>3366.66</v>
      </c>
      <c r="R614" s="837">
        <v>0.59411612110816403</v>
      </c>
      <c r="S614" s="850">
        <v>33.333267326732674</v>
      </c>
    </row>
    <row r="615" spans="1:19" ht="14.4" customHeight="1" x14ac:dyDescent="0.3">
      <c r="A615" s="831" t="s">
        <v>5419</v>
      </c>
      <c r="B615" s="832" t="s">
        <v>5553</v>
      </c>
      <c r="C615" s="832" t="s">
        <v>584</v>
      </c>
      <c r="D615" s="832" t="s">
        <v>2321</v>
      </c>
      <c r="E615" s="832" t="s">
        <v>5511</v>
      </c>
      <c r="F615" s="832" t="s">
        <v>5582</v>
      </c>
      <c r="G615" s="832" t="s">
        <v>5583</v>
      </c>
      <c r="H615" s="849">
        <v>180</v>
      </c>
      <c r="I615" s="849">
        <v>31860</v>
      </c>
      <c r="J615" s="832">
        <v>1.2</v>
      </c>
      <c r="K615" s="832">
        <v>177</v>
      </c>
      <c r="L615" s="849">
        <v>150</v>
      </c>
      <c r="M615" s="849">
        <v>26550</v>
      </c>
      <c r="N615" s="832">
        <v>1</v>
      </c>
      <c r="O615" s="832">
        <v>177</v>
      </c>
      <c r="P615" s="849">
        <v>96</v>
      </c>
      <c r="Q615" s="849">
        <v>17088</v>
      </c>
      <c r="R615" s="837">
        <v>0.64361581920903954</v>
      </c>
      <c r="S615" s="850">
        <v>178</v>
      </c>
    </row>
    <row r="616" spans="1:19" ht="14.4" customHeight="1" x14ac:dyDescent="0.3">
      <c r="A616" s="831" t="s">
        <v>5419</v>
      </c>
      <c r="B616" s="832" t="s">
        <v>5553</v>
      </c>
      <c r="C616" s="832" t="s">
        <v>584</v>
      </c>
      <c r="D616" s="832" t="s">
        <v>2321</v>
      </c>
      <c r="E616" s="832" t="s">
        <v>5511</v>
      </c>
      <c r="F616" s="832" t="s">
        <v>5584</v>
      </c>
      <c r="G616" s="832" t="s">
        <v>5585</v>
      </c>
      <c r="H616" s="849">
        <v>28</v>
      </c>
      <c r="I616" s="849">
        <v>9912</v>
      </c>
      <c r="J616" s="832">
        <v>1.4695329873980727</v>
      </c>
      <c r="K616" s="832">
        <v>354</v>
      </c>
      <c r="L616" s="849">
        <v>19</v>
      </c>
      <c r="M616" s="849">
        <v>6745</v>
      </c>
      <c r="N616" s="832">
        <v>1</v>
      </c>
      <c r="O616" s="832">
        <v>355</v>
      </c>
      <c r="P616" s="849">
        <v>5</v>
      </c>
      <c r="Q616" s="849">
        <v>1775</v>
      </c>
      <c r="R616" s="837">
        <v>0.26315789473684209</v>
      </c>
      <c r="S616" s="850">
        <v>355</v>
      </c>
    </row>
    <row r="617" spans="1:19" ht="14.4" customHeight="1" x14ac:dyDescent="0.3">
      <c r="A617" s="831" t="s">
        <v>5419</v>
      </c>
      <c r="B617" s="832" t="s">
        <v>5553</v>
      </c>
      <c r="C617" s="832" t="s">
        <v>584</v>
      </c>
      <c r="D617" s="832" t="s">
        <v>2332</v>
      </c>
      <c r="E617" s="832" t="s">
        <v>5511</v>
      </c>
      <c r="F617" s="832" t="s">
        <v>5518</v>
      </c>
      <c r="G617" s="832" t="s">
        <v>5519</v>
      </c>
      <c r="H617" s="849">
        <v>4</v>
      </c>
      <c r="I617" s="849">
        <v>148</v>
      </c>
      <c r="J617" s="832">
        <v>0.8</v>
      </c>
      <c r="K617" s="832">
        <v>37</v>
      </c>
      <c r="L617" s="849">
        <v>5</v>
      </c>
      <c r="M617" s="849">
        <v>185</v>
      </c>
      <c r="N617" s="832">
        <v>1</v>
      </c>
      <c r="O617" s="832">
        <v>37</v>
      </c>
      <c r="P617" s="849">
        <v>1</v>
      </c>
      <c r="Q617" s="849">
        <v>37</v>
      </c>
      <c r="R617" s="837">
        <v>0.2</v>
      </c>
      <c r="S617" s="850">
        <v>37</v>
      </c>
    </row>
    <row r="618" spans="1:19" ht="14.4" customHeight="1" x14ac:dyDescent="0.3">
      <c r="A618" s="831" t="s">
        <v>5419</v>
      </c>
      <c r="B618" s="832" t="s">
        <v>5553</v>
      </c>
      <c r="C618" s="832" t="s">
        <v>584</v>
      </c>
      <c r="D618" s="832" t="s">
        <v>2332</v>
      </c>
      <c r="E618" s="832" t="s">
        <v>5511</v>
      </c>
      <c r="F618" s="832" t="s">
        <v>5524</v>
      </c>
      <c r="G618" s="832" t="s">
        <v>5525</v>
      </c>
      <c r="H618" s="849">
        <v>1</v>
      </c>
      <c r="I618" s="849">
        <v>33.33</v>
      </c>
      <c r="J618" s="832"/>
      <c r="K618" s="832">
        <v>33.33</v>
      </c>
      <c r="L618" s="849"/>
      <c r="M618" s="849"/>
      <c r="N618" s="832"/>
      <c r="O618" s="832"/>
      <c r="P618" s="849"/>
      <c r="Q618" s="849"/>
      <c r="R618" s="837"/>
      <c r="S618" s="850"/>
    </row>
    <row r="619" spans="1:19" ht="14.4" customHeight="1" x14ac:dyDescent="0.3">
      <c r="A619" s="831" t="s">
        <v>5419</v>
      </c>
      <c r="B619" s="832" t="s">
        <v>5553</v>
      </c>
      <c r="C619" s="832" t="s">
        <v>584</v>
      </c>
      <c r="D619" s="832" t="s">
        <v>2332</v>
      </c>
      <c r="E619" s="832" t="s">
        <v>5511</v>
      </c>
      <c r="F619" s="832" t="s">
        <v>5582</v>
      </c>
      <c r="G619" s="832" t="s">
        <v>5583</v>
      </c>
      <c r="H619" s="849">
        <v>1</v>
      </c>
      <c r="I619" s="849">
        <v>177</v>
      </c>
      <c r="J619" s="832"/>
      <c r="K619" s="832">
        <v>177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" customHeight="1" x14ac:dyDescent="0.3">
      <c r="A620" s="831" t="s">
        <v>5419</v>
      </c>
      <c r="B620" s="832" t="s">
        <v>5553</v>
      </c>
      <c r="C620" s="832" t="s">
        <v>584</v>
      </c>
      <c r="D620" s="832" t="s">
        <v>5414</v>
      </c>
      <c r="E620" s="832" t="s">
        <v>5511</v>
      </c>
      <c r="F620" s="832" t="s">
        <v>5570</v>
      </c>
      <c r="G620" s="832" t="s">
        <v>5571</v>
      </c>
      <c r="H620" s="849">
        <v>1</v>
      </c>
      <c r="I620" s="849">
        <v>760</v>
      </c>
      <c r="J620" s="832"/>
      <c r="K620" s="832">
        <v>760</v>
      </c>
      <c r="L620" s="849"/>
      <c r="M620" s="849"/>
      <c r="N620" s="832"/>
      <c r="O620" s="832"/>
      <c r="P620" s="849"/>
      <c r="Q620" s="849"/>
      <c r="R620" s="837"/>
      <c r="S620" s="850"/>
    </row>
    <row r="621" spans="1:19" ht="14.4" customHeight="1" x14ac:dyDescent="0.3">
      <c r="A621" s="831" t="s">
        <v>5419</v>
      </c>
      <c r="B621" s="832" t="s">
        <v>5553</v>
      </c>
      <c r="C621" s="832" t="s">
        <v>584</v>
      </c>
      <c r="D621" s="832" t="s">
        <v>2354</v>
      </c>
      <c r="E621" s="832" t="s">
        <v>5511</v>
      </c>
      <c r="F621" s="832" t="s">
        <v>5518</v>
      </c>
      <c r="G621" s="832" t="s">
        <v>5519</v>
      </c>
      <c r="H621" s="849"/>
      <c r="I621" s="849"/>
      <c r="J621" s="832"/>
      <c r="K621" s="832"/>
      <c r="L621" s="849"/>
      <c r="M621" s="849"/>
      <c r="N621" s="832"/>
      <c r="O621" s="832"/>
      <c r="P621" s="849">
        <v>1</v>
      </c>
      <c r="Q621" s="849">
        <v>37</v>
      </c>
      <c r="R621" s="837"/>
      <c r="S621" s="850">
        <v>37</v>
      </c>
    </row>
    <row r="622" spans="1:19" ht="14.4" customHeight="1" x14ac:dyDescent="0.3">
      <c r="A622" s="831" t="s">
        <v>5419</v>
      </c>
      <c r="B622" s="832" t="s">
        <v>5553</v>
      </c>
      <c r="C622" s="832" t="s">
        <v>584</v>
      </c>
      <c r="D622" s="832" t="s">
        <v>2359</v>
      </c>
      <c r="E622" s="832" t="s">
        <v>5511</v>
      </c>
      <c r="F622" s="832" t="s">
        <v>5570</v>
      </c>
      <c r="G622" s="832" t="s">
        <v>5571</v>
      </c>
      <c r="H622" s="849">
        <v>297</v>
      </c>
      <c r="I622" s="849">
        <v>225720</v>
      </c>
      <c r="J622" s="832">
        <v>1.9643028082603058</v>
      </c>
      <c r="K622" s="832">
        <v>760</v>
      </c>
      <c r="L622" s="849">
        <v>151</v>
      </c>
      <c r="M622" s="849">
        <v>114911</v>
      </c>
      <c r="N622" s="832">
        <v>1</v>
      </c>
      <c r="O622" s="832">
        <v>761</v>
      </c>
      <c r="P622" s="849">
        <v>15</v>
      </c>
      <c r="Q622" s="849">
        <v>11415</v>
      </c>
      <c r="R622" s="837">
        <v>9.9337748344370855E-2</v>
      </c>
      <c r="S622" s="850">
        <v>761</v>
      </c>
    </row>
    <row r="623" spans="1:19" ht="14.4" customHeight="1" x14ac:dyDescent="0.3">
      <c r="A623" s="831" t="s">
        <v>5419</v>
      </c>
      <c r="B623" s="832" t="s">
        <v>5553</v>
      </c>
      <c r="C623" s="832" t="s">
        <v>584</v>
      </c>
      <c r="D623" s="832" t="s">
        <v>2359</v>
      </c>
      <c r="E623" s="832" t="s">
        <v>5511</v>
      </c>
      <c r="F623" s="832" t="s">
        <v>5524</v>
      </c>
      <c r="G623" s="832" t="s">
        <v>5525</v>
      </c>
      <c r="H623" s="849"/>
      <c r="I623" s="849"/>
      <c r="J623" s="832"/>
      <c r="K623" s="832"/>
      <c r="L623" s="849"/>
      <c r="M623" s="849"/>
      <c r="N623" s="832"/>
      <c r="O623" s="832"/>
      <c r="P623" s="849">
        <v>1</v>
      </c>
      <c r="Q623" s="849">
        <v>33.33</v>
      </c>
      <c r="R623" s="837"/>
      <c r="S623" s="850">
        <v>33.33</v>
      </c>
    </row>
    <row r="624" spans="1:19" ht="14.4" customHeight="1" x14ac:dyDescent="0.3">
      <c r="A624" s="831" t="s">
        <v>5419</v>
      </c>
      <c r="B624" s="832" t="s">
        <v>5553</v>
      </c>
      <c r="C624" s="832" t="s">
        <v>584</v>
      </c>
      <c r="D624" s="832" t="s">
        <v>2359</v>
      </c>
      <c r="E624" s="832" t="s">
        <v>5511</v>
      </c>
      <c r="F624" s="832" t="s">
        <v>5584</v>
      </c>
      <c r="G624" s="832" t="s">
        <v>5585</v>
      </c>
      <c r="H624" s="849"/>
      <c r="I624" s="849"/>
      <c r="J624" s="832"/>
      <c r="K624" s="832"/>
      <c r="L624" s="849"/>
      <c r="M624" s="849"/>
      <c r="N624" s="832"/>
      <c r="O624" s="832"/>
      <c r="P624" s="849">
        <v>1</v>
      </c>
      <c r="Q624" s="849">
        <v>355</v>
      </c>
      <c r="R624" s="837"/>
      <c r="S624" s="850">
        <v>355</v>
      </c>
    </row>
    <row r="625" spans="1:19" ht="14.4" customHeight="1" x14ac:dyDescent="0.3">
      <c r="A625" s="831" t="s">
        <v>5419</v>
      </c>
      <c r="B625" s="832" t="s">
        <v>5553</v>
      </c>
      <c r="C625" s="832" t="s">
        <v>584</v>
      </c>
      <c r="D625" s="832" t="s">
        <v>5417</v>
      </c>
      <c r="E625" s="832" t="s">
        <v>5511</v>
      </c>
      <c r="F625" s="832" t="s">
        <v>5518</v>
      </c>
      <c r="G625" s="832" t="s">
        <v>5519</v>
      </c>
      <c r="H625" s="849"/>
      <c r="I625" s="849"/>
      <c r="J625" s="832"/>
      <c r="K625" s="832"/>
      <c r="L625" s="849">
        <v>1</v>
      </c>
      <c r="M625" s="849">
        <v>37</v>
      </c>
      <c r="N625" s="832">
        <v>1</v>
      </c>
      <c r="O625" s="832">
        <v>37</v>
      </c>
      <c r="P625" s="849"/>
      <c r="Q625" s="849"/>
      <c r="R625" s="837"/>
      <c r="S625" s="850"/>
    </row>
    <row r="626" spans="1:19" ht="14.4" customHeight="1" x14ac:dyDescent="0.3">
      <c r="A626" s="831" t="s">
        <v>5419</v>
      </c>
      <c r="B626" s="832" t="s">
        <v>5553</v>
      </c>
      <c r="C626" s="832" t="s">
        <v>584</v>
      </c>
      <c r="D626" s="832" t="s">
        <v>5417</v>
      </c>
      <c r="E626" s="832" t="s">
        <v>5511</v>
      </c>
      <c r="F626" s="832" t="s">
        <v>5524</v>
      </c>
      <c r="G626" s="832" t="s">
        <v>5525</v>
      </c>
      <c r="H626" s="849"/>
      <c r="I626" s="849"/>
      <c r="J626" s="832"/>
      <c r="K626" s="832"/>
      <c r="L626" s="849">
        <v>2</v>
      </c>
      <c r="M626" s="849">
        <v>66.66</v>
      </c>
      <c r="N626" s="832">
        <v>1</v>
      </c>
      <c r="O626" s="832">
        <v>33.33</v>
      </c>
      <c r="P626" s="849"/>
      <c r="Q626" s="849"/>
      <c r="R626" s="837"/>
      <c r="S626" s="850"/>
    </row>
    <row r="627" spans="1:19" ht="14.4" customHeight="1" x14ac:dyDescent="0.3">
      <c r="A627" s="831" t="s">
        <v>5419</v>
      </c>
      <c r="B627" s="832" t="s">
        <v>5553</v>
      </c>
      <c r="C627" s="832" t="s">
        <v>584</v>
      </c>
      <c r="D627" s="832" t="s">
        <v>5417</v>
      </c>
      <c r="E627" s="832" t="s">
        <v>5511</v>
      </c>
      <c r="F627" s="832" t="s">
        <v>5582</v>
      </c>
      <c r="G627" s="832" t="s">
        <v>5583</v>
      </c>
      <c r="H627" s="849"/>
      <c r="I627" s="849"/>
      <c r="J627" s="832"/>
      <c r="K627" s="832"/>
      <c r="L627" s="849">
        <v>1</v>
      </c>
      <c r="M627" s="849">
        <v>177</v>
      </c>
      <c r="N627" s="832">
        <v>1</v>
      </c>
      <c r="O627" s="832">
        <v>177</v>
      </c>
      <c r="P627" s="849"/>
      <c r="Q627" s="849"/>
      <c r="R627" s="837"/>
      <c r="S627" s="850"/>
    </row>
    <row r="628" spans="1:19" ht="14.4" customHeight="1" x14ac:dyDescent="0.3">
      <c r="A628" s="831" t="s">
        <v>5419</v>
      </c>
      <c r="B628" s="832" t="s">
        <v>5553</v>
      </c>
      <c r="C628" s="832" t="s">
        <v>584</v>
      </c>
      <c r="D628" s="832" t="s">
        <v>5417</v>
      </c>
      <c r="E628" s="832" t="s">
        <v>5511</v>
      </c>
      <c r="F628" s="832" t="s">
        <v>5584</v>
      </c>
      <c r="G628" s="832" t="s">
        <v>5585</v>
      </c>
      <c r="H628" s="849"/>
      <c r="I628" s="849"/>
      <c r="J628" s="832"/>
      <c r="K628" s="832"/>
      <c r="L628" s="849">
        <v>1</v>
      </c>
      <c r="M628" s="849">
        <v>355</v>
      </c>
      <c r="N628" s="832">
        <v>1</v>
      </c>
      <c r="O628" s="832">
        <v>355</v>
      </c>
      <c r="P628" s="849"/>
      <c r="Q628" s="849"/>
      <c r="R628" s="837"/>
      <c r="S628" s="850"/>
    </row>
    <row r="629" spans="1:19" ht="14.4" customHeight="1" x14ac:dyDescent="0.3">
      <c r="A629" s="831" t="s">
        <v>5419</v>
      </c>
      <c r="B629" s="832" t="s">
        <v>5553</v>
      </c>
      <c r="C629" s="832" t="s">
        <v>584</v>
      </c>
      <c r="D629" s="832" t="s">
        <v>2187</v>
      </c>
      <c r="E629" s="832" t="s">
        <v>5511</v>
      </c>
      <c r="F629" s="832" t="s">
        <v>5518</v>
      </c>
      <c r="G629" s="832" t="s">
        <v>5519</v>
      </c>
      <c r="H629" s="849"/>
      <c r="I629" s="849"/>
      <c r="J629" s="832"/>
      <c r="K629" s="832"/>
      <c r="L629" s="849"/>
      <c r="M629" s="849"/>
      <c r="N629" s="832"/>
      <c r="O629" s="832"/>
      <c r="P629" s="849">
        <v>1</v>
      </c>
      <c r="Q629" s="849">
        <v>37</v>
      </c>
      <c r="R629" s="837"/>
      <c r="S629" s="850">
        <v>37</v>
      </c>
    </row>
    <row r="630" spans="1:19" ht="14.4" customHeight="1" x14ac:dyDescent="0.3">
      <c r="A630" s="831" t="s">
        <v>5419</v>
      </c>
      <c r="B630" s="832" t="s">
        <v>5553</v>
      </c>
      <c r="C630" s="832" t="s">
        <v>584</v>
      </c>
      <c r="D630" s="832" t="s">
        <v>2336</v>
      </c>
      <c r="E630" s="832" t="s">
        <v>5511</v>
      </c>
      <c r="F630" s="832" t="s">
        <v>5566</v>
      </c>
      <c r="G630" s="832" t="s">
        <v>5567</v>
      </c>
      <c r="H630" s="849"/>
      <c r="I630" s="849"/>
      <c r="J630" s="832"/>
      <c r="K630" s="832"/>
      <c r="L630" s="849"/>
      <c r="M630" s="849"/>
      <c r="N630" s="832"/>
      <c r="O630" s="832"/>
      <c r="P630" s="849">
        <v>1</v>
      </c>
      <c r="Q630" s="849">
        <v>702</v>
      </c>
      <c r="R630" s="837"/>
      <c r="S630" s="850">
        <v>702</v>
      </c>
    </row>
    <row r="631" spans="1:19" ht="14.4" customHeight="1" x14ac:dyDescent="0.3">
      <c r="A631" s="831" t="s">
        <v>5419</v>
      </c>
      <c r="B631" s="832" t="s">
        <v>5553</v>
      </c>
      <c r="C631" s="832" t="s">
        <v>584</v>
      </c>
      <c r="D631" s="832" t="s">
        <v>2336</v>
      </c>
      <c r="E631" s="832" t="s">
        <v>5511</v>
      </c>
      <c r="F631" s="832" t="s">
        <v>5524</v>
      </c>
      <c r="G631" s="832" t="s">
        <v>5525</v>
      </c>
      <c r="H631" s="849"/>
      <c r="I631" s="849"/>
      <c r="J631" s="832"/>
      <c r="K631" s="832"/>
      <c r="L631" s="849"/>
      <c r="M631" s="849"/>
      <c r="N631" s="832"/>
      <c r="O631" s="832"/>
      <c r="P631" s="849">
        <v>2</v>
      </c>
      <c r="Q631" s="849">
        <v>66.66</v>
      </c>
      <c r="R631" s="837"/>
      <c r="S631" s="850">
        <v>33.33</v>
      </c>
    </row>
    <row r="632" spans="1:19" ht="14.4" customHeight="1" x14ac:dyDescent="0.3">
      <c r="A632" s="831" t="s">
        <v>5419</v>
      </c>
      <c r="B632" s="832" t="s">
        <v>5553</v>
      </c>
      <c r="C632" s="832" t="s">
        <v>584</v>
      </c>
      <c r="D632" s="832" t="s">
        <v>2336</v>
      </c>
      <c r="E632" s="832" t="s">
        <v>5511</v>
      </c>
      <c r="F632" s="832" t="s">
        <v>5582</v>
      </c>
      <c r="G632" s="832" t="s">
        <v>5583</v>
      </c>
      <c r="H632" s="849"/>
      <c r="I632" s="849"/>
      <c r="J632" s="832"/>
      <c r="K632" s="832"/>
      <c r="L632" s="849"/>
      <c r="M632" s="849"/>
      <c r="N632" s="832"/>
      <c r="O632" s="832"/>
      <c r="P632" s="849">
        <v>1</v>
      </c>
      <c r="Q632" s="849">
        <v>178</v>
      </c>
      <c r="R632" s="837"/>
      <c r="S632" s="850">
        <v>178</v>
      </c>
    </row>
    <row r="633" spans="1:19" ht="14.4" customHeight="1" x14ac:dyDescent="0.3">
      <c r="A633" s="831" t="s">
        <v>5419</v>
      </c>
      <c r="B633" s="832" t="s">
        <v>5553</v>
      </c>
      <c r="C633" s="832" t="s">
        <v>584</v>
      </c>
      <c r="D633" s="832" t="s">
        <v>5415</v>
      </c>
      <c r="E633" s="832" t="s">
        <v>5511</v>
      </c>
      <c r="F633" s="832" t="s">
        <v>5566</v>
      </c>
      <c r="G633" s="832" t="s">
        <v>5567</v>
      </c>
      <c r="H633" s="849"/>
      <c r="I633" s="849"/>
      <c r="J633" s="832"/>
      <c r="K633" s="832"/>
      <c r="L633" s="849"/>
      <c r="M633" s="849"/>
      <c r="N633" s="832"/>
      <c r="O633" s="832"/>
      <c r="P633" s="849">
        <v>1</v>
      </c>
      <c r="Q633" s="849">
        <v>702</v>
      </c>
      <c r="R633" s="837"/>
      <c r="S633" s="850">
        <v>702</v>
      </c>
    </row>
    <row r="634" spans="1:19" ht="14.4" customHeight="1" x14ac:dyDescent="0.3">
      <c r="A634" s="831" t="s">
        <v>5419</v>
      </c>
      <c r="B634" s="832" t="s">
        <v>5553</v>
      </c>
      <c r="C634" s="832" t="s">
        <v>584</v>
      </c>
      <c r="D634" s="832" t="s">
        <v>5415</v>
      </c>
      <c r="E634" s="832" t="s">
        <v>5511</v>
      </c>
      <c r="F634" s="832" t="s">
        <v>5524</v>
      </c>
      <c r="G634" s="832" t="s">
        <v>5525</v>
      </c>
      <c r="H634" s="849"/>
      <c r="I634" s="849"/>
      <c r="J634" s="832"/>
      <c r="K634" s="832"/>
      <c r="L634" s="849"/>
      <c r="M634" s="849"/>
      <c r="N634" s="832"/>
      <c r="O634" s="832"/>
      <c r="P634" s="849">
        <v>4</v>
      </c>
      <c r="Q634" s="849">
        <v>133.32999999999998</v>
      </c>
      <c r="R634" s="837"/>
      <c r="S634" s="850">
        <v>33.332499999999996</v>
      </c>
    </row>
    <row r="635" spans="1:19" ht="14.4" customHeight="1" x14ac:dyDescent="0.3">
      <c r="A635" s="831" t="s">
        <v>5419</v>
      </c>
      <c r="B635" s="832" t="s">
        <v>5553</v>
      </c>
      <c r="C635" s="832" t="s">
        <v>584</v>
      </c>
      <c r="D635" s="832" t="s">
        <v>5415</v>
      </c>
      <c r="E635" s="832" t="s">
        <v>5511</v>
      </c>
      <c r="F635" s="832" t="s">
        <v>5582</v>
      </c>
      <c r="G635" s="832" t="s">
        <v>5583</v>
      </c>
      <c r="H635" s="849"/>
      <c r="I635" s="849"/>
      <c r="J635" s="832"/>
      <c r="K635" s="832"/>
      <c r="L635" s="849"/>
      <c r="M635" s="849"/>
      <c r="N635" s="832"/>
      <c r="O635" s="832"/>
      <c r="P635" s="849">
        <v>1</v>
      </c>
      <c r="Q635" s="849">
        <v>178</v>
      </c>
      <c r="R635" s="837"/>
      <c r="S635" s="850">
        <v>178</v>
      </c>
    </row>
    <row r="636" spans="1:19" ht="14.4" customHeight="1" x14ac:dyDescent="0.3">
      <c r="A636" s="831" t="s">
        <v>5419</v>
      </c>
      <c r="B636" s="832" t="s">
        <v>5553</v>
      </c>
      <c r="C636" s="832" t="s">
        <v>584</v>
      </c>
      <c r="D636" s="832" t="s">
        <v>5415</v>
      </c>
      <c r="E636" s="832" t="s">
        <v>5511</v>
      </c>
      <c r="F636" s="832" t="s">
        <v>5584</v>
      </c>
      <c r="G636" s="832" t="s">
        <v>5585</v>
      </c>
      <c r="H636" s="849"/>
      <c r="I636" s="849"/>
      <c r="J636" s="832"/>
      <c r="K636" s="832"/>
      <c r="L636" s="849"/>
      <c r="M636" s="849"/>
      <c r="N636" s="832"/>
      <c r="O636" s="832"/>
      <c r="P636" s="849">
        <v>2</v>
      </c>
      <c r="Q636" s="849">
        <v>710</v>
      </c>
      <c r="R636" s="837"/>
      <c r="S636" s="850">
        <v>355</v>
      </c>
    </row>
    <row r="637" spans="1:19" ht="14.4" customHeight="1" x14ac:dyDescent="0.3">
      <c r="A637" s="831" t="s">
        <v>5419</v>
      </c>
      <c r="B637" s="832" t="s">
        <v>5553</v>
      </c>
      <c r="C637" s="832" t="s">
        <v>590</v>
      </c>
      <c r="D637" s="832" t="s">
        <v>2191</v>
      </c>
      <c r="E637" s="832" t="s">
        <v>5511</v>
      </c>
      <c r="F637" s="832" t="s">
        <v>5570</v>
      </c>
      <c r="G637" s="832" t="s">
        <v>5571</v>
      </c>
      <c r="H637" s="849"/>
      <c r="I637" s="849"/>
      <c r="J637" s="832"/>
      <c r="K637" s="832"/>
      <c r="L637" s="849"/>
      <c r="M637" s="849"/>
      <c r="N637" s="832"/>
      <c r="O637" s="832"/>
      <c r="P637" s="849">
        <v>33</v>
      </c>
      <c r="Q637" s="849">
        <v>25113</v>
      </c>
      <c r="R637" s="837"/>
      <c r="S637" s="850">
        <v>761</v>
      </c>
    </row>
    <row r="638" spans="1:19" ht="14.4" customHeight="1" x14ac:dyDescent="0.3">
      <c r="A638" s="831" t="s">
        <v>5419</v>
      </c>
      <c r="B638" s="832" t="s">
        <v>5553</v>
      </c>
      <c r="C638" s="832" t="s">
        <v>590</v>
      </c>
      <c r="D638" s="832" t="s">
        <v>2194</v>
      </c>
      <c r="E638" s="832" t="s">
        <v>5511</v>
      </c>
      <c r="F638" s="832" t="s">
        <v>5570</v>
      </c>
      <c r="G638" s="832" t="s">
        <v>5571</v>
      </c>
      <c r="H638" s="849">
        <v>17</v>
      </c>
      <c r="I638" s="849">
        <v>12920</v>
      </c>
      <c r="J638" s="832">
        <v>0.62880225823721225</v>
      </c>
      <c r="K638" s="832">
        <v>760</v>
      </c>
      <c r="L638" s="849">
        <v>27</v>
      </c>
      <c r="M638" s="849">
        <v>20547</v>
      </c>
      <c r="N638" s="832">
        <v>1</v>
      </c>
      <c r="O638" s="832">
        <v>761</v>
      </c>
      <c r="P638" s="849">
        <v>261</v>
      </c>
      <c r="Q638" s="849">
        <v>198621</v>
      </c>
      <c r="R638" s="837">
        <v>9.6666666666666661</v>
      </c>
      <c r="S638" s="850">
        <v>761</v>
      </c>
    </row>
    <row r="639" spans="1:19" ht="14.4" customHeight="1" x14ac:dyDescent="0.3">
      <c r="A639" s="831" t="s">
        <v>5419</v>
      </c>
      <c r="B639" s="832" t="s">
        <v>5553</v>
      </c>
      <c r="C639" s="832" t="s">
        <v>590</v>
      </c>
      <c r="D639" s="832" t="s">
        <v>5400</v>
      </c>
      <c r="E639" s="832" t="s">
        <v>5421</v>
      </c>
      <c r="F639" s="832" t="s">
        <v>5559</v>
      </c>
      <c r="G639" s="832" t="s">
        <v>2152</v>
      </c>
      <c r="H639" s="849"/>
      <c r="I639" s="849"/>
      <c r="J639" s="832"/>
      <c r="K639" s="832"/>
      <c r="L639" s="849"/>
      <c r="M639" s="849"/>
      <c r="N639" s="832"/>
      <c r="O639" s="832"/>
      <c r="P639" s="849">
        <v>1</v>
      </c>
      <c r="Q639" s="849">
        <v>19426.12</v>
      </c>
      <c r="R639" s="837"/>
      <c r="S639" s="850">
        <v>19426.12</v>
      </c>
    </row>
    <row r="640" spans="1:19" ht="14.4" customHeight="1" x14ac:dyDescent="0.3">
      <c r="A640" s="831" t="s">
        <v>5419</v>
      </c>
      <c r="B640" s="832" t="s">
        <v>5553</v>
      </c>
      <c r="C640" s="832" t="s">
        <v>590</v>
      </c>
      <c r="D640" s="832" t="s">
        <v>5400</v>
      </c>
      <c r="E640" s="832" t="s">
        <v>5511</v>
      </c>
      <c r="F640" s="832" t="s">
        <v>5518</v>
      </c>
      <c r="G640" s="832" t="s">
        <v>5519</v>
      </c>
      <c r="H640" s="849">
        <v>1</v>
      </c>
      <c r="I640" s="849">
        <v>37</v>
      </c>
      <c r="J640" s="832"/>
      <c r="K640" s="832">
        <v>37</v>
      </c>
      <c r="L640" s="849"/>
      <c r="M640" s="849"/>
      <c r="N640" s="832"/>
      <c r="O640" s="832"/>
      <c r="P640" s="849"/>
      <c r="Q640" s="849"/>
      <c r="R640" s="837"/>
      <c r="S640" s="850"/>
    </row>
    <row r="641" spans="1:19" ht="14.4" customHeight="1" x14ac:dyDescent="0.3">
      <c r="A641" s="831" t="s">
        <v>5419</v>
      </c>
      <c r="B641" s="832" t="s">
        <v>5553</v>
      </c>
      <c r="C641" s="832" t="s">
        <v>590</v>
      </c>
      <c r="D641" s="832" t="s">
        <v>5400</v>
      </c>
      <c r="E641" s="832" t="s">
        <v>5511</v>
      </c>
      <c r="F641" s="832" t="s">
        <v>5639</v>
      </c>
      <c r="G641" s="832" t="s">
        <v>5640</v>
      </c>
      <c r="H641" s="849">
        <v>1</v>
      </c>
      <c r="I641" s="849">
        <v>630</v>
      </c>
      <c r="J641" s="832"/>
      <c r="K641" s="832">
        <v>630</v>
      </c>
      <c r="L641" s="849"/>
      <c r="M641" s="849"/>
      <c r="N641" s="832"/>
      <c r="O641" s="832"/>
      <c r="P641" s="849"/>
      <c r="Q641" s="849"/>
      <c r="R641" s="837"/>
      <c r="S641" s="850"/>
    </row>
    <row r="642" spans="1:19" ht="14.4" customHeight="1" x14ac:dyDescent="0.3">
      <c r="A642" s="831" t="s">
        <v>5419</v>
      </c>
      <c r="B642" s="832" t="s">
        <v>5553</v>
      </c>
      <c r="C642" s="832" t="s">
        <v>590</v>
      </c>
      <c r="D642" s="832" t="s">
        <v>5400</v>
      </c>
      <c r="E642" s="832" t="s">
        <v>5511</v>
      </c>
      <c r="F642" s="832" t="s">
        <v>5520</v>
      </c>
      <c r="G642" s="832" t="s">
        <v>5521</v>
      </c>
      <c r="H642" s="849"/>
      <c r="I642" s="849"/>
      <c r="J642" s="832"/>
      <c r="K642" s="832"/>
      <c r="L642" s="849"/>
      <c r="M642" s="849"/>
      <c r="N642" s="832"/>
      <c r="O642" s="832"/>
      <c r="P642" s="849">
        <v>68</v>
      </c>
      <c r="Q642" s="849">
        <v>0</v>
      </c>
      <c r="R642" s="837"/>
      <c r="S642" s="850">
        <v>0</v>
      </c>
    </row>
    <row r="643" spans="1:19" ht="14.4" customHeight="1" x14ac:dyDescent="0.3">
      <c r="A643" s="831" t="s">
        <v>5419</v>
      </c>
      <c r="B643" s="832" t="s">
        <v>5553</v>
      </c>
      <c r="C643" s="832" t="s">
        <v>590</v>
      </c>
      <c r="D643" s="832" t="s">
        <v>5400</v>
      </c>
      <c r="E643" s="832" t="s">
        <v>5511</v>
      </c>
      <c r="F643" s="832" t="s">
        <v>5657</v>
      </c>
      <c r="G643" s="832" t="s">
        <v>5658</v>
      </c>
      <c r="H643" s="849"/>
      <c r="I643" s="849"/>
      <c r="J643" s="832"/>
      <c r="K643" s="832"/>
      <c r="L643" s="849">
        <v>1</v>
      </c>
      <c r="M643" s="849">
        <v>980</v>
      </c>
      <c r="N643" s="832">
        <v>1</v>
      </c>
      <c r="O643" s="832">
        <v>980</v>
      </c>
      <c r="P643" s="849"/>
      <c r="Q643" s="849"/>
      <c r="R643" s="837"/>
      <c r="S643" s="850"/>
    </row>
    <row r="644" spans="1:19" ht="14.4" customHeight="1" x14ac:dyDescent="0.3">
      <c r="A644" s="831" t="s">
        <v>5419</v>
      </c>
      <c r="B644" s="832" t="s">
        <v>5553</v>
      </c>
      <c r="C644" s="832" t="s">
        <v>590</v>
      </c>
      <c r="D644" s="832" t="s">
        <v>5400</v>
      </c>
      <c r="E644" s="832" t="s">
        <v>5511</v>
      </c>
      <c r="F644" s="832" t="s">
        <v>5659</v>
      </c>
      <c r="G644" s="832" t="s">
        <v>5660</v>
      </c>
      <c r="H644" s="849">
        <v>2</v>
      </c>
      <c r="I644" s="849">
        <v>344</v>
      </c>
      <c r="J644" s="832">
        <v>2</v>
      </c>
      <c r="K644" s="832">
        <v>172</v>
      </c>
      <c r="L644" s="849">
        <v>1</v>
      </c>
      <c r="M644" s="849">
        <v>172</v>
      </c>
      <c r="N644" s="832">
        <v>1</v>
      </c>
      <c r="O644" s="832">
        <v>172</v>
      </c>
      <c r="P644" s="849"/>
      <c r="Q644" s="849"/>
      <c r="R644" s="837"/>
      <c r="S644" s="850"/>
    </row>
    <row r="645" spans="1:19" ht="14.4" customHeight="1" x14ac:dyDescent="0.3">
      <c r="A645" s="831" t="s">
        <v>5419</v>
      </c>
      <c r="B645" s="832" t="s">
        <v>5553</v>
      </c>
      <c r="C645" s="832" t="s">
        <v>590</v>
      </c>
      <c r="D645" s="832" t="s">
        <v>5400</v>
      </c>
      <c r="E645" s="832" t="s">
        <v>5511</v>
      </c>
      <c r="F645" s="832" t="s">
        <v>5530</v>
      </c>
      <c r="G645" s="832" t="s">
        <v>5531</v>
      </c>
      <c r="H645" s="849"/>
      <c r="I645" s="849"/>
      <c r="J645" s="832"/>
      <c r="K645" s="832"/>
      <c r="L645" s="849"/>
      <c r="M645" s="849"/>
      <c r="N645" s="832"/>
      <c r="O645" s="832"/>
      <c r="P645" s="849">
        <v>2</v>
      </c>
      <c r="Q645" s="849">
        <v>64</v>
      </c>
      <c r="R645" s="837"/>
      <c r="S645" s="850">
        <v>32</v>
      </c>
    </row>
    <row r="646" spans="1:19" ht="14.4" customHeight="1" x14ac:dyDescent="0.3">
      <c r="A646" s="831" t="s">
        <v>5419</v>
      </c>
      <c r="B646" s="832" t="s">
        <v>5553</v>
      </c>
      <c r="C646" s="832" t="s">
        <v>590</v>
      </c>
      <c r="D646" s="832" t="s">
        <v>2220</v>
      </c>
      <c r="E646" s="832" t="s">
        <v>5563</v>
      </c>
      <c r="F646" s="832" t="s">
        <v>5595</v>
      </c>
      <c r="G646" s="832" t="s">
        <v>5596</v>
      </c>
      <c r="H646" s="849">
        <v>1.01</v>
      </c>
      <c r="I646" s="849">
        <v>2241.54</v>
      </c>
      <c r="J646" s="832">
        <v>1.0059959249252755</v>
      </c>
      <c r="K646" s="832">
        <v>2219.3465346534654</v>
      </c>
      <c r="L646" s="849">
        <v>1</v>
      </c>
      <c r="M646" s="849">
        <v>2228.1799999999998</v>
      </c>
      <c r="N646" s="832">
        <v>1</v>
      </c>
      <c r="O646" s="832">
        <v>2228.1799999999998</v>
      </c>
      <c r="P646" s="849">
        <v>3</v>
      </c>
      <c r="Q646" s="849">
        <v>6684.5399999999991</v>
      </c>
      <c r="R646" s="837">
        <v>3</v>
      </c>
      <c r="S646" s="850">
        <v>2228.1799999999998</v>
      </c>
    </row>
    <row r="647" spans="1:19" ht="14.4" customHeight="1" x14ac:dyDescent="0.3">
      <c r="A647" s="831" t="s">
        <v>5419</v>
      </c>
      <c r="B647" s="832" t="s">
        <v>5553</v>
      </c>
      <c r="C647" s="832" t="s">
        <v>590</v>
      </c>
      <c r="D647" s="832" t="s">
        <v>2220</v>
      </c>
      <c r="E647" s="832" t="s">
        <v>5563</v>
      </c>
      <c r="F647" s="832" t="s">
        <v>5603</v>
      </c>
      <c r="G647" s="832" t="s">
        <v>5604</v>
      </c>
      <c r="H647" s="849"/>
      <c r="I647" s="849"/>
      <c r="J647" s="832"/>
      <c r="K647" s="832"/>
      <c r="L647" s="849"/>
      <c r="M647" s="849"/>
      <c r="N647" s="832"/>
      <c r="O647" s="832"/>
      <c r="P647" s="849">
        <v>1</v>
      </c>
      <c r="Q647" s="849">
        <v>584.51</v>
      </c>
      <c r="R647" s="837"/>
      <c r="S647" s="850">
        <v>584.51</v>
      </c>
    </row>
    <row r="648" spans="1:19" ht="14.4" customHeight="1" x14ac:dyDescent="0.3">
      <c r="A648" s="831" t="s">
        <v>5419</v>
      </c>
      <c r="B648" s="832" t="s">
        <v>5553</v>
      </c>
      <c r="C648" s="832" t="s">
        <v>590</v>
      </c>
      <c r="D648" s="832" t="s">
        <v>2220</v>
      </c>
      <c r="E648" s="832" t="s">
        <v>5563</v>
      </c>
      <c r="F648" s="832" t="s">
        <v>5605</v>
      </c>
      <c r="G648" s="832" t="s">
        <v>5606</v>
      </c>
      <c r="H648" s="849">
        <v>0.16</v>
      </c>
      <c r="I648" s="849">
        <v>46.06</v>
      </c>
      <c r="J648" s="832"/>
      <c r="K648" s="832">
        <v>287.875</v>
      </c>
      <c r="L648" s="849"/>
      <c r="M648" s="849"/>
      <c r="N648" s="832"/>
      <c r="O648" s="832"/>
      <c r="P648" s="849"/>
      <c r="Q648" s="849"/>
      <c r="R648" s="837"/>
      <c r="S648" s="850"/>
    </row>
    <row r="649" spans="1:19" ht="14.4" customHeight="1" x14ac:dyDescent="0.3">
      <c r="A649" s="831" t="s">
        <v>5419</v>
      </c>
      <c r="B649" s="832" t="s">
        <v>5553</v>
      </c>
      <c r="C649" s="832" t="s">
        <v>590</v>
      </c>
      <c r="D649" s="832" t="s">
        <v>2220</v>
      </c>
      <c r="E649" s="832" t="s">
        <v>5563</v>
      </c>
      <c r="F649" s="832" t="s">
        <v>5611</v>
      </c>
      <c r="G649" s="832" t="s">
        <v>5612</v>
      </c>
      <c r="H649" s="849">
        <v>1</v>
      </c>
      <c r="I649" s="849">
        <v>1040.72</v>
      </c>
      <c r="J649" s="832">
        <v>1</v>
      </c>
      <c r="K649" s="832">
        <v>1040.72</v>
      </c>
      <c r="L649" s="849">
        <v>1</v>
      </c>
      <c r="M649" s="849">
        <v>1040.72</v>
      </c>
      <c r="N649" s="832">
        <v>1</v>
      </c>
      <c r="O649" s="832">
        <v>1040.72</v>
      </c>
      <c r="P649" s="849">
        <v>1</v>
      </c>
      <c r="Q649" s="849">
        <v>1040.72</v>
      </c>
      <c r="R649" s="837">
        <v>1</v>
      </c>
      <c r="S649" s="850">
        <v>1040.72</v>
      </c>
    </row>
    <row r="650" spans="1:19" ht="14.4" customHeight="1" x14ac:dyDescent="0.3">
      <c r="A650" s="831" t="s">
        <v>5419</v>
      </c>
      <c r="B650" s="832" t="s">
        <v>5553</v>
      </c>
      <c r="C650" s="832" t="s">
        <v>590</v>
      </c>
      <c r="D650" s="832" t="s">
        <v>2220</v>
      </c>
      <c r="E650" s="832" t="s">
        <v>5563</v>
      </c>
      <c r="F650" s="832" t="s">
        <v>5613</v>
      </c>
      <c r="G650" s="832" t="s">
        <v>5614</v>
      </c>
      <c r="H650" s="849"/>
      <c r="I650" s="849"/>
      <c r="J650" s="832"/>
      <c r="K650" s="832"/>
      <c r="L650" s="849">
        <v>1</v>
      </c>
      <c r="M650" s="849">
        <v>2218.1</v>
      </c>
      <c r="N650" s="832">
        <v>1</v>
      </c>
      <c r="O650" s="832">
        <v>2218.1</v>
      </c>
      <c r="P650" s="849">
        <v>1</v>
      </c>
      <c r="Q650" s="849">
        <v>2218.1</v>
      </c>
      <c r="R650" s="837">
        <v>1</v>
      </c>
      <c r="S650" s="850">
        <v>2218.1</v>
      </c>
    </row>
    <row r="651" spans="1:19" ht="14.4" customHeight="1" x14ac:dyDescent="0.3">
      <c r="A651" s="831" t="s">
        <v>5419</v>
      </c>
      <c r="B651" s="832" t="s">
        <v>5553</v>
      </c>
      <c r="C651" s="832" t="s">
        <v>590</v>
      </c>
      <c r="D651" s="832" t="s">
        <v>2220</v>
      </c>
      <c r="E651" s="832" t="s">
        <v>5563</v>
      </c>
      <c r="F651" s="832" t="s">
        <v>5621</v>
      </c>
      <c r="G651" s="832" t="s">
        <v>5622</v>
      </c>
      <c r="H651" s="849"/>
      <c r="I651" s="849"/>
      <c r="J651" s="832"/>
      <c r="K651" s="832"/>
      <c r="L651" s="849">
        <v>3</v>
      </c>
      <c r="M651" s="849">
        <v>11342.7</v>
      </c>
      <c r="N651" s="832">
        <v>1</v>
      </c>
      <c r="O651" s="832">
        <v>3780.9</v>
      </c>
      <c r="P651" s="849">
        <v>2</v>
      </c>
      <c r="Q651" s="849">
        <v>7561.8</v>
      </c>
      <c r="R651" s="837">
        <v>0.66666666666666663</v>
      </c>
      <c r="S651" s="850">
        <v>3780.9</v>
      </c>
    </row>
    <row r="652" spans="1:19" ht="14.4" customHeight="1" x14ac:dyDescent="0.3">
      <c r="A652" s="831" t="s">
        <v>5419</v>
      </c>
      <c r="B652" s="832" t="s">
        <v>5553</v>
      </c>
      <c r="C652" s="832" t="s">
        <v>590</v>
      </c>
      <c r="D652" s="832" t="s">
        <v>2220</v>
      </c>
      <c r="E652" s="832" t="s">
        <v>5563</v>
      </c>
      <c r="F652" s="832" t="s">
        <v>5625</v>
      </c>
      <c r="G652" s="832" t="s">
        <v>5626</v>
      </c>
      <c r="H652" s="849"/>
      <c r="I652" s="849"/>
      <c r="J652" s="832"/>
      <c r="K652" s="832"/>
      <c r="L652" s="849">
        <v>1</v>
      </c>
      <c r="M652" s="849">
        <v>42334</v>
      </c>
      <c r="N652" s="832">
        <v>1</v>
      </c>
      <c r="O652" s="832">
        <v>42334</v>
      </c>
      <c r="P652" s="849"/>
      <c r="Q652" s="849"/>
      <c r="R652" s="837"/>
      <c r="S652" s="850"/>
    </row>
    <row r="653" spans="1:19" ht="14.4" customHeight="1" x14ac:dyDescent="0.3">
      <c r="A653" s="831" t="s">
        <v>5419</v>
      </c>
      <c r="B653" s="832" t="s">
        <v>5553</v>
      </c>
      <c r="C653" s="832" t="s">
        <v>590</v>
      </c>
      <c r="D653" s="832" t="s">
        <v>2220</v>
      </c>
      <c r="E653" s="832" t="s">
        <v>5511</v>
      </c>
      <c r="F653" s="832" t="s">
        <v>5518</v>
      </c>
      <c r="G653" s="832" t="s">
        <v>5519</v>
      </c>
      <c r="H653" s="849">
        <v>9</v>
      </c>
      <c r="I653" s="849">
        <v>333</v>
      </c>
      <c r="J653" s="832">
        <v>2.25</v>
      </c>
      <c r="K653" s="832">
        <v>37</v>
      </c>
      <c r="L653" s="849">
        <v>4</v>
      </c>
      <c r="M653" s="849">
        <v>148</v>
      </c>
      <c r="N653" s="832">
        <v>1</v>
      </c>
      <c r="O653" s="832">
        <v>37</v>
      </c>
      <c r="P653" s="849">
        <v>3</v>
      </c>
      <c r="Q653" s="849">
        <v>111</v>
      </c>
      <c r="R653" s="837">
        <v>0.75</v>
      </c>
      <c r="S653" s="850">
        <v>37</v>
      </c>
    </row>
    <row r="654" spans="1:19" ht="14.4" customHeight="1" x14ac:dyDescent="0.3">
      <c r="A654" s="831" t="s">
        <v>5419</v>
      </c>
      <c r="B654" s="832" t="s">
        <v>5553</v>
      </c>
      <c r="C654" s="832" t="s">
        <v>590</v>
      </c>
      <c r="D654" s="832" t="s">
        <v>2220</v>
      </c>
      <c r="E654" s="832" t="s">
        <v>5511</v>
      </c>
      <c r="F654" s="832" t="s">
        <v>5631</v>
      </c>
      <c r="G654" s="832" t="s">
        <v>5632</v>
      </c>
      <c r="H654" s="849">
        <v>6</v>
      </c>
      <c r="I654" s="849">
        <v>6954</v>
      </c>
      <c r="J654" s="832">
        <v>1.4987068965517241</v>
      </c>
      <c r="K654" s="832">
        <v>1159</v>
      </c>
      <c r="L654" s="849">
        <v>4</v>
      </c>
      <c r="M654" s="849">
        <v>4640</v>
      </c>
      <c r="N654" s="832">
        <v>1</v>
      </c>
      <c r="O654" s="832">
        <v>1160</v>
      </c>
      <c r="P654" s="849">
        <v>4</v>
      </c>
      <c r="Q654" s="849">
        <v>4644</v>
      </c>
      <c r="R654" s="837">
        <v>1.0008620689655172</v>
      </c>
      <c r="S654" s="850">
        <v>1161</v>
      </c>
    </row>
    <row r="655" spans="1:19" ht="14.4" customHeight="1" x14ac:dyDescent="0.3">
      <c r="A655" s="831" t="s">
        <v>5419</v>
      </c>
      <c r="B655" s="832" t="s">
        <v>5553</v>
      </c>
      <c r="C655" s="832" t="s">
        <v>590</v>
      </c>
      <c r="D655" s="832" t="s">
        <v>2220</v>
      </c>
      <c r="E655" s="832" t="s">
        <v>5511</v>
      </c>
      <c r="F655" s="832" t="s">
        <v>5633</v>
      </c>
      <c r="G655" s="832" t="s">
        <v>5634</v>
      </c>
      <c r="H655" s="849">
        <v>3</v>
      </c>
      <c r="I655" s="849">
        <v>3477</v>
      </c>
      <c r="J655" s="832"/>
      <c r="K655" s="832">
        <v>1159</v>
      </c>
      <c r="L655" s="849">
        <v>0</v>
      </c>
      <c r="M655" s="849">
        <v>0</v>
      </c>
      <c r="N655" s="832"/>
      <c r="O655" s="832"/>
      <c r="P655" s="849">
        <v>2</v>
      </c>
      <c r="Q655" s="849">
        <v>2322</v>
      </c>
      <c r="R655" s="837"/>
      <c r="S655" s="850">
        <v>1161</v>
      </c>
    </row>
    <row r="656" spans="1:19" ht="14.4" customHeight="1" x14ac:dyDescent="0.3">
      <c r="A656" s="831" t="s">
        <v>5419</v>
      </c>
      <c r="B656" s="832" t="s">
        <v>5553</v>
      </c>
      <c r="C656" s="832" t="s">
        <v>590</v>
      </c>
      <c r="D656" s="832" t="s">
        <v>2220</v>
      </c>
      <c r="E656" s="832" t="s">
        <v>5511</v>
      </c>
      <c r="F656" s="832" t="s">
        <v>5635</v>
      </c>
      <c r="G656" s="832" t="s">
        <v>5636</v>
      </c>
      <c r="H656" s="849">
        <v>1</v>
      </c>
      <c r="I656" s="849">
        <v>122</v>
      </c>
      <c r="J656" s="832"/>
      <c r="K656" s="832">
        <v>122</v>
      </c>
      <c r="L656" s="849"/>
      <c r="M656" s="849"/>
      <c r="N656" s="832"/>
      <c r="O656" s="832"/>
      <c r="P656" s="849">
        <v>0</v>
      </c>
      <c r="Q656" s="849">
        <v>0</v>
      </c>
      <c r="R656" s="837"/>
      <c r="S656" s="850"/>
    </row>
    <row r="657" spans="1:19" ht="14.4" customHeight="1" x14ac:dyDescent="0.3">
      <c r="A657" s="831" t="s">
        <v>5419</v>
      </c>
      <c r="B657" s="832" t="s">
        <v>5553</v>
      </c>
      <c r="C657" s="832" t="s">
        <v>590</v>
      </c>
      <c r="D657" s="832" t="s">
        <v>2220</v>
      </c>
      <c r="E657" s="832" t="s">
        <v>5511</v>
      </c>
      <c r="F657" s="832" t="s">
        <v>5637</v>
      </c>
      <c r="G657" s="832" t="s">
        <v>5638</v>
      </c>
      <c r="H657" s="849">
        <v>6</v>
      </c>
      <c r="I657" s="849">
        <v>5610</v>
      </c>
      <c r="J657" s="832">
        <v>2</v>
      </c>
      <c r="K657" s="832">
        <v>935</v>
      </c>
      <c r="L657" s="849">
        <v>3</v>
      </c>
      <c r="M657" s="849">
        <v>2805</v>
      </c>
      <c r="N657" s="832">
        <v>1</v>
      </c>
      <c r="O657" s="832">
        <v>935</v>
      </c>
      <c r="P657" s="849">
        <v>2</v>
      </c>
      <c r="Q657" s="849">
        <v>1872</v>
      </c>
      <c r="R657" s="837">
        <v>0.66737967914438501</v>
      </c>
      <c r="S657" s="850">
        <v>936</v>
      </c>
    </row>
    <row r="658" spans="1:19" ht="14.4" customHeight="1" x14ac:dyDescent="0.3">
      <c r="A658" s="831" t="s">
        <v>5419</v>
      </c>
      <c r="B658" s="832" t="s">
        <v>5553</v>
      </c>
      <c r="C658" s="832" t="s">
        <v>590</v>
      </c>
      <c r="D658" s="832" t="s">
        <v>2220</v>
      </c>
      <c r="E658" s="832" t="s">
        <v>5511</v>
      </c>
      <c r="F658" s="832" t="s">
        <v>5568</v>
      </c>
      <c r="G658" s="832" t="s">
        <v>5569</v>
      </c>
      <c r="H658" s="849">
        <v>4</v>
      </c>
      <c r="I658" s="849">
        <v>352</v>
      </c>
      <c r="J658" s="832">
        <v>2</v>
      </c>
      <c r="K658" s="832">
        <v>88</v>
      </c>
      <c r="L658" s="849">
        <v>2</v>
      </c>
      <c r="M658" s="849">
        <v>176</v>
      </c>
      <c r="N658" s="832">
        <v>1</v>
      </c>
      <c r="O658" s="832">
        <v>88</v>
      </c>
      <c r="P658" s="849">
        <v>2</v>
      </c>
      <c r="Q658" s="849">
        <v>176</v>
      </c>
      <c r="R658" s="837">
        <v>1</v>
      </c>
      <c r="S658" s="850">
        <v>88</v>
      </c>
    </row>
    <row r="659" spans="1:19" ht="14.4" customHeight="1" x14ac:dyDescent="0.3">
      <c r="A659" s="831" t="s">
        <v>5419</v>
      </c>
      <c r="B659" s="832" t="s">
        <v>5553</v>
      </c>
      <c r="C659" s="832" t="s">
        <v>590</v>
      </c>
      <c r="D659" s="832" t="s">
        <v>2220</v>
      </c>
      <c r="E659" s="832" t="s">
        <v>5511</v>
      </c>
      <c r="F659" s="832" t="s">
        <v>5639</v>
      </c>
      <c r="G659" s="832" t="s">
        <v>5640</v>
      </c>
      <c r="H659" s="849">
        <v>78</v>
      </c>
      <c r="I659" s="849">
        <v>49140</v>
      </c>
      <c r="J659" s="832">
        <v>1.56</v>
      </c>
      <c r="K659" s="832">
        <v>630</v>
      </c>
      <c r="L659" s="849">
        <v>50</v>
      </c>
      <c r="M659" s="849">
        <v>31500</v>
      </c>
      <c r="N659" s="832">
        <v>1</v>
      </c>
      <c r="O659" s="832">
        <v>630</v>
      </c>
      <c r="P659" s="849">
        <v>54</v>
      </c>
      <c r="Q659" s="849">
        <v>34074</v>
      </c>
      <c r="R659" s="837">
        <v>1.0817142857142856</v>
      </c>
      <c r="S659" s="850">
        <v>631</v>
      </c>
    </row>
    <row r="660" spans="1:19" ht="14.4" customHeight="1" x14ac:dyDescent="0.3">
      <c r="A660" s="831" t="s">
        <v>5419</v>
      </c>
      <c r="B660" s="832" t="s">
        <v>5553</v>
      </c>
      <c r="C660" s="832" t="s">
        <v>590</v>
      </c>
      <c r="D660" s="832" t="s">
        <v>2220</v>
      </c>
      <c r="E660" s="832" t="s">
        <v>5511</v>
      </c>
      <c r="F660" s="832" t="s">
        <v>5572</v>
      </c>
      <c r="G660" s="832" t="s">
        <v>5573</v>
      </c>
      <c r="H660" s="849">
        <v>112</v>
      </c>
      <c r="I660" s="849">
        <v>43904</v>
      </c>
      <c r="J660" s="832">
        <v>1.5342465753424657</v>
      </c>
      <c r="K660" s="832">
        <v>392</v>
      </c>
      <c r="L660" s="849">
        <v>73</v>
      </c>
      <c r="M660" s="849">
        <v>28616</v>
      </c>
      <c r="N660" s="832">
        <v>1</v>
      </c>
      <c r="O660" s="832">
        <v>392</v>
      </c>
      <c r="P660" s="849">
        <v>71</v>
      </c>
      <c r="Q660" s="849">
        <v>27903</v>
      </c>
      <c r="R660" s="837">
        <v>0.97508386916410394</v>
      </c>
      <c r="S660" s="850">
        <v>393</v>
      </c>
    </row>
    <row r="661" spans="1:19" ht="14.4" customHeight="1" x14ac:dyDescent="0.3">
      <c r="A661" s="831" t="s">
        <v>5419</v>
      </c>
      <c r="B661" s="832" t="s">
        <v>5553</v>
      </c>
      <c r="C661" s="832" t="s">
        <v>590</v>
      </c>
      <c r="D661" s="832" t="s">
        <v>2220</v>
      </c>
      <c r="E661" s="832" t="s">
        <v>5511</v>
      </c>
      <c r="F661" s="832" t="s">
        <v>5574</v>
      </c>
      <c r="G661" s="832" t="s">
        <v>5575</v>
      </c>
      <c r="H661" s="849">
        <v>583</v>
      </c>
      <c r="I661" s="849">
        <v>22737</v>
      </c>
      <c r="J661" s="832">
        <v>1.388095238095238</v>
      </c>
      <c r="K661" s="832">
        <v>39</v>
      </c>
      <c r="L661" s="849">
        <v>420</v>
      </c>
      <c r="M661" s="849">
        <v>16380</v>
      </c>
      <c r="N661" s="832">
        <v>1</v>
      </c>
      <c r="O661" s="832">
        <v>39</v>
      </c>
      <c r="P661" s="849">
        <v>388</v>
      </c>
      <c r="Q661" s="849">
        <v>15132</v>
      </c>
      <c r="R661" s="837">
        <v>0.92380952380952386</v>
      </c>
      <c r="S661" s="850">
        <v>39</v>
      </c>
    </row>
    <row r="662" spans="1:19" ht="14.4" customHeight="1" x14ac:dyDescent="0.3">
      <c r="A662" s="831" t="s">
        <v>5419</v>
      </c>
      <c r="B662" s="832" t="s">
        <v>5553</v>
      </c>
      <c r="C662" s="832" t="s">
        <v>590</v>
      </c>
      <c r="D662" s="832" t="s">
        <v>2220</v>
      </c>
      <c r="E662" s="832" t="s">
        <v>5511</v>
      </c>
      <c r="F662" s="832" t="s">
        <v>5576</v>
      </c>
      <c r="G662" s="832" t="s">
        <v>5577</v>
      </c>
      <c r="H662" s="849">
        <v>1</v>
      </c>
      <c r="I662" s="849">
        <v>17710</v>
      </c>
      <c r="J662" s="832"/>
      <c r="K662" s="832">
        <v>17710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5419</v>
      </c>
      <c r="B663" s="832" t="s">
        <v>5553</v>
      </c>
      <c r="C663" s="832" t="s">
        <v>590</v>
      </c>
      <c r="D663" s="832" t="s">
        <v>2220</v>
      </c>
      <c r="E663" s="832" t="s">
        <v>5511</v>
      </c>
      <c r="F663" s="832" t="s">
        <v>5578</v>
      </c>
      <c r="G663" s="832" t="s">
        <v>5579</v>
      </c>
      <c r="H663" s="849">
        <v>1</v>
      </c>
      <c r="I663" s="849">
        <v>1701</v>
      </c>
      <c r="J663" s="832">
        <v>1</v>
      </c>
      <c r="K663" s="832">
        <v>1701</v>
      </c>
      <c r="L663" s="849">
        <v>1</v>
      </c>
      <c r="M663" s="849">
        <v>1701</v>
      </c>
      <c r="N663" s="832">
        <v>1</v>
      </c>
      <c r="O663" s="832">
        <v>1701</v>
      </c>
      <c r="P663" s="849">
        <v>2</v>
      </c>
      <c r="Q663" s="849">
        <v>3404</v>
      </c>
      <c r="R663" s="837">
        <v>2.0011757789535567</v>
      </c>
      <c r="S663" s="850">
        <v>1702</v>
      </c>
    </row>
    <row r="664" spans="1:19" ht="14.4" customHeight="1" x14ac:dyDescent="0.3">
      <c r="A664" s="831" t="s">
        <v>5419</v>
      </c>
      <c r="B664" s="832" t="s">
        <v>5553</v>
      </c>
      <c r="C664" s="832" t="s">
        <v>590</v>
      </c>
      <c r="D664" s="832" t="s">
        <v>2220</v>
      </c>
      <c r="E664" s="832" t="s">
        <v>5511</v>
      </c>
      <c r="F664" s="832" t="s">
        <v>5647</v>
      </c>
      <c r="G664" s="832" t="s">
        <v>5648</v>
      </c>
      <c r="H664" s="849">
        <v>3</v>
      </c>
      <c r="I664" s="849">
        <v>2112</v>
      </c>
      <c r="J664" s="832">
        <v>2.9788434414668545</v>
      </c>
      <c r="K664" s="832">
        <v>704</v>
      </c>
      <c r="L664" s="849">
        <v>1</v>
      </c>
      <c r="M664" s="849">
        <v>709</v>
      </c>
      <c r="N664" s="832">
        <v>1</v>
      </c>
      <c r="O664" s="832">
        <v>709</v>
      </c>
      <c r="P664" s="849">
        <v>2</v>
      </c>
      <c r="Q664" s="849">
        <v>1420</v>
      </c>
      <c r="R664" s="837">
        <v>2.002820874471086</v>
      </c>
      <c r="S664" s="850">
        <v>710</v>
      </c>
    </row>
    <row r="665" spans="1:19" ht="14.4" customHeight="1" x14ac:dyDescent="0.3">
      <c r="A665" s="831" t="s">
        <v>5419</v>
      </c>
      <c r="B665" s="832" t="s">
        <v>5553</v>
      </c>
      <c r="C665" s="832" t="s">
        <v>590</v>
      </c>
      <c r="D665" s="832" t="s">
        <v>2220</v>
      </c>
      <c r="E665" s="832" t="s">
        <v>5511</v>
      </c>
      <c r="F665" s="832" t="s">
        <v>5580</v>
      </c>
      <c r="G665" s="832" t="s">
        <v>5581</v>
      </c>
      <c r="H665" s="849">
        <v>40</v>
      </c>
      <c r="I665" s="849">
        <v>177680</v>
      </c>
      <c r="J665" s="832">
        <v>1.5384615384615385</v>
      </c>
      <c r="K665" s="832">
        <v>4442</v>
      </c>
      <c r="L665" s="849">
        <v>26</v>
      </c>
      <c r="M665" s="849">
        <v>115492</v>
      </c>
      <c r="N665" s="832">
        <v>1</v>
      </c>
      <c r="O665" s="832">
        <v>4442</v>
      </c>
      <c r="P665" s="849">
        <v>28</v>
      </c>
      <c r="Q665" s="849">
        <v>124376</v>
      </c>
      <c r="R665" s="837">
        <v>1.0769230769230769</v>
      </c>
      <c r="S665" s="850">
        <v>4442</v>
      </c>
    </row>
    <row r="666" spans="1:19" ht="14.4" customHeight="1" x14ac:dyDescent="0.3">
      <c r="A666" s="831" t="s">
        <v>5419</v>
      </c>
      <c r="B666" s="832" t="s">
        <v>5553</v>
      </c>
      <c r="C666" s="832" t="s">
        <v>590</v>
      </c>
      <c r="D666" s="832" t="s">
        <v>2220</v>
      </c>
      <c r="E666" s="832" t="s">
        <v>5511</v>
      </c>
      <c r="F666" s="832" t="s">
        <v>5524</v>
      </c>
      <c r="G666" s="832" t="s">
        <v>5525</v>
      </c>
      <c r="H666" s="849">
        <v>1</v>
      </c>
      <c r="I666" s="849">
        <v>33.33</v>
      </c>
      <c r="J666" s="832"/>
      <c r="K666" s="832">
        <v>33.33</v>
      </c>
      <c r="L666" s="849"/>
      <c r="M666" s="849"/>
      <c r="N666" s="832"/>
      <c r="O666" s="832"/>
      <c r="P666" s="849">
        <v>1</v>
      </c>
      <c r="Q666" s="849">
        <v>33.33</v>
      </c>
      <c r="R666" s="837"/>
      <c r="S666" s="850">
        <v>33.33</v>
      </c>
    </row>
    <row r="667" spans="1:19" ht="14.4" customHeight="1" x14ac:dyDescent="0.3">
      <c r="A667" s="831" t="s">
        <v>5419</v>
      </c>
      <c r="B667" s="832" t="s">
        <v>5553</v>
      </c>
      <c r="C667" s="832" t="s">
        <v>590</v>
      </c>
      <c r="D667" s="832" t="s">
        <v>2220</v>
      </c>
      <c r="E667" s="832" t="s">
        <v>5511</v>
      </c>
      <c r="F667" s="832" t="s">
        <v>5657</v>
      </c>
      <c r="G667" s="832" t="s">
        <v>5658</v>
      </c>
      <c r="H667" s="849">
        <v>131</v>
      </c>
      <c r="I667" s="849">
        <v>128380</v>
      </c>
      <c r="J667" s="832">
        <v>1.0564516129032258</v>
      </c>
      <c r="K667" s="832">
        <v>980</v>
      </c>
      <c r="L667" s="849">
        <v>124</v>
      </c>
      <c r="M667" s="849">
        <v>121520</v>
      </c>
      <c r="N667" s="832">
        <v>1</v>
      </c>
      <c r="O667" s="832">
        <v>980</v>
      </c>
      <c r="P667" s="849">
        <v>84</v>
      </c>
      <c r="Q667" s="849">
        <v>82488</v>
      </c>
      <c r="R667" s="837">
        <v>0.67880184331797233</v>
      </c>
      <c r="S667" s="850">
        <v>982</v>
      </c>
    </row>
    <row r="668" spans="1:19" ht="14.4" customHeight="1" x14ac:dyDescent="0.3">
      <c r="A668" s="831" t="s">
        <v>5419</v>
      </c>
      <c r="B668" s="832" t="s">
        <v>5553</v>
      </c>
      <c r="C668" s="832" t="s">
        <v>590</v>
      </c>
      <c r="D668" s="832" t="s">
        <v>2220</v>
      </c>
      <c r="E668" s="832" t="s">
        <v>5511</v>
      </c>
      <c r="F668" s="832" t="s">
        <v>5659</v>
      </c>
      <c r="G668" s="832" t="s">
        <v>5660</v>
      </c>
      <c r="H668" s="849">
        <v>152</v>
      </c>
      <c r="I668" s="849">
        <v>26144</v>
      </c>
      <c r="J668" s="832">
        <v>1.1343283582089552</v>
      </c>
      <c r="K668" s="832">
        <v>172</v>
      </c>
      <c r="L668" s="849">
        <v>134</v>
      </c>
      <c r="M668" s="849">
        <v>23048</v>
      </c>
      <c r="N668" s="832">
        <v>1</v>
      </c>
      <c r="O668" s="832">
        <v>172</v>
      </c>
      <c r="P668" s="849">
        <v>93</v>
      </c>
      <c r="Q668" s="849">
        <v>15996</v>
      </c>
      <c r="R668" s="837">
        <v>0.69402985074626866</v>
      </c>
      <c r="S668" s="850">
        <v>172</v>
      </c>
    </row>
    <row r="669" spans="1:19" ht="14.4" customHeight="1" x14ac:dyDescent="0.3">
      <c r="A669" s="831" t="s">
        <v>5419</v>
      </c>
      <c r="B669" s="832" t="s">
        <v>5553</v>
      </c>
      <c r="C669" s="832" t="s">
        <v>590</v>
      </c>
      <c r="D669" s="832" t="s">
        <v>2220</v>
      </c>
      <c r="E669" s="832" t="s">
        <v>5511</v>
      </c>
      <c r="F669" s="832" t="s">
        <v>5538</v>
      </c>
      <c r="G669" s="832" t="s">
        <v>5539</v>
      </c>
      <c r="H669" s="849">
        <v>1</v>
      </c>
      <c r="I669" s="849">
        <v>74</v>
      </c>
      <c r="J669" s="832"/>
      <c r="K669" s="832">
        <v>74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5419</v>
      </c>
      <c r="B670" s="832" t="s">
        <v>5553</v>
      </c>
      <c r="C670" s="832" t="s">
        <v>590</v>
      </c>
      <c r="D670" s="832" t="s">
        <v>2220</v>
      </c>
      <c r="E670" s="832" t="s">
        <v>5511</v>
      </c>
      <c r="F670" s="832" t="s">
        <v>5663</v>
      </c>
      <c r="G670" s="832" t="s">
        <v>5664</v>
      </c>
      <c r="H670" s="849">
        <v>3</v>
      </c>
      <c r="I670" s="849">
        <v>2259</v>
      </c>
      <c r="J670" s="832">
        <v>3</v>
      </c>
      <c r="K670" s="832">
        <v>753</v>
      </c>
      <c r="L670" s="849">
        <v>1</v>
      </c>
      <c r="M670" s="849">
        <v>753</v>
      </c>
      <c r="N670" s="832">
        <v>1</v>
      </c>
      <c r="O670" s="832">
        <v>753</v>
      </c>
      <c r="P670" s="849">
        <v>1</v>
      </c>
      <c r="Q670" s="849">
        <v>754</v>
      </c>
      <c r="R670" s="837">
        <v>1.00132802124834</v>
      </c>
      <c r="S670" s="850">
        <v>754</v>
      </c>
    </row>
    <row r="671" spans="1:19" ht="14.4" customHeight="1" x14ac:dyDescent="0.3">
      <c r="A671" s="831" t="s">
        <v>5419</v>
      </c>
      <c r="B671" s="832" t="s">
        <v>5553</v>
      </c>
      <c r="C671" s="832" t="s">
        <v>590</v>
      </c>
      <c r="D671" s="832" t="s">
        <v>2220</v>
      </c>
      <c r="E671" s="832" t="s">
        <v>5511</v>
      </c>
      <c r="F671" s="832" t="s">
        <v>5582</v>
      </c>
      <c r="G671" s="832" t="s">
        <v>5583</v>
      </c>
      <c r="H671" s="849">
        <v>1</v>
      </c>
      <c r="I671" s="849">
        <v>177</v>
      </c>
      <c r="J671" s="832"/>
      <c r="K671" s="832">
        <v>177</v>
      </c>
      <c r="L671" s="849"/>
      <c r="M671" s="849"/>
      <c r="N671" s="832"/>
      <c r="O671" s="832"/>
      <c r="P671" s="849">
        <v>1</v>
      </c>
      <c r="Q671" s="849">
        <v>178</v>
      </c>
      <c r="R671" s="837"/>
      <c r="S671" s="850">
        <v>178</v>
      </c>
    </row>
    <row r="672" spans="1:19" ht="14.4" customHeight="1" x14ac:dyDescent="0.3">
      <c r="A672" s="831" t="s">
        <v>5419</v>
      </c>
      <c r="B672" s="832" t="s">
        <v>5553</v>
      </c>
      <c r="C672" s="832" t="s">
        <v>590</v>
      </c>
      <c r="D672" s="832" t="s">
        <v>2220</v>
      </c>
      <c r="E672" s="832" t="s">
        <v>5511</v>
      </c>
      <c r="F672" s="832" t="s">
        <v>5675</v>
      </c>
      <c r="G672" s="832" t="s">
        <v>5676</v>
      </c>
      <c r="H672" s="849">
        <v>5</v>
      </c>
      <c r="I672" s="849">
        <v>3165</v>
      </c>
      <c r="J672" s="832">
        <v>5</v>
      </c>
      <c r="K672" s="832">
        <v>633</v>
      </c>
      <c r="L672" s="849">
        <v>1</v>
      </c>
      <c r="M672" s="849">
        <v>633</v>
      </c>
      <c r="N672" s="832">
        <v>1</v>
      </c>
      <c r="O672" s="832">
        <v>633</v>
      </c>
      <c r="P672" s="849">
        <v>1</v>
      </c>
      <c r="Q672" s="849">
        <v>634</v>
      </c>
      <c r="R672" s="837">
        <v>1.0015797788309637</v>
      </c>
      <c r="S672" s="850">
        <v>634</v>
      </c>
    </row>
    <row r="673" spans="1:19" ht="14.4" customHeight="1" x14ac:dyDescent="0.3">
      <c r="A673" s="831" t="s">
        <v>5419</v>
      </c>
      <c r="B673" s="832" t="s">
        <v>5553</v>
      </c>
      <c r="C673" s="832" t="s">
        <v>590</v>
      </c>
      <c r="D673" s="832" t="s">
        <v>2220</v>
      </c>
      <c r="E673" s="832" t="s">
        <v>5511</v>
      </c>
      <c r="F673" s="832" t="s">
        <v>5677</v>
      </c>
      <c r="G673" s="832" t="s">
        <v>5632</v>
      </c>
      <c r="H673" s="849">
        <v>6</v>
      </c>
      <c r="I673" s="849">
        <v>6954</v>
      </c>
      <c r="J673" s="832">
        <v>1.1989655172413793</v>
      </c>
      <c r="K673" s="832">
        <v>1159</v>
      </c>
      <c r="L673" s="849">
        <v>5</v>
      </c>
      <c r="M673" s="849">
        <v>5800</v>
      </c>
      <c r="N673" s="832">
        <v>1</v>
      </c>
      <c r="O673" s="832">
        <v>1160</v>
      </c>
      <c r="P673" s="849">
        <v>3</v>
      </c>
      <c r="Q673" s="849">
        <v>3483</v>
      </c>
      <c r="R673" s="837">
        <v>0.6005172413793104</v>
      </c>
      <c r="S673" s="850">
        <v>1161</v>
      </c>
    </row>
    <row r="674" spans="1:19" ht="14.4" customHeight="1" x14ac:dyDescent="0.3">
      <c r="A674" s="831" t="s">
        <v>5419</v>
      </c>
      <c r="B674" s="832" t="s">
        <v>5553</v>
      </c>
      <c r="C674" s="832" t="s">
        <v>590</v>
      </c>
      <c r="D674" s="832" t="s">
        <v>2220</v>
      </c>
      <c r="E674" s="832" t="s">
        <v>5511</v>
      </c>
      <c r="F674" s="832" t="s">
        <v>5678</v>
      </c>
      <c r="G674" s="832" t="s">
        <v>5679</v>
      </c>
      <c r="H674" s="849">
        <v>2</v>
      </c>
      <c r="I674" s="849">
        <v>2318</v>
      </c>
      <c r="J674" s="832"/>
      <c r="K674" s="832">
        <v>1159</v>
      </c>
      <c r="L674" s="849"/>
      <c r="M674" s="849"/>
      <c r="N674" s="832"/>
      <c r="O674" s="832"/>
      <c r="P674" s="849"/>
      <c r="Q674" s="849"/>
      <c r="R674" s="837"/>
      <c r="S674" s="850"/>
    </row>
    <row r="675" spans="1:19" ht="14.4" customHeight="1" x14ac:dyDescent="0.3">
      <c r="A675" s="831" t="s">
        <v>5419</v>
      </c>
      <c r="B675" s="832" t="s">
        <v>5553</v>
      </c>
      <c r="C675" s="832" t="s">
        <v>590</v>
      </c>
      <c r="D675" s="832" t="s">
        <v>2220</v>
      </c>
      <c r="E675" s="832" t="s">
        <v>5511</v>
      </c>
      <c r="F675" s="832" t="s">
        <v>5680</v>
      </c>
      <c r="G675" s="832" t="s">
        <v>5681</v>
      </c>
      <c r="H675" s="849"/>
      <c r="I675" s="849"/>
      <c r="J675" s="832"/>
      <c r="K675" s="832"/>
      <c r="L675" s="849">
        <v>1</v>
      </c>
      <c r="M675" s="849">
        <v>58074</v>
      </c>
      <c r="N675" s="832">
        <v>1</v>
      </c>
      <c r="O675" s="832">
        <v>58074</v>
      </c>
      <c r="P675" s="849">
        <v>0</v>
      </c>
      <c r="Q675" s="849">
        <v>0</v>
      </c>
      <c r="R675" s="837">
        <v>0</v>
      </c>
      <c r="S675" s="850"/>
    </row>
    <row r="676" spans="1:19" ht="14.4" customHeight="1" x14ac:dyDescent="0.3">
      <c r="A676" s="831" t="s">
        <v>5419</v>
      </c>
      <c r="B676" s="832" t="s">
        <v>5553</v>
      </c>
      <c r="C676" s="832" t="s">
        <v>590</v>
      </c>
      <c r="D676" s="832" t="s">
        <v>2220</v>
      </c>
      <c r="E676" s="832" t="s">
        <v>5511</v>
      </c>
      <c r="F676" s="832" t="s">
        <v>5682</v>
      </c>
      <c r="G676" s="832" t="s">
        <v>5683</v>
      </c>
      <c r="H676" s="849">
        <v>4</v>
      </c>
      <c r="I676" s="849">
        <v>6628</v>
      </c>
      <c r="J676" s="832">
        <v>4</v>
      </c>
      <c r="K676" s="832">
        <v>1657</v>
      </c>
      <c r="L676" s="849">
        <v>1</v>
      </c>
      <c r="M676" s="849">
        <v>1657</v>
      </c>
      <c r="N676" s="832">
        <v>1</v>
      </c>
      <c r="O676" s="832">
        <v>1657</v>
      </c>
      <c r="P676" s="849"/>
      <c r="Q676" s="849"/>
      <c r="R676" s="837"/>
      <c r="S676" s="850"/>
    </row>
    <row r="677" spans="1:19" ht="14.4" customHeight="1" x14ac:dyDescent="0.3">
      <c r="A677" s="831" t="s">
        <v>5419</v>
      </c>
      <c r="B677" s="832" t="s">
        <v>5553</v>
      </c>
      <c r="C677" s="832" t="s">
        <v>590</v>
      </c>
      <c r="D677" s="832" t="s">
        <v>2220</v>
      </c>
      <c r="E677" s="832" t="s">
        <v>5511</v>
      </c>
      <c r="F677" s="832" t="s">
        <v>5684</v>
      </c>
      <c r="G677" s="832" t="s">
        <v>5685</v>
      </c>
      <c r="H677" s="849"/>
      <c r="I677" s="849"/>
      <c r="J677" s="832"/>
      <c r="K677" s="832"/>
      <c r="L677" s="849">
        <v>2</v>
      </c>
      <c r="M677" s="849">
        <v>1144</v>
      </c>
      <c r="N677" s="832">
        <v>1</v>
      </c>
      <c r="O677" s="832">
        <v>572</v>
      </c>
      <c r="P677" s="849">
        <v>2</v>
      </c>
      <c r="Q677" s="849">
        <v>1146</v>
      </c>
      <c r="R677" s="837">
        <v>1.0017482517482517</v>
      </c>
      <c r="S677" s="850">
        <v>573</v>
      </c>
    </row>
    <row r="678" spans="1:19" ht="14.4" customHeight="1" x14ac:dyDescent="0.3">
      <c r="A678" s="831" t="s">
        <v>5419</v>
      </c>
      <c r="B678" s="832" t="s">
        <v>5553</v>
      </c>
      <c r="C678" s="832" t="s">
        <v>590</v>
      </c>
      <c r="D678" s="832" t="s">
        <v>5407</v>
      </c>
      <c r="E678" s="832" t="s">
        <v>5511</v>
      </c>
      <c r="F678" s="832" t="s">
        <v>5639</v>
      </c>
      <c r="G678" s="832" t="s">
        <v>5640</v>
      </c>
      <c r="H678" s="849">
        <v>1</v>
      </c>
      <c r="I678" s="849">
        <v>630</v>
      </c>
      <c r="J678" s="832">
        <v>1</v>
      </c>
      <c r="K678" s="832">
        <v>630</v>
      </c>
      <c r="L678" s="849">
        <v>1</v>
      </c>
      <c r="M678" s="849">
        <v>630</v>
      </c>
      <c r="N678" s="832">
        <v>1</v>
      </c>
      <c r="O678" s="832">
        <v>630</v>
      </c>
      <c r="P678" s="849">
        <v>2</v>
      </c>
      <c r="Q678" s="849">
        <v>1262</v>
      </c>
      <c r="R678" s="837">
        <v>2.0031746031746032</v>
      </c>
      <c r="S678" s="850">
        <v>631</v>
      </c>
    </row>
    <row r="679" spans="1:19" ht="14.4" customHeight="1" x14ac:dyDescent="0.3">
      <c r="A679" s="831" t="s">
        <v>5419</v>
      </c>
      <c r="B679" s="832" t="s">
        <v>5553</v>
      </c>
      <c r="C679" s="832" t="s">
        <v>590</v>
      </c>
      <c r="D679" s="832" t="s">
        <v>5407</v>
      </c>
      <c r="E679" s="832" t="s">
        <v>5511</v>
      </c>
      <c r="F679" s="832" t="s">
        <v>5574</v>
      </c>
      <c r="G679" s="832" t="s">
        <v>5575</v>
      </c>
      <c r="H679" s="849">
        <v>2</v>
      </c>
      <c r="I679" s="849">
        <v>78</v>
      </c>
      <c r="J679" s="832">
        <v>1</v>
      </c>
      <c r="K679" s="832">
        <v>39</v>
      </c>
      <c r="L679" s="849">
        <v>2</v>
      </c>
      <c r="M679" s="849">
        <v>78</v>
      </c>
      <c r="N679" s="832">
        <v>1</v>
      </c>
      <c r="O679" s="832">
        <v>39</v>
      </c>
      <c r="P679" s="849">
        <v>4</v>
      </c>
      <c r="Q679" s="849">
        <v>156</v>
      </c>
      <c r="R679" s="837">
        <v>2</v>
      </c>
      <c r="S679" s="850">
        <v>39</v>
      </c>
    </row>
    <row r="680" spans="1:19" ht="14.4" customHeight="1" x14ac:dyDescent="0.3">
      <c r="A680" s="831" t="s">
        <v>5419</v>
      </c>
      <c r="B680" s="832" t="s">
        <v>5553</v>
      </c>
      <c r="C680" s="832" t="s">
        <v>590</v>
      </c>
      <c r="D680" s="832" t="s">
        <v>2260</v>
      </c>
      <c r="E680" s="832" t="s">
        <v>5421</v>
      </c>
      <c r="F680" s="832" t="s">
        <v>5438</v>
      </c>
      <c r="G680" s="832" t="s">
        <v>2149</v>
      </c>
      <c r="H680" s="849"/>
      <c r="I680" s="849"/>
      <c r="J680" s="832"/>
      <c r="K680" s="832"/>
      <c r="L680" s="849"/>
      <c r="M680" s="849"/>
      <c r="N680" s="832"/>
      <c r="O680" s="832"/>
      <c r="P680" s="849">
        <v>26</v>
      </c>
      <c r="Q680" s="849">
        <v>217256.26</v>
      </c>
      <c r="R680" s="837"/>
      <c r="S680" s="850">
        <v>8356.01</v>
      </c>
    </row>
    <row r="681" spans="1:19" ht="14.4" customHeight="1" x14ac:dyDescent="0.3">
      <c r="A681" s="831" t="s">
        <v>5419</v>
      </c>
      <c r="B681" s="832" t="s">
        <v>5553</v>
      </c>
      <c r="C681" s="832" t="s">
        <v>590</v>
      </c>
      <c r="D681" s="832" t="s">
        <v>2260</v>
      </c>
      <c r="E681" s="832" t="s">
        <v>5421</v>
      </c>
      <c r="F681" s="832" t="s">
        <v>5467</v>
      </c>
      <c r="G681" s="832" t="s">
        <v>2158</v>
      </c>
      <c r="H681" s="849"/>
      <c r="I681" s="849"/>
      <c r="J681" s="832"/>
      <c r="K681" s="832"/>
      <c r="L681" s="849"/>
      <c r="M681" s="849"/>
      <c r="N681" s="832"/>
      <c r="O681" s="832"/>
      <c r="P681" s="849">
        <v>2</v>
      </c>
      <c r="Q681" s="849">
        <v>39171.96</v>
      </c>
      <c r="R681" s="837"/>
      <c r="S681" s="850">
        <v>19585.98</v>
      </c>
    </row>
    <row r="682" spans="1:19" ht="14.4" customHeight="1" x14ac:dyDescent="0.3">
      <c r="A682" s="831" t="s">
        <v>5419</v>
      </c>
      <c r="B682" s="832" t="s">
        <v>5553</v>
      </c>
      <c r="C682" s="832" t="s">
        <v>590</v>
      </c>
      <c r="D682" s="832" t="s">
        <v>2260</v>
      </c>
      <c r="E682" s="832" t="s">
        <v>5421</v>
      </c>
      <c r="F682" s="832" t="s">
        <v>5485</v>
      </c>
      <c r="G682" s="832" t="s">
        <v>2146</v>
      </c>
      <c r="H682" s="849"/>
      <c r="I682" s="849"/>
      <c r="J682" s="832"/>
      <c r="K682" s="832"/>
      <c r="L682" s="849"/>
      <c r="M682" s="849"/>
      <c r="N682" s="832"/>
      <c r="O682" s="832"/>
      <c r="P682" s="849">
        <v>241</v>
      </c>
      <c r="Q682" s="849">
        <v>1405295.1</v>
      </c>
      <c r="R682" s="837"/>
      <c r="S682" s="850">
        <v>5831.1</v>
      </c>
    </row>
    <row r="683" spans="1:19" ht="14.4" customHeight="1" x14ac:dyDescent="0.3">
      <c r="A683" s="831" t="s">
        <v>5419</v>
      </c>
      <c r="B683" s="832" t="s">
        <v>5553</v>
      </c>
      <c r="C683" s="832" t="s">
        <v>590</v>
      </c>
      <c r="D683" s="832" t="s">
        <v>2260</v>
      </c>
      <c r="E683" s="832" t="s">
        <v>5421</v>
      </c>
      <c r="F683" s="832" t="s">
        <v>5557</v>
      </c>
      <c r="G683" s="832" t="s">
        <v>5558</v>
      </c>
      <c r="H683" s="849"/>
      <c r="I683" s="849"/>
      <c r="J683" s="832"/>
      <c r="K683" s="832"/>
      <c r="L683" s="849"/>
      <c r="M683" s="849"/>
      <c r="N683" s="832"/>
      <c r="O683" s="832"/>
      <c r="P683" s="849">
        <v>1</v>
      </c>
      <c r="Q683" s="849">
        <v>51342</v>
      </c>
      <c r="R683" s="837"/>
      <c r="S683" s="850">
        <v>51342</v>
      </c>
    </row>
    <row r="684" spans="1:19" ht="14.4" customHeight="1" x14ac:dyDescent="0.3">
      <c r="A684" s="831" t="s">
        <v>5419</v>
      </c>
      <c r="B684" s="832" t="s">
        <v>5553</v>
      </c>
      <c r="C684" s="832" t="s">
        <v>590</v>
      </c>
      <c r="D684" s="832" t="s">
        <v>2260</v>
      </c>
      <c r="E684" s="832" t="s">
        <v>5421</v>
      </c>
      <c r="F684" s="832" t="s">
        <v>5559</v>
      </c>
      <c r="G684" s="832" t="s">
        <v>2152</v>
      </c>
      <c r="H684" s="849"/>
      <c r="I684" s="849"/>
      <c r="J684" s="832"/>
      <c r="K684" s="832"/>
      <c r="L684" s="849"/>
      <c r="M684" s="849"/>
      <c r="N684" s="832"/>
      <c r="O684" s="832"/>
      <c r="P684" s="849">
        <v>99.5</v>
      </c>
      <c r="Q684" s="849">
        <v>1932898.94</v>
      </c>
      <c r="R684" s="837"/>
      <c r="S684" s="850">
        <v>19426.12</v>
      </c>
    </row>
    <row r="685" spans="1:19" ht="14.4" customHeight="1" x14ac:dyDescent="0.3">
      <c r="A685" s="831" t="s">
        <v>5419</v>
      </c>
      <c r="B685" s="832" t="s">
        <v>5553</v>
      </c>
      <c r="C685" s="832" t="s">
        <v>590</v>
      </c>
      <c r="D685" s="832" t="s">
        <v>2260</v>
      </c>
      <c r="E685" s="832" t="s">
        <v>5421</v>
      </c>
      <c r="F685" s="832" t="s">
        <v>5560</v>
      </c>
      <c r="G685" s="832" t="s">
        <v>5561</v>
      </c>
      <c r="H685" s="849"/>
      <c r="I685" s="849"/>
      <c r="J685" s="832"/>
      <c r="K685" s="832"/>
      <c r="L685" s="849"/>
      <c r="M685" s="849"/>
      <c r="N685" s="832"/>
      <c r="O685" s="832"/>
      <c r="P685" s="849">
        <v>2</v>
      </c>
      <c r="Q685" s="849">
        <v>102683.98</v>
      </c>
      <c r="R685" s="837"/>
      <c r="S685" s="850">
        <v>51341.99</v>
      </c>
    </row>
    <row r="686" spans="1:19" ht="14.4" customHeight="1" x14ac:dyDescent="0.3">
      <c r="A686" s="831" t="s">
        <v>5419</v>
      </c>
      <c r="B686" s="832" t="s">
        <v>5553</v>
      </c>
      <c r="C686" s="832" t="s">
        <v>590</v>
      </c>
      <c r="D686" s="832" t="s">
        <v>2260</v>
      </c>
      <c r="E686" s="832" t="s">
        <v>5421</v>
      </c>
      <c r="F686" s="832" t="s">
        <v>5562</v>
      </c>
      <c r="G686" s="832" t="s">
        <v>1999</v>
      </c>
      <c r="H686" s="849"/>
      <c r="I686" s="849"/>
      <c r="J686" s="832"/>
      <c r="K686" s="832"/>
      <c r="L686" s="849"/>
      <c r="M686" s="849"/>
      <c r="N686" s="832"/>
      <c r="O686" s="832"/>
      <c r="P686" s="849">
        <v>1</v>
      </c>
      <c r="Q686" s="849">
        <v>51914.31</v>
      </c>
      <c r="R686" s="837"/>
      <c r="S686" s="850">
        <v>51914.31</v>
      </c>
    </row>
    <row r="687" spans="1:19" ht="14.4" customHeight="1" x14ac:dyDescent="0.3">
      <c r="A687" s="831" t="s">
        <v>5419</v>
      </c>
      <c r="B687" s="832" t="s">
        <v>5553</v>
      </c>
      <c r="C687" s="832" t="s">
        <v>590</v>
      </c>
      <c r="D687" s="832" t="s">
        <v>2260</v>
      </c>
      <c r="E687" s="832" t="s">
        <v>5421</v>
      </c>
      <c r="F687" s="832" t="s">
        <v>5590</v>
      </c>
      <c r="G687" s="832" t="s">
        <v>1999</v>
      </c>
      <c r="H687" s="849"/>
      <c r="I687" s="849"/>
      <c r="J687" s="832"/>
      <c r="K687" s="832"/>
      <c r="L687" s="849"/>
      <c r="M687" s="849"/>
      <c r="N687" s="832"/>
      <c r="O687" s="832"/>
      <c r="P687" s="849">
        <v>6</v>
      </c>
      <c r="Q687" s="849">
        <v>376745.22</v>
      </c>
      <c r="R687" s="837"/>
      <c r="S687" s="850">
        <v>62790.869999999995</v>
      </c>
    </row>
    <row r="688" spans="1:19" ht="14.4" customHeight="1" x14ac:dyDescent="0.3">
      <c r="A688" s="831" t="s">
        <v>5419</v>
      </c>
      <c r="B688" s="832" t="s">
        <v>5553</v>
      </c>
      <c r="C688" s="832" t="s">
        <v>590</v>
      </c>
      <c r="D688" s="832" t="s">
        <v>2260</v>
      </c>
      <c r="E688" s="832" t="s">
        <v>5563</v>
      </c>
      <c r="F688" s="832" t="s">
        <v>5591</v>
      </c>
      <c r="G688" s="832" t="s">
        <v>5592</v>
      </c>
      <c r="H688" s="849">
        <v>3.99</v>
      </c>
      <c r="I688" s="849">
        <v>10604.28</v>
      </c>
      <c r="J688" s="832">
        <v>1.9994946714232922</v>
      </c>
      <c r="K688" s="832">
        <v>2657.7142857142858</v>
      </c>
      <c r="L688" s="849">
        <v>2</v>
      </c>
      <c r="M688" s="849">
        <v>5303.48</v>
      </c>
      <c r="N688" s="832">
        <v>1</v>
      </c>
      <c r="O688" s="832">
        <v>2651.74</v>
      </c>
      <c r="P688" s="849">
        <v>7</v>
      </c>
      <c r="Q688" s="849">
        <v>18562.18</v>
      </c>
      <c r="R688" s="837">
        <v>3.5000000000000004</v>
      </c>
      <c r="S688" s="850">
        <v>2651.7400000000002</v>
      </c>
    </row>
    <row r="689" spans="1:19" ht="14.4" customHeight="1" x14ac:dyDescent="0.3">
      <c r="A689" s="831" t="s">
        <v>5419</v>
      </c>
      <c r="B689" s="832" t="s">
        <v>5553</v>
      </c>
      <c r="C689" s="832" t="s">
        <v>590</v>
      </c>
      <c r="D689" s="832" t="s">
        <v>2260</v>
      </c>
      <c r="E689" s="832" t="s">
        <v>5563</v>
      </c>
      <c r="F689" s="832" t="s">
        <v>5593</v>
      </c>
      <c r="G689" s="832" t="s">
        <v>5594</v>
      </c>
      <c r="H689" s="849">
        <v>16</v>
      </c>
      <c r="I689" s="849">
        <v>85696.48</v>
      </c>
      <c r="J689" s="832">
        <v>1.4545454545454546</v>
      </c>
      <c r="K689" s="832">
        <v>5356.03</v>
      </c>
      <c r="L689" s="849">
        <v>11</v>
      </c>
      <c r="M689" s="849">
        <v>58916.329999999994</v>
      </c>
      <c r="N689" s="832">
        <v>1</v>
      </c>
      <c r="O689" s="832">
        <v>5356.03</v>
      </c>
      <c r="P689" s="849">
        <v>7</v>
      </c>
      <c r="Q689" s="849">
        <v>37492.21</v>
      </c>
      <c r="R689" s="837">
        <v>0.63636363636363635</v>
      </c>
      <c r="S689" s="850">
        <v>5356.03</v>
      </c>
    </row>
    <row r="690" spans="1:19" ht="14.4" customHeight="1" x14ac:dyDescent="0.3">
      <c r="A690" s="831" t="s">
        <v>5419</v>
      </c>
      <c r="B690" s="832" t="s">
        <v>5553</v>
      </c>
      <c r="C690" s="832" t="s">
        <v>590</v>
      </c>
      <c r="D690" s="832" t="s">
        <v>2260</v>
      </c>
      <c r="E690" s="832" t="s">
        <v>5563</v>
      </c>
      <c r="F690" s="832" t="s">
        <v>5595</v>
      </c>
      <c r="G690" s="832" t="s">
        <v>5596</v>
      </c>
      <c r="H690" s="849">
        <v>1.03</v>
      </c>
      <c r="I690" s="849">
        <v>2268.2600000000002</v>
      </c>
      <c r="J690" s="832">
        <v>0.33932925825860877</v>
      </c>
      <c r="K690" s="832">
        <v>2202.1941747572819</v>
      </c>
      <c r="L690" s="849">
        <v>3</v>
      </c>
      <c r="M690" s="849">
        <v>6684.5399999999991</v>
      </c>
      <c r="N690" s="832">
        <v>1</v>
      </c>
      <c r="O690" s="832">
        <v>2228.1799999999998</v>
      </c>
      <c r="P690" s="849">
        <v>6</v>
      </c>
      <c r="Q690" s="849">
        <v>13369.08</v>
      </c>
      <c r="R690" s="837">
        <v>2.0000000000000004</v>
      </c>
      <c r="S690" s="850">
        <v>2228.1799999999998</v>
      </c>
    </row>
    <row r="691" spans="1:19" ht="14.4" customHeight="1" x14ac:dyDescent="0.3">
      <c r="A691" s="831" t="s">
        <v>5419</v>
      </c>
      <c r="B691" s="832" t="s">
        <v>5553</v>
      </c>
      <c r="C691" s="832" t="s">
        <v>590</v>
      </c>
      <c r="D691" s="832" t="s">
        <v>2260</v>
      </c>
      <c r="E691" s="832" t="s">
        <v>5563</v>
      </c>
      <c r="F691" s="832" t="s">
        <v>5597</v>
      </c>
      <c r="G691" s="832" t="s">
        <v>5598</v>
      </c>
      <c r="H691" s="849">
        <v>16.740000000000002</v>
      </c>
      <c r="I691" s="849">
        <v>29937.980000000003</v>
      </c>
      <c r="J691" s="832">
        <v>0.47639702430679881</v>
      </c>
      <c r="K691" s="832">
        <v>1788.4097968936678</v>
      </c>
      <c r="L691" s="849">
        <v>35</v>
      </c>
      <c r="M691" s="849">
        <v>62842.5</v>
      </c>
      <c r="N691" s="832">
        <v>1</v>
      </c>
      <c r="O691" s="832">
        <v>1795.5</v>
      </c>
      <c r="P691" s="849">
        <v>25</v>
      </c>
      <c r="Q691" s="849">
        <v>44887.5</v>
      </c>
      <c r="R691" s="837">
        <v>0.7142857142857143</v>
      </c>
      <c r="S691" s="850">
        <v>1795.5</v>
      </c>
    </row>
    <row r="692" spans="1:19" ht="14.4" customHeight="1" x14ac:dyDescent="0.3">
      <c r="A692" s="831" t="s">
        <v>5419</v>
      </c>
      <c r="B692" s="832" t="s">
        <v>5553</v>
      </c>
      <c r="C692" s="832" t="s">
        <v>590</v>
      </c>
      <c r="D692" s="832" t="s">
        <v>2260</v>
      </c>
      <c r="E692" s="832" t="s">
        <v>5563</v>
      </c>
      <c r="F692" s="832" t="s">
        <v>5599</v>
      </c>
      <c r="G692" s="832" t="s">
        <v>5600</v>
      </c>
      <c r="H692" s="849">
        <v>4</v>
      </c>
      <c r="I692" s="849">
        <v>14856.88</v>
      </c>
      <c r="J692" s="832">
        <v>0.5714285714285714</v>
      </c>
      <c r="K692" s="832">
        <v>3714.22</v>
      </c>
      <c r="L692" s="849">
        <v>7</v>
      </c>
      <c r="M692" s="849">
        <v>25999.54</v>
      </c>
      <c r="N692" s="832">
        <v>1</v>
      </c>
      <c r="O692" s="832">
        <v>3714.2200000000003</v>
      </c>
      <c r="P692" s="849">
        <v>10</v>
      </c>
      <c r="Q692" s="849">
        <v>37142.199999999997</v>
      </c>
      <c r="R692" s="837">
        <v>1.4285714285714284</v>
      </c>
      <c r="S692" s="850">
        <v>3714.22</v>
      </c>
    </row>
    <row r="693" spans="1:19" ht="14.4" customHeight="1" x14ac:dyDescent="0.3">
      <c r="A693" s="831" t="s">
        <v>5419</v>
      </c>
      <c r="B693" s="832" t="s">
        <v>5553</v>
      </c>
      <c r="C693" s="832" t="s">
        <v>590</v>
      </c>
      <c r="D693" s="832" t="s">
        <v>2260</v>
      </c>
      <c r="E693" s="832" t="s">
        <v>5563</v>
      </c>
      <c r="F693" s="832" t="s">
        <v>5603</v>
      </c>
      <c r="G693" s="832" t="s">
        <v>5604</v>
      </c>
      <c r="H693" s="849"/>
      <c r="I693" s="849"/>
      <c r="J693" s="832"/>
      <c r="K693" s="832"/>
      <c r="L693" s="849">
        <v>2</v>
      </c>
      <c r="M693" s="849">
        <v>1169.02</v>
      </c>
      <c r="N693" s="832">
        <v>1</v>
      </c>
      <c r="O693" s="832">
        <v>584.51</v>
      </c>
      <c r="P693" s="849">
        <v>8</v>
      </c>
      <c r="Q693" s="849">
        <v>4676.0800000000008</v>
      </c>
      <c r="R693" s="837">
        <v>4.0000000000000009</v>
      </c>
      <c r="S693" s="850">
        <v>584.5100000000001</v>
      </c>
    </row>
    <row r="694" spans="1:19" ht="14.4" customHeight="1" x14ac:dyDescent="0.3">
      <c r="A694" s="831" t="s">
        <v>5419</v>
      </c>
      <c r="B694" s="832" t="s">
        <v>5553</v>
      </c>
      <c r="C694" s="832" t="s">
        <v>590</v>
      </c>
      <c r="D694" s="832" t="s">
        <v>2260</v>
      </c>
      <c r="E694" s="832" t="s">
        <v>5563</v>
      </c>
      <c r="F694" s="832" t="s">
        <v>5605</v>
      </c>
      <c r="G694" s="832" t="s">
        <v>5606</v>
      </c>
      <c r="H694" s="849">
        <v>0.09</v>
      </c>
      <c r="I694" s="849">
        <v>23.009999999999998</v>
      </c>
      <c r="J694" s="832"/>
      <c r="K694" s="832">
        <v>255.66666666666666</v>
      </c>
      <c r="L694" s="849"/>
      <c r="M694" s="849"/>
      <c r="N694" s="832"/>
      <c r="O694" s="832"/>
      <c r="P694" s="849">
        <v>0.13</v>
      </c>
      <c r="Q694" s="849">
        <v>38.369999999999997</v>
      </c>
      <c r="R694" s="837"/>
      <c r="S694" s="850">
        <v>295.15384615384613</v>
      </c>
    </row>
    <row r="695" spans="1:19" ht="14.4" customHeight="1" x14ac:dyDescent="0.3">
      <c r="A695" s="831" t="s">
        <v>5419</v>
      </c>
      <c r="B695" s="832" t="s">
        <v>5553</v>
      </c>
      <c r="C695" s="832" t="s">
        <v>590</v>
      </c>
      <c r="D695" s="832" t="s">
        <v>2260</v>
      </c>
      <c r="E695" s="832" t="s">
        <v>5563</v>
      </c>
      <c r="F695" s="832" t="s">
        <v>5607</v>
      </c>
      <c r="G695" s="832" t="s">
        <v>5608</v>
      </c>
      <c r="H695" s="849">
        <v>35</v>
      </c>
      <c r="I695" s="849">
        <v>71167.249999999985</v>
      </c>
      <c r="J695" s="832">
        <v>0.99999999999999978</v>
      </c>
      <c r="K695" s="832">
        <v>2033.3499999999997</v>
      </c>
      <c r="L695" s="849">
        <v>35</v>
      </c>
      <c r="M695" s="849">
        <v>71167.25</v>
      </c>
      <c r="N695" s="832">
        <v>1</v>
      </c>
      <c r="O695" s="832">
        <v>2033.35</v>
      </c>
      <c r="P695" s="849">
        <v>25</v>
      </c>
      <c r="Q695" s="849">
        <v>50833.749999999993</v>
      </c>
      <c r="R695" s="837">
        <v>0.71428571428571419</v>
      </c>
      <c r="S695" s="850">
        <v>2033.3499999999997</v>
      </c>
    </row>
    <row r="696" spans="1:19" ht="14.4" customHeight="1" x14ac:dyDescent="0.3">
      <c r="A696" s="831" t="s">
        <v>5419</v>
      </c>
      <c r="B696" s="832" t="s">
        <v>5553</v>
      </c>
      <c r="C696" s="832" t="s">
        <v>590</v>
      </c>
      <c r="D696" s="832" t="s">
        <v>2260</v>
      </c>
      <c r="E696" s="832" t="s">
        <v>5563</v>
      </c>
      <c r="F696" s="832" t="s">
        <v>5609</v>
      </c>
      <c r="G696" s="832" t="s">
        <v>5610</v>
      </c>
      <c r="H696" s="849"/>
      <c r="I696" s="849"/>
      <c r="J696" s="832"/>
      <c r="K696" s="832"/>
      <c r="L696" s="849"/>
      <c r="M696" s="849"/>
      <c r="N696" s="832"/>
      <c r="O696" s="832"/>
      <c r="P696" s="849">
        <v>1</v>
      </c>
      <c r="Q696" s="849">
        <v>10156.36</v>
      </c>
      <c r="R696" s="837"/>
      <c r="S696" s="850">
        <v>10156.36</v>
      </c>
    </row>
    <row r="697" spans="1:19" ht="14.4" customHeight="1" x14ac:dyDescent="0.3">
      <c r="A697" s="831" t="s">
        <v>5419</v>
      </c>
      <c r="B697" s="832" t="s">
        <v>5553</v>
      </c>
      <c r="C697" s="832" t="s">
        <v>590</v>
      </c>
      <c r="D697" s="832" t="s">
        <v>2260</v>
      </c>
      <c r="E697" s="832" t="s">
        <v>5563</v>
      </c>
      <c r="F697" s="832" t="s">
        <v>5611</v>
      </c>
      <c r="G697" s="832" t="s">
        <v>5612</v>
      </c>
      <c r="H697" s="849">
        <v>14</v>
      </c>
      <c r="I697" s="849">
        <v>14570.08</v>
      </c>
      <c r="J697" s="832">
        <v>1.0769230769230771</v>
      </c>
      <c r="K697" s="832">
        <v>1040.72</v>
      </c>
      <c r="L697" s="849">
        <v>13</v>
      </c>
      <c r="M697" s="849">
        <v>13529.359999999999</v>
      </c>
      <c r="N697" s="832">
        <v>1</v>
      </c>
      <c r="O697" s="832">
        <v>1040.7199999999998</v>
      </c>
      <c r="P697" s="849">
        <v>6</v>
      </c>
      <c r="Q697" s="849">
        <v>6244.32</v>
      </c>
      <c r="R697" s="837">
        <v>0.46153846153846156</v>
      </c>
      <c r="S697" s="850">
        <v>1040.72</v>
      </c>
    </row>
    <row r="698" spans="1:19" ht="14.4" customHeight="1" x14ac:dyDescent="0.3">
      <c r="A698" s="831" t="s">
        <v>5419</v>
      </c>
      <c r="B698" s="832" t="s">
        <v>5553</v>
      </c>
      <c r="C698" s="832" t="s">
        <v>590</v>
      </c>
      <c r="D698" s="832" t="s">
        <v>2260</v>
      </c>
      <c r="E698" s="832" t="s">
        <v>5563</v>
      </c>
      <c r="F698" s="832" t="s">
        <v>5613</v>
      </c>
      <c r="G698" s="832" t="s">
        <v>5614</v>
      </c>
      <c r="H698" s="849"/>
      <c r="I698" s="849"/>
      <c r="J698" s="832"/>
      <c r="K698" s="832"/>
      <c r="L698" s="849">
        <v>1</v>
      </c>
      <c r="M698" s="849">
        <v>2218.1</v>
      </c>
      <c r="N698" s="832">
        <v>1</v>
      </c>
      <c r="O698" s="832">
        <v>2218.1</v>
      </c>
      <c r="P698" s="849"/>
      <c r="Q698" s="849"/>
      <c r="R698" s="837"/>
      <c r="S698" s="850"/>
    </row>
    <row r="699" spans="1:19" ht="14.4" customHeight="1" x14ac:dyDescent="0.3">
      <c r="A699" s="831" t="s">
        <v>5419</v>
      </c>
      <c r="B699" s="832" t="s">
        <v>5553</v>
      </c>
      <c r="C699" s="832" t="s">
        <v>590</v>
      </c>
      <c r="D699" s="832" t="s">
        <v>2260</v>
      </c>
      <c r="E699" s="832" t="s">
        <v>5563</v>
      </c>
      <c r="F699" s="832" t="s">
        <v>5615</v>
      </c>
      <c r="G699" s="832" t="s">
        <v>5616</v>
      </c>
      <c r="H699" s="849">
        <v>28</v>
      </c>
      <c r="I699" s="849">
        <v>95600.400000000009</v>
      </c>
      <c r="J699" s="832">
        <v>1.0769230769230771</v>
      </c>
      <c r="K699" s="832">
        <v>3414.3</v>
      </c>
      <c r="L699" s="849">
        <v>26</v>
      </c>
      <c r="M699" s="849">
        <v>88771.8</v>
      </c>
      <c r="N699" s="832">
        <v>1</v>
      </c>
      <c r="O699" s="832">
        <v>3414.3</v>
      </c>
      <c r="P699" s="849">
        <v>13</v>
      </c>
      <c r="Q699" s="849">
        <v>44385.9</v>
      </c>
      <c r="R699" s="837">
        <v>0.5</v>
      </c>
      <c r="S699" s="850">
        <v>3414.3</v>
      </c>
    </row>
    <row r="700" spans="1:19" ht="14.4" customHeight="1" x14ac:dyDescent="0.3">
      <c r="A700" s="831" t="s">
        <v>5419</v>
      </c>
      <c r="B700" s="832" t="s">
        <v>5553</v>
      </c>
      <c r="C700" s="832" t="s">
        <v>590</v>
      </c>
      <c r="D700" s="832" t="s">
        <v>2260</v>
      </c>
      <c r="E700" s="832" t="s">
        <v>5563</v>
      </c>
      <c r="F700" s="832" t="s">
        <v>5564</v>
      </c>
      <c r="G700" s="832" t="s">
        <v>5565</v>
      </c>
      <c r="H700" s="849"/>
      <c r="I700" s="849"/>
      <c r="J700" s="832"/>
      <c r="K700" s="832"/>
      <c r="L700" s="849">
        <v>1</v>
      </c>
      <c r="M700" s="849">
        <v>1434.02</v>
      </c>
      <c r="N700" s="832">
        <v>1</v>
      </c>
      <c r="O700" s="832">
        <v>1434.02</v>
      </c>
      <c r="P700" s="849"/>
      <c r="Q700" s="849"/>
      <c r="R700" s="837"/>
      <c r="S700" s="850"/>
    </row>
    <row r="701" spans="1:19" ht="14.4" customHeight="1" x14ac:dyDescent="0.3">
      <c r="A701" s="831" t="s">
        <v>5419</v>
      </c>
      <c r="B701" s="832" t="s">
        <v>5553</v>
      </c>
      <c r="C701" s="832" t="s">
        <v>590</v>
      </c>
      <c r="D701" s="832" t="s">
        <v>2260</v>
      </c>
      <c r="E701" s="832" t="s">
        <v>5563</v>
      </c>
      <c r="F701" s="832" t="s">
        <v>5617</v>
      </c>
      <c r="G701" s="832" t="s">
        <v>5618</v>
      </c>
      <c r="H701" s="849">
        <v>1</v>
      </c>
      <c r="I701" s="849">
        <v>4507.5600000000004</v>
      </c>
      <c r="J701" s="832">
        <v>0.33333333333333337</v>
      </c>
      <c r="K701" s="832">
        <v>4507.5600000000004</v>
      </c>
      <c r="L701" s="849">
        <v>3</v>
      </c>
      <c r="M701" s="849">
        <v>13522.68</v>
      </c>
      <c r="N701" s="832">
        <v>1</v>
      </c>
      <c r="O701" s="832">
        <v>4507.5600000000004</v>
      </c>
      <c r="P701" s="849"/>
      <c r="Q701" s="849"/>
      <c r="R701" s="837"/>
      <c r="S701" s="850"/>
    </row>
    <row r="702" spans="1:19" ht="14.4" customHeight="1" x14ac:dyDescent="0.3">
      <c r="A702" s="831" t="s">
        <v>5419</v>
      </c>
      <c r="B702" s="832" t="s">
        <v>5553</v>
      </c>
      <c r="C702" s="832" t="s">
        <v>590</v>
      </c>
      <c r="D702" s="832" t="s">
        <v>2260</v>
      </c>
      <c r="E702" s="832" t="s">
        <v>5563</v>
      </c>
      <c r="F702" s="832" t="s">
        <v>5619</v>
      </c>
      <c r="G702" s="832" t="s">
        <v>5620</v>
      </c>
      <c r="H702" s="849">
        <v>2</v>
      </c>
      <c r="I702" s="849">
        <v>30019.3</v>
      </c>
      <c r="J702" s="832"/>
      <c r="K702" s="832">
        <v>15009.65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" customHeight="1" x14ac:dyDescent="0.3">
      <c r="A703" s="831" t="s">
        <v>5419</v>
      </c>
      <c r="B703" s="832" t="s">
        <v>5553</v>
      </c>
      <c r="C703" s="832" t="s">
        <v>590</v>
      </c>
      <c r="D703" s="832" t="s">
        <v>2260</v>
      </c>
      <c r="E703" s="832" t="s">
        <v>5563</v>
      </c>
      <c r="F703" s="832" t="s">
        <v>5621</v>
      </c>
      <c r="G703" s="832" t="s">
        <v>5622</v>
      </c>
      <c r="H703" s="849"/>
      <c r="I703" s="849"/>
      <c r="J703" s="832"/>
      <c r="K703" s="832"/>
      <c r="L703" s="849">
        <v>1</v>
      </c>
      <c r="M703" s="849">
        <v>3780.9</v>
      </c>
      <c r="N703" s="832">
        <v>1</v>
      </c>
      <c r="O703" s="832">
        <v>3780.9</v>
      </c>
      <c r="P703" s="849"/>
      <c r="Q703" s="849"/>
      <c r="R703" s="837"/>
      <c r="S703" s="850"/>
    </row>
    <row r="704" spans="1:19" ht="14.4" customHeight="1" x14ac:dyDescent="0.3">
      <c r="A704" s="831" t="s">
        <v>5419</v>
      </c>
      <c r="B704" s="832" t="s">
        <v>5553</v>
      </c>
      <c r="C704" s="832" t="s">
        <v>590</v>
      </c>
      <c r="D704" s="832" t="s">
        <v>2260</v>
      </c>
      <c r="E704" s="832" t="s">
        <v>5563</v>
      </c>
      <c r="F704" s="832" t="s">
        <v>5623</v>
      </c>
      <c r="G704" s="832" t="s">
        <v>5624</v>
      </c>
      <c r="H704" s="849"/>
      <c r="I704" s="849"/>
      <c r="J704" s="832"/>
      <c r="K704" s="832"/>
      <c r="L704" s="849">
        <v>5</v>
      </c>
      <c r="M704" s="849">
        <v>43457</v>
      </c>
      <c r="N704" s="832">
        <v>1</v>
      </c>
      <c r="O704" s="832">
        <v>8691.4</v>
      </c>
      <c r="P704" s="849">
        <v>2</v>
      </c>
      <c r="Q704" s="849">
        <v>17382.8</v>
      </c>
      <c r="R704" s="837">
        <v>0.39999999999999997</v>
      </c>
      <c r="S704" s="850">
        <v>8691.4</v>
      </c>
    </row>
    <row r="705" spans="1:19" ht="14.4" customHeight="1" x14ac:dyDescent="0.3">
      <c r="A705" s="831" t="s">
        <v>5419</v>
      </c>
      <c r="B705" s="832" t="s">
        <v>5553</v>
      </c>
      <c r="C705" s="832" t="s">
        <v>590</v>
      </c>
      <c r="D705" s="832" t="s">
        <v>2260</v>
      </c>
      <c r="E705" s="832" t="s">
        <v>5511</v>
      </c>
      <c r="F705" s="832" t="s">
        <v>5514</v>
      </c>
      <c r="G705" s="832" t="s">
        <v>5515</v>
      </c>
      <c r="H705" s="849"/>
      <c r="I705" s="849"/>
      <c r="J705" s="832"/>
      <c r="K705" s="832"/>
      <c r="L705" s="849"/>
      <c r="M705" s="849"/>
      <c r="N705" s="832"/>
      <c r="O705" s="832"/>
      <c r="P705" s="849">
        <v>74</v>
      </c>
      <c r="Q705" s="849">
        <v>10878</v>
      </c>
      <c r="R705" s="837"/>
      <c r="S705" s="850">
        <v>147</v>
      </c>
    </row>
    <row r="706" spans="1:19" ht="14.4" customHeight="1" x14ac:dyDescent="0.3">
      <c r="A706" s="831" t="s">
        <v>5419</v>
      </c>
      <c r="B706" s="832" t="s">
        <v>5553</v>
      </c>
      <c r="C706" s="832" t="s">
        <v>590</v>
      </c>
      <c r="D706" s="832" t="s">
        <v>2260</v>
      </c>
      <c r="E706" s="832" t="s">
        <v>5511</v>
      </c>
      <c r="F706" s="832" t="s">
        <v>5518</v>
      </c>
      <c r="G706" s="832" t="s">
        <v>5519</v>
      </c>
      <c r="H706" s="849">
        <v>3</v>
      </c>
      <c r="I706" s="849">
        <v>111</v>
      </c>
      <c r="J706" s="832">
        <v>1</v>
      </c>
      <c r="K706" s="832">
        <v>37</v>
      </c>
      <c r="L706" s="849">
        <v>3</v>
      </c>
      <c r="M706" s="849">
        <v>111</v>
      </c>
      <c r="N706" s="832">
        <v>1</v>
      </c>
      <c r="O706" s="832">
        <v>37</v>
      </c>
      <c r="P706" s="849">
        <v>3</v>
      </c>
      <c r="Q706" s="849">
        <v>111</v>
      </c>
      <c r="R706" s="837">
        <v>1</v>
      </c>
      <c r="S706" s="850">
        <v>37</v>
      </c>
    </row>
    <row r="707" spans="1:19" ht="14.4" customHeight="1" x14ac:dyDescent="0.3">
      <c r="A707" s="831" t="s">
        <v>5419</v>
      </c>
      <c r="B707" s="832" t="s">
        <v>5553</v>
      </c>
      <c r="C707" s="832" t="s">
        <v>590</v>
      </c>
      <c r="D707" s="832" t="s">
        <v>2260</v>
      </c>
      <c r="E707" s="832" t="s">
        <v>5511</v>
      </c>
      <c r="F707" s="832" t="s">
        <v>5631</v>
      </c>
      <c r="G707" s="832" t="s">
        <v>5632</v>
      </c>
      <c r="H707" s="849">
        <v>5</v>
      </c>
      <c r="I707" s="849">
        <v>5795</v>
      </c>
      <c r="J707" s="832">
        <v>2.4978448275862069</v>
      </c>
      <c r="K707" s="832">
        <v>1159</v>
      </c>
      <c r="L707" s="849">
        <v>2</v>
      </c>
      <c r="M707" s="849">
        <v>2320</v>
      </c>
      <c r="N707" s="832">
        <v>1</v>
      </c>
      <c r="O707" s="832">
        <v>1160</v>
      </c>
      <c r="P707" s="849">
        <v>3</v>
      </c>
      <c r="Q707" s="849">
        <v>3483</v>
      </c>
      <c r="R707" s="837">
        <v>1.5012931034482759</v>
      </c>
      <c r="S707" s="850">
        <v>1161</v>
      </c>
    </row>
    <row r="708" spans="1:19" ht="14.4" customHeight="1" x14ac:dyDescent="0.3">
      <c r="A708" s="831" t="s">
        <v>5419</v>
      </c>
      <c r="B708" s="832" t="s">
        <v>5553</v>
      </c>
      <c r="C708" s="832" t="s">
        <v>590</v>
      </c>
      <c r="D708" s="832" t="s">
        <v>2260</v>
      </c>
      <c r="E708" s="832" t="s">
        <v>5511</v>
      </c>
      <c r="F708" s="832" t="s">
        <v>5633</v>
      </c>
      <c r="G708" s="832" t="s">
        <v>5634</v>
      </c>
      <c r="H708" s="849"/>
      <c r="I708" s="849"/>
      <c r="J708" s="832"/>
      <c r="K708" s="832"/>
      <c r="L708" s="849">
        <v>1</v>
      </c>
      <c r="M708" s="849">
        <v>1160</v>
      </c>
      <c r="N708" s="832">
        <v>1</v>
      </c>
      <c r="O708" s="832">
        <v>1160</v>
      </c>
      <c r="P708" s="849">
        <v>1</v>
      </c>
      <c r="Q708" s="849">
        <v>1161</v>
      </c>
      <c r="R708" s="837">
        <v>1.0008620689655172</v>
      </c>
      <c r="S708" s="850">
        <v>1161</v>
      </c>
    </row>
    <row r="709" spans="1:19" ht="14.4" customHeight="1" x14ac:dyDescent="0.3">
      <c r="A709" s="831" t="s">
        <v>5419</v>
      </c>
      <c r="B709" s="832" t="s">
        <v>5553</v>
      </c>
      <c r="C709" s="832" t="s">
        <v>590</v>
      </c>
      <c r="D709" s="832" t="s">
        <v>2260</v>
      </c>
      <c r="E709" s="832" t="s">
        <v>5511</v>
      </c>
      <c r="F709" s="832" t="s">
        <v>5635</v>
      </c>
      <c r="G709" s="832" t="s">
        <v>5636</v>
      </c>
      <c r="H709" s="849"/>
      <c r="I709" s="849"/>
      <c r="J709" s="832"/>
      <c r="K709" s="832"/>
      <c r="L709" s="849"/>
      <c r="M709" s="849"/>
      <c r="N709" s="832"/>
      <c r="O709" s="832"/>
      <c r="P709" s="849">
        <v>1</v>
      </c>
      <c r="Q709" s="849">
        <v>123</v>
      </c>
      <c r="R709" s="837"/>
      <c r="S709" s="850">
        <v>123</v>
      </c>
    </row>
    <row r="710" spans="1:19" ht="14.4" customHeight="1" x14ac:dyDescent="0.3">
      <c r="A710" s="831" t="s">
        <v>5419</v>
      </c>
      <c r="B710" s="832" t="s">
        <v>5553</v>
      </c>
      <c r="C710" s="832" t="s">
        <v>590</v>
      </c>
      <c r="D710" s="832" t="s">
        <v>2260</v>
      </c>
      <c r="E710" s="832" t="s">
        <v>5511</v>
      </c>
      <c r="F710" s="832" t="s">
        <v>5637</v>
      </c>
      <c r="G710" s="832" t="s">
        <v>5638</v>
      </c>
      <c r="H710" s="849">
        <v>1</v>
      </c>
      <c r="I710" s="849">
        <v>935</v>
      </c>
      <c r="J710" s="832"/>
      <c r="K710" s="832">
        <v>935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5419</v>
      </c>
      <c r="B711" s="832" t="s">
        <v>5553</v>
      </c>
      <c r="C711" s="832" t="s">
        <v>590</v>
      </c>
      <c r="D711" s="832" t="s">
        <v>2260</v>
      </c>
      <c r="E711" s="832" t="s">
        <v>5511</v>
      </c>
      <c r="F711" s="832" t="s">
        <v>5568</v>
      </c>
      <c r="G711" s="832" t="s">
        <v>5569</v>
      </c>
      <c r="H711" s="849">
        <v>37</v>
      </c>
      <c r="I711" s="849">
        <v>3256</v>
      </c>
      <c r="J711" s="832">
        <v>0.88095238095238093</v>
      </c>
      <c r="K711" s="832">
        <v>88</v>
      </c>
      <c r="L711" s="849">
        <v>42</v>
      </c>
      <c r="M711" s="849">
        <v>3696</v>
      </c>
      <c r="N711" s="832">
        <v>1</v>
      </c>
      <c r="O711" s="832">
        <v>88</v>
      </c>
      <c r="P711" s="849">
        <v>27</v>
      </c>
      <c r="Q711" s="849">
        <v>2376</v>
      </c>
      <c r="R711" s="837">
        <v>0.6428571428571429</v>
      </c>
      <c r="S711" s="850">
        <v>88</v>
      </c>
    </row>
    <row r="712" spans="1:19" ht="14.4" customHeight="1" x14ac:dyDescent="0.3">
      <c r="A712" s="831" t="s">
        <v>5419</v>
      </c>
      <c r="B712" s="832" t="s">
        <v>5553</v>
      </c>
      <c r="C712" s="832" t="s">
        <v>590</v>
      </c>
      <c r="D712" s="832" t="s">
        <v>2260</v>
      </c>
      <c r="E712" s="832" t="s">
        <v>5511</v>
      </c>
      <c r="F712" s="832" t="s">
        <v>5639</v>
      </c>
      <c r="G712" s="832" t="s">
        <v>5640</v>
      </c>
      <c r="H712" s="849">
        <v>66</v>
      </c>
      <c r="I712" s="849">
        <v>41580</v>
      </c>
      <c r="J712" s="832">
        <v>0.75</v>
      </c>
      <c r="K712" s="832">
        <v>630</v>
      </c>
      <c r="L712" s="849">
        <v>88</v>
      </c>
      <c r="M712" s="849">
        <v>55440</v>
      </c>
      <c r="N712" s="832">
        <v>1</v>
      </c>
      <c r="O712" s="832">
        <v>630</v>
      </c>
      <c r="P712" s="849">
        <v>102</v>
      </c>
      <c r="Q712" s="849">
        <v>64362</v>
      </c>
      <c r="R712" s="837">
        <v>1.1609307359307359</v>
      </c>
      <c r="S712" s="850">
        <v>631</v>
      </c>
    </row>
    <row r="713" spans="1:19" ht="14.4" customHeight="1" x14ac:dyDescent="0.3">
      <c r="A713" s="831" t="s">
        <v>5419</v>
      </c>
      <c r="B713" s="832" t="s">
        <v>5553</v>
      </c>
      <c r="C713" s="832" t="s">
        <v>590</v>
      </c>
      <c r="D713" s="832" t="s">
        <v>2260</v>
      </c>
      <c r="E713" s="832" t="s">
        <v>5511</v>
      </c>
      <c r="F713" s="832" t="s">
        <v>5641</v>
      </c>
      <c r="G713" s="832" t="s">
        <v>5642</v>
      </c>
      <c r="H713" s="849"/>
      <c r="I713" s="849"/>
      <c r="J713" s="832"/>
      <c r="K713" s="832"/>
      <c r="L713" s="849">
        <v>15</v>
      </c>
      <c r="M713" s="849">
        <v>57135</v>
      </c>
      <c r="N713" s="832">
        <v>1</v>
      </c>
      <c r="O713" s="832">
        <v>3809</v>
      </c>
      <c r="P713" s="849">
        <v>9</v>
      </c>
      <c r="Q713" s="849">
        <v>34299</v>
      </c>
      <c r="R713" s="837">
        <v>0.60031504331845631</v>
      </c>
      <c r="S713" s="850">
        <v>3811</v>
      </c>
    </row>
    <row r="714" spans="1:19" ht="14.4" customHeight="1" x14ac:dyDescent="0.3">
      <c r="A714" s="831" t="s">
        <v>5419</v>
      </c>
      <c r="B714" s="832" t="s">
        <v>5553</v>
      </c>
      <c r="C714" s="832" t="s">
        <v>590</v>
      </c>
      <c r="D714" s="832" t="s">
        <v>2260</v>
      </c>
      <c r="E714" s="832" t="s">
        <v>5511</v>
      </c>
      <c r="F714" s="832" t="s">
        <v>5643</v>
      </c>
      <c r="G714" s="832" t="s">
        <v>5644</v>
      </c>
      <c r="H714" s="849">
        <v>42</v>
      </c>
      <c r="I714" s="849">
        <v>33390</v>
      </c>
      <c r="J714" s="832">
        <v>0.8936170212765957</v>
      </c>
      <c r="K714" s="832">
        <v>795</v>
      </c>
      <c r="L714" s="849">
        <v>47</v>
      </c>
      <c r="M714" s="849">
        <v>37365</v>
      </c>
      <c r="N714" s="832">
        <v>1</v>
      </c>
      <c r="O714" s="832">
        <v>795</v>
      </c>
      <c r="P714" s="849">
        <v>37</v>
      </c>
      <c r="Q714" s="849">
        <v>29452</v>
      </c>
      <c r="R714" s="837">
        <v>0.78822427405325834</v>
      </c>
      <c r="S714" s="850">
        <v>796</v>
      </c>
    </row>
    <row r="715" spans="1:19" ht="14.4" customHeight="1" x14ac:dyDescent="0.3">
      <c r="A715" s="831" t="s">
        <v>5419</v>
      </c>
      <c r="B715" s="832" t="s">
        <v>5553</v>
      </c>
      <c r="C715" s="832" t="s">
        <v>590</v>
      </c>
      <c r="D715" s="832" t="s">
        <v>2260</v>
      </c>
      <c r="E715" s="832" t="s">
        <v>5511</v>
      </c>
      <c r="F715" s="832" t="s">
        <v>5572</v>
      </c>
      <c r="G715" s="832" t="s">
        <v>5573</v>
      </c>
      <c r="H715" s="849">
        <v>97</v>
      </c>
      <c r="I715" s="849">
        <v>38024</v>
      </c>
      <c r="J715" s="832">
        <v>0.8660714285714286</v>
      </c>
      <c r="K715" s="832">
        <v>392</v>
      </c>
      <c r="L715" s="849">
        <v>112</v>
      </c>
      <c r="M715" s="849">
        <v>43904</v>
      </c>
      <c r="N715" s="832">
        <v>1</v>
      </c>
      <c r="O715" s="832">
        <v>392</v>
      </c>
      <c r="P715" s="849">
        <v>116</v>
      </c>
      <c r="Q715" s="849">
        <v>45588</v>
      </c>
      <c r="R715" s="837">
        <v>1.038356413994169</v>
      </c>
      <c r="S715" s="850">
        <v>393</v>
      </c>
    </row>
    <row r="716" spans="1:19" ht="14.4" customHeight="1" x14ac:dyDescent="0.3">
      <c r="A716" s="831" t="s">
        <v>5419</v>
      </c>
      <c r="B716" s="832" t="s">
        <v>5553</v>
      </c>
      <c r="C716" s="832" t="s">
        <v>590</v>
      </c>
      <c r="D716" s="832" t="s">
        <v>2260</v>
      </c>
      <c r="E716" s="832" t="s">
        <v>5511</v>
      </c>
      <c r="F716" s="832" t="s">
        <v>5574</v>
      </c>
      <c r="G716" s="832" t="s">
        <v>5575</v>
      </c>
      <c r="H716" s="849">
        <v>607</v>
      </c>
      <c r="I716" s="849">
        <v>23673</v>
      </c>
      <c r="J716" s="832">
        <v>0.84305555555555556</v>
      </c>
      <c r="K716" s="832">
        <v>39</v>
      </c>
      <c r="L716" s="849">
        <v>720</v>
      </c>
      <c r="M716" s="849">
        <v>28080</v>
      </c>
      <c r="N716" s="832">
        <v>1</v>
      </c>
      <c r="O716" s="832">
        <v>39</v>
      </c>
      <c r="P716" s="849">
        <v>771</v>
      </c>
      <c r="Q716" s="849">
        <v>30069</v>
      </c>
      <c r="R716" s="837">
        <v>1.0708333333333333</v>
      </c>
      <c r="S716" s="850">
        <v>39</v>
      </c>
    </row>
    <row r="717" spans="1:19" ht="14.4" customHeight="1" x14ac:dyDescent="0.3">
      <c r="A717" s="831" t="s">
        <v>5419</v>
      </c>
      <c r="B717" s="832" t="s">
        <v>5553</v>
      </c>
      <c r="C717" s="832" t="s">
        <v>590</v>
      </c>
      <c r="D717" s="832" t="s">
        <v>2260</v>
      </c>
      <c r="E717" s="832" t="s">
        <v>5511</v>
      </c>
      <c r="F717" s="832" t="s">
        <v>5576</v>
      </c>
      <c r="G717" s="832" t="s">
        <v>5577</v>
      </c>
      <c r="H717" s="849">
        <v>2</v>
      </c>
      <c r="I717" s="849">
        <v>35420</v>
      </c>
      <c r="J717" s="832">
        <v>1.9998870758285812</v>
      </c>
      <c r="K717" s="832">
        <v>17710</v>
      </c>
      <c r="L717" s="849">
        <v>1</v>
      </c>
      <c r="M717" s="849">
        <v>17711</v>
      </c>
      <c r="N717" s="832">
        <v>1</v>
      </c>
      <c r="O717" s="832">
        <v>17711</v>
      </c>
      <c r="P717" s="849">
        <v>1</v>
      </c>
      <c r="Q717" s="849">
        <v>17713</v>
      </c>
      <c r="R717" s="837">
        <v>1.0001129241714188</v>
      </c>
      <c r="S717" s="850">
        <v>17713</v>
      </c>
    </row>
    <row r="718" spans="1:19" ht="14.4" customHeight="1" x14ac:dyDescent="0.3">
      <c r="A718" s="831" t="s">
        <v>5419</v>
      </c>
      <c r="B718" s="832" t="s">
        <v>5553</v>
      </c>
      <c r="C718" s="832" t="s">
        <v>590</v>
      </c>
      <c r="D718" s="832" t="s">
        <v>2260</v>
      </c>
      <c r="E718" s="832" t="s">
        <v>5511</v>
      </c>
      <c r="F718" s="832" t="s">
        <v>5645</v>
      </c>
      <c r="G718" s="832" t="s">
        <v>5646</v>
      </c>
      <c r="H718" s="849">
        <v>11</v>
      </c>
      <c r="I718" s="849">
        <v>6446</v>
      </c>
      <c r="J718" s="832">
        <v>1.2222222222222223</v>
      </c>
      <c r="K718" s="832">
        <v>586</v>
      </c>
      <c r="L718" s="849">
        <v>9</v>
      </c>
      <c r="M718" s="849">
        <v>5274</v>
      </c>
      <c r="N718" s="832">
        <v>1</v>
      </c>
      <c r="O718" s="832">
        <v>586</v>
      </c>
      <c r="P718" s="849">
        <v>11</v>
      </c>
      <c r="Q718" s="849">
        <v>6457</v>
      </c>
      <c r="R718" s="837">
        <v>1.2243079256731133</v>
      </c>
      <c r="S718" s="850">
        <v>587</v>
      </c>
    </row>
    <row r="719" spans="1:19" ht="14.4" customHeight="1" x14ac:dyDescent="0.3">
      <c r="A719" s="831" t="s">
        <v>5419</v>
      </c>
      <c r="B719" s="832" t="s">
        <v>5553</v>
      </c>
      <c r="C719" s="832" t="s">
        <v>590</v>
      </c>
      <c r="D719" s="832" t="s">
        <v>2260</v>
      </c>
      <c r="E719" s="832" t="s">
        <v>5511</v>
      </c>
      <c r="F719" s="832" t="s">
        <v>5578</v>
      </c>
      <c r="G719" s="832" t="s">
        <v>5579</v>
      </c>
      <c r="H719" s="849">
        <v>15</v>
      </c>
      <c r="I719" s="849">
        <v>25515</v>
      </c>
      <c r="J719" s="832">
        <v>1.0714285714285714</v>
      </c>
      <c r="K719" s="832">
        <v>1701</v>
      </c>
      <c r="L719" s="849">
        <v>14</v>
      </c>
      <c r="M719" s="849">
        <v>23814</v>
      </c>
      <c r="N719" s="832">
        <v>1</v>
      </c>
      <c r="O719" s="832">
        <v>1701</v>
      </c>
      <c r="P719" s="849">
        <v>8</v>
      </c>
      <c r="Q719" s="849">
        <v>13616</v>
      </c>
      <c r="R719" s="837">
        <v>0.57176450827244474</v>
      </c>
      <c r="S719" s="850">
        <v>1702</v>
      </c>
    </row>
    <row r="720" spans="1:19" ht="14.4" customHeight="1" x14ac:dyDescent="0.3">
      <c r="A720" s="831" t="s">
        <v>5419</v>
      </c>
      <c r="B720" s="832" t="s">
        <v>5553</v>
      </c>
      <c r="C720" s="832" t="s">
        <v>590</v>
      </c>
      <c r="D720" s="832" t="s">
        <v>2260</v>
      </c>
      <c r="E720" s="832" t="s">
        <v>5511</v>
      </c>
      <c r="F720" s="832" t="s">
        <v>5647</v>
      </c>
      <c r="G720" s="832" t="s">
        <v>5648</v>
      </c>
      <c r="H720" s="849">
        <v>6</v>
      </c>
      <c r="I720" s="849">
        <v>4224</v>
      </c>
      <c r="J720" s="832">
        <v>1.9858956276445698</v>
      </c>
      <c r="K720" s="832">
        <v>704</v>
      </c>
      <c r="L720" s="849">
        <v>3</v>
      </c>
      <c r="M720" s="849">
        <v>2127</v>
      </c>
      <c r="N720" s="832">
        <v>1</v>
      </c>
      <c r="O720" s="832">
        <v>709</v>
      </c>
      <c r="P720" s="849">
        <v>8</v>
      </c>
      <c r="Q720" s="849">
        <v>5680</v>
      </c>
      <c r="R720" s="837">
        <v>2.6704278326281146</v>
      </c>
      <c r="S720" s="850">
        <v>710</v>
      </c>
    </row>
    <row r="721" spans="1:19" ht="14.4" customHeight="1" x14ac:dyDescent="0.3">
      <c r="A721" s="831" t="s">
        <v>5419</v>
      </c>
      <c r="B721" s="832" t="s">
        <v>5553</v>
      </c>
      <c r="C721" s="832" t="s">
        <v>590</v>
      </c>
      <c r="D721" s="832" t="s">
        <v>2260</v>
      </c>
      <c r="E721" s="832" t="s">
        <v>5511</v>
      </c>
      <c r="F721" s="832" t="s">
        <v>5649</v>
      </c>
      <c r="G721" s="832" t="s">
        <v>5650</v>
      </c>
      <c r="H721" s="849">
        <v>3</v>
      </c>
      <c r="I721" s="849">
        <v>6846</v>
      </c>
      <c r="J721" s="832">
        <v>3</v>
      </c>
      <c r="K721" s="832">
        <v>2282</v>
      </c>
      <c r="L721" s="849">
        <v>1</v>
      </c>
      <c r="M721" s="849">
        <v>2282</v>
      </c>
      <c r="N721" s="832">
        <v>1</v>
      </c>
      <c r="O721" s="832">
        <v>2282</v>
      </c>
      <c r="P721" s="849">
        <v>7</v>
      </c>
      <c r="Q721" s="849">
        <v>15981</v>
      </c>
      <c r="R721" s="837">
        <v>7.0030674846625764</v>
      </c>
      <c r="S721" s="850">
        <v>2283</v>
      </c>
    </row>
    <row r="722" spans="1:19" ht="14.4" customHeight="1" x14ac:dyDescent="0.3">
      <c r="A722" s="831" t="s">
        <v>5419</v>
      </c>
      <c r="B722" s="832" t="s">
        <v>5553</v>
      </c>
      <c r="C722" s="832" t="s">
        <v>590</v>
      </c>
      <c r="D722" s="832" t="s">
        <v>2260</v>
      </c>
      <c r="E722" s="832" t="s">
        <v>5511</v>
      </c>
      <c r="F722" s="832" t="s">
        <v>5580</v>
      </c>
      <c r="G722" s="832" t="s">
        <v>5581</v>
      </c>
      <c r="H722" s="849">
        <v>28</v>
      </c>
      <c r="I722" s="849">
        <v>124376</v>
      </c>
      <c r="J722" s="832">
        <v>0.875</v>
      </c>
      <c r="K722" s="832">
        <v>4442</v>
      </c>
      <c r="L722" s="849">
        <v>32</v>
      </c>
      <c r="M722" s="849">
        <v>142144</v>
      </c>
      <c r="N722" s="832">
        <v>1</v>
      </c>
      <c r="O722" s="832">
        <v>4442</v>
      </c>
      <c r="P722" s="849">
        <v>35</v>
      </c>
      <c r="Q722" s="849">
        <v>155470</v>
      </c>
      <c r="R722" s="837">
        <v>1.09375</v>
      </c>
      <c r="S722" s="850">
        <v>4442</v>
      </c>
    </row>
    <row r="723" spans="1:19" ht="14.4" customHeight="1" x14ac:dyDescent="0.3">
      <c r="A723" s="831" t="s">
        <v>5419</v>
      </c>
      <c r="B723" s="832" t="s">
        <v>5553</v>
      </c>
      <c r="C723" s="832" t="s">
        <v>590</v>
      </c>
      <c r="D723" s="832" t="s">
        <v>2260</v>
      </c>
      <c r="E723" s="832" t="s">
        <v>5511</v>
      </c>
      <c r="F723" s="832" t="s">
        <v>5651</v>
      </c>
      <c r="G723" s="832" t="s">
        <v>5652</v>
      </c>
      <c r="H723" s="849">
        <v>3</v>
      </c>
      <c r="I723" s="849">
        <v>2157</v>
      </c>
      <c r="J723" s="832">
        <v>0.42857142857142855</v>
      </c>
      <c r="K723" s="832">
        <v>719</v>
      </c>
      <c r="L723" s="849">
        <v>7</v>
      </c>
      <c r="M723" s="849">
        <v>5033</v>
      </c>
      <c r="N723" s="832">
        <v>1</v>
      </c>
      <c r="O723" s="832">
        <v>719</v>
      </c>
      <c r="P723" s="849">
        <v>10</v>
      </c>
      <c r="Q723" s="849">
        <v>7200</v>
      </c>
      <c r="R723" s="837">
        <v>1.4305583151202066</v>
      </c>
      <c r="S723" s="850">
        <v>720</v>
      </c>
    </row>
    <row r="724" spans="1:19" ht="14.4" customHeight="1" x14ac:dyDescent="0.3">
      <c r="A724" s="831" t="s">
        <v>5419</v>
      </c>
      <c r="B724" s="832" t="s">
        <v>5553</v>
      </c>
      <c r="C724" s="832" t="s">
        <v>590</v>
      </c>
      <c r="D724" s="832" t="s">
        <v>2260</v>
      </c>
      <c r="E724" s="832" t="s">
        <v>5511</v>
      </c>
      <c r="F724" s="832" t="s">
        <v>5655</v>
      </c>
      <c r="G724" s="832" t="s">
        <v>5656</v>
      </c>
      <c r="H724" s="849">
        <v>18</v>
      </c>
      <c r="I724" s="849">
        <v>31878</v>
      </c>
      <c r="J724" s="832">
        <v>0.8571428571428571</v>
      </c>
      <c r="K724" s="832">
        <v>1771</v>
      </c>
      <c r="L724" s="849">
        <v>21</v>
      </c>
      <c r="M724" s="849">
        <v>37191</v>
      </c>
      <c r="N724" s="832">
        <v>1</v>
      </c>
      <c r="O724" s="832">
        <v>1771</v>
      </c>
      <c r="P724" s="849">
        <v>16</v>
      </c>
      <c r="Q724" s="849">
        <v>28352</v>
      </c>
      <c r="R724" s="837">
        <v>0.76233497351509771</v>
      </c>
      <c r="S724" s="850">
        <v>1772</v>
      </c>
    </row>
    <row r="725" spans="1:19" ht="14.4" customHeight="1" x14ac:dyDescent="0.3">
      <c r="A725" s="831" t="s">
        <v>5419</v>
      </c>
      <c r="B725" s="832" t="s">
        <v>5553</v>
      </c>
      <c r="C725" s="832" t="s">
        <v>590</v>
      </c>
      <c r="D725" s="832" t="s">
        <v>2260</v>
      </c>
      <c r="E725" s="832" t="s">
        <v>5511</v>
      </c>
      <c r="F725" s="832" t="s">
        <v>5524</v>
      </c>
      <c r="G725" s="832" t="s">
        <v>5525</v>
      </c>
      <c r="H725" s="849"/>
      <c r="I725" s="849"/>
      <c r="J725" s="832"/>
      <c r="K725" s="832"/>
      <c r="L725" s="849"/>
      <c r="M725" s="849"/>
      <c r="N725" s="832"/>
      <c r="O725" s="832"/>
      <c r="P725" s="849">
        <v>5</v>
      </c>
      <c r="Q725" s="849">
        <v>166.65999999999997</v>
      </c>
      <c r="R725" s="837"/>
      <c r="S725" s="850">
        <v>33.331999999999994</v>
      </c>
    </row>
    <row r="726" spans="1:19" ht="14.4" customHeight="1" x14ac:dyDescent="0.3">
      <c r="A726" s="831" t="s">
        <v>5419</v>
      </c>
      <c r="B726" s="832" t="s">
        <v>5553</v>
      </c>
      <c r="C726" s="832" t="s">
        <v>590</v>
      </c>
      <c r="D726" s="832" t="s">
        <v>2260</v>
      </c>
      <c r="E726" s="832" t="s">
        <v>5511</v>
      </c>
      <c r="F726" s="832" t="s">
        <v>5657</v>
      </c>
      <c r="G726" s="832" t="s">
        <v>5658</v>
      </c>
      <c r="H726" s="849">
        <v>110</v>
      </c>
      <c r="I726" s="849">
        <v>107800</v>
      </c>
      <c r="J726" s="832">
        <v>0.81481481481481477</v>
      </c>
      <c r="K726" s="832">
        <v>980</v>
      </c>
      <c r="L726" s="849">
        <v>135</v>
      </c>
      <c r="M726" s="849">
        <v>132300</v>
      </c>
      <c r="N726" s="832">
        <v>1</v>
      </c>
      <c r="O726" s="832">
        <v>980</v>
      </c>
      <c r="P726" s="849">
        <v>129</v>
      </c>
      <c r="Q726" s="849">
        <v>126678</v>
      </c>
      <c r="R726" s="837">
        <v>0.95750566893424038</v>
      </c>
      <c r="S726" s="850">
        <v>982</v>
      </c>
    </row>
    <row r="727" spans="1:19" ht="14.4" customHeight="1" x14ac:dyDescent="0.3">
      <c r="A727" s="831" t="s">
        <v>5419</v>
      </c>
      <c r="B727" s="832" t="s">
        <v>5553</v>
      </c>
      <c r="C727" s="832" t="s">
        <v>590</v>
      </c>
      <c r="D727" s="832" t="s">
        <v>2260</v>
      </c>
      <c r="E727" s="832" t="s">
        <v>5511</v>
      </c>
      <c r="F727" s="832" t="s">
        <v>5659</v>
      </c>
      <c r="G727" s="832" t="s">
        <v>5660</v>
      </c>
      <c r="H727" s="849">
        <v>122</v>
      </c>
      <c r="I727" s="849">
        <v>20984</v>
      </c>
      <c r="J727" s="832">
        <v>0.81879194630872487</v>
      </c>
      <c r="K727" s="832">
        <v>172</v>
      </c>
      <c r="L727" s="849">
        <v>149</v>
      </c>
      <c r="M727" s="849">
        <v>25628</v>
      </c>
      <c r="N727" s="832">
        <v>1</v>
      </c>
      <c r="O727" s="832">
        <v>172</v>
      </c>
      <c r="P727" s="849">
        <v>139</v>
      </c>
      <c r="Q727" s="849">
        <v>23908</v>
      </c>
      <c r="R727" s="837">
        <v>0.93288590604026844</v>
      </c>
      <c r="S727" s="850">
        <v>172</v>
      </c>
    </row>
    <row r="728" spans="1:19" ht="14.4" customHeight="1" x14ac:dyDescent="0.3">
      <c r="A728" s="831" t="s">
        <v>5419</v>
      </c>
      <c r="B728" s="832" t="s">
        <v>5553</v>
      </c>
      <c r="C728" s="832" t="s">
        <v>590</v>
      </c>
      <c r="D728" s="832" t="s">
        <v>2260</v>
      </c>
      <c r="E728" s="832" t="s">
        <v>5511</v>
      </c>
      <c r="F728" s="832" t="s">
        <v>5530</v>
      </c>
      <c r="G728" s="832" t="s">
        <v>5531</v>
      </c>
      <c r="H728" s="849"/>
      <c r="I728" s="849"/>
      <c r="J728" s="832"/>
      <c r="K728" s="832"/>
      <c r="L728" s="849"/>
      <c r="M728" s="849"/>
      <c r="N728" s="832"/>
      <c r="O728" s="832"/>
      <c r="P728" s="849">
        <v>193</v>
      </c>
      <c r="Q728" s="849">
        <v>6176</v>
      </c>
      <c r="R728" s="837"/>
      <c r="S728" s="850">
        <v>32</v>
      </c>
    </row>
    <row r="729" spans="1:19" ht="14.4" customHeight="1" x14ac:dyDescent="0.3">
      <c r="A729" s="831" t="s">
        <v>5419</v>
      </c>
      <c r="B729" s="832" t="s">
        <v>5553</v>
      </c>
      <c r="C729" s="832" t="s">
        <v>590</v>
      </c>
      <c r="D729" s="832" t="s">
        <v>2260</v>
      </c>
      <c r="E729" s="832" t="s">
        <v>5511</v>
      </c>
      <c r="F729" s="832" t="s">
        <v>5538</v>
      </c>
      <c r="G729" s="832" t="s">
        <v>5539</v>
      </c>
      <c r="H729" s="849">
        <v>1</v>
      </c>
      <c r="I729" s="849">
        <v>74</v>
      </c>
      <c r="J729" s="832"/>
      <c r="K729" s="832">
        <v>74</v>
      </c>
      <c r="L729" s="849"/>
      <c r="M729" s="849"/>
      <c r="N729" s="832"/>
      <c r="O729" s="832"/>
      <c r="P729" s="849"/>
      <c r="Q729" s="849"/>
      <c r="R729" s="837"/>
      <c r="S729" s="850"/>
    </row>
    <row r="730" spans="1:19" ht="14.4" customHeight="1" x14ac:dyDescent="0.3">
      <c r="A730" s="831" t="s">
        <v>5419</v>
      </c>
      <c r="B730" s="832" t="s">
        <v>5553</v>
      </c>
      <c r="C730" s="832" t="s">
        <v>590</v>
      </c>
      <c r="D730" s="832" t="s">
        <v>2260</v>
      </c>
      <c r="E730" s="832" t="s">
        <v>5511</v>
      </c>
      <c r="F730" s="832" t="s">
        <v>5661</v>
      </c>
      <c r="G730" s="832" t="s">
        <v>5662</v>
      </c>
      <c r="H730" s="849">
        <v>26</v>
      </c>
      <c r="I730" s="849">
        <v>10660</v>
      </c>
      <c r="J730" s="832">
        <v>1</v>
      </c>
      <c r="K730" s="832">
        <v>410</v>
      </c>
      <c r="L730" s="849">
        <v>26</v>
      </c>
      <c r="M730" s="849">
        <v>10660</v>
      </c>
      <c r="N730" s="832">
        <v>1</v>
      </c>
      <c r="O730" s="832">
        <v>410</v>
      </c>
      <c r="P730" s="849">
        <v>12</v>
      </c>
      <c r="Q730" s="849">
        <v>4932</v>
      </c>
      <c r="R730" s="837">
        <v>0.46266416510318947</v>
      </c>
      <c r="S730" s="850">
        <v>411</v>
      </c>
    </row>
    <row r="731" spans="1:19" ht="14.4" customHeight="1" x14ac:dyDescent="0.3">
      <c r="A731" s="831" t="s">
        <v>5419</v>
      </c>
      <c r="B731" s="832" t="s">
        <v>5553</v>
      </c>
      <c r="C731" s="832" t="s">
        <v>590</v>
      </c>
      <c r="D731" s="832" t="s">
        <v>2260</v>
      </c>
      <c r="E731" s="832" t="s">
        <v>5511</v>
      </c>
      <c r="F731" s="832" t="s">
        <v>5663</v>
      </c>
      <c r="G731" s="832" t="s">
        <v>5664</v>
      </c>
      <c r="H731" s="849">
        <v>5</v>
      </c>
      <c r="I731" s="849">
        <v>3765</v>
      </c>
      <c r="J731" s="832">
        <v>0.625</v>
      </c>
      <c r="K731" s="832">
        <v>753</v>
      </c>
      <c r="L731" s="849">
        <v>8</v>
      </c>
      <c r="M731" s="849">
        <v>6024</v>
      </c>
      <c r="N731" s="832">
        <v>1</v>
      </c>
      <c r="O731" s="832">
        <v>753</v>
      </c>
      <c r="P731" s="849">
        <v>14</v>
      </c>
      <c r="Q731" s="849">
        <v>10556</v>
      </c>
      <c r="R731" s="837">
        <v>1.752324037184595</v>
      </c>
      <c r="S731" s="850">
        <v>754</v>
      </c>
    </row>
    <row r="732" spans="1:19" ht="14.4" customHeight="1" x14ac:dyDescent="0.3">
      <c r="A732" s="831" t="s">
        <v>5419</v>
      </c>
      <c r="B732" s="832" t="s">
        <v>5553</v>
      </c>
      <c r="C732" s="832" t="s">
        <v>590</v>
      </c>
      <c r="D732" s="832" t="s">
        <v>2260</v>
      </c>
      <c r="E732" s="832" t="s">
        <v>5511</v>
      </c>
      <c r="F732" s="832" t="s">
        <v>5544</v>
      </c>
      <c r="G732" s="832" t="s">
        <v>5545</v>
      </c>
      <c r="H732" s="849"/>
      <c r="I732" s="849"/>
      <c r="J732" s="832"/>
      <c r="K732" s="832"/>
      <c r="L732" s="849"/>
      <c r="M732" s="849"/>
      <c r="N732" s="832"/>
      <c r="O732" s="832"/>
      <c r="P732" s="849">
        <v>1</v>
      </c>
      <c r="Q732" s="849">
        <v>219</v>
      </c>
      <c r="R732" s="837"/>
      <c r="S732" s="850">
        <v>219</v>
      </c>
    </row>
    <row r="733" spans="1:19" ht="14.4" customHeight="1" x14ac:dyDescent="0.3">
      <c r="A733" s="831" t="s">
        <v>5419</v>
      </c>
      <c r="B733" s="832" t="s">
        <v>5553</v>
      </c>
      <c r="C733" s="832" t="s">
        <v>590</v>
      </c>
      <c r="D733" s="832" t="s">
        <v>2260</v>
      </c>
      <c r="E733" s="832" t="s">
        <v>5511</v>
      </c>
      <c r="F733" s="832" t="s">
        <v>5582</v>
      </c>
      <c r="G733" s="832" t="s">
        <v>5583</v>
      </c>
      <c r="H733" s="849">
        <v>1</v>
      </c>
      <c r="I733" s="849">
        <v>177</v>
      </c>
      <c r="J733" s="832"/>
      <c r="K733" s="832">
        <v>177</v>
      </c>
      <c r="L733" s="849"/>
      <c r="M733" s="849"/>
      <c r="N733" s="832"/>
      <c r="O733" s="832"/>
      <c r="P733" s="849">
        <v>5</v>
      </c>
      <c r="Q733" s="849">
        <v>890</v>
      </c>
      <c r="R733" s="837"/>
      <c r="S733" s="850">
        <v>178</v>
      </c>
    </row>
    <row r="734" spans="1:19" ht="14.4" customHeight="1" x14ac:dyDescent="0.3">
      <c r="A734" s="831" t="s">
        <v>5419</v>
      </c>
      <c r="B734" s="832" t="s">
        <v>5553</v>
      </c>
      <c r="C734" s="832" t="s">
        <v>590</v>
      </c>
      <c r="D734" s="832" t="s">
        <v>2260</v>
      </c>
      <c r="E734" s="832" t="s">
        <v>5511</v>
      </c>
      <c r="F734" s="832" t="s">
        <v>5665</v>
      </c>
      <c r="G734" s="832" t="s">
        <v>5666</v>
      </c>
      <c r="H734" s="849">
        <v>15</v>
      </c>
      <c r="I734" s="849">
        <v>45330</v>
      </c>
      <c r="J734" s="832">
        <v>1.3636363636363635</v>
      </c>
      <c r="K734" s="832">
        <v>3022</v>
      </c>
      <c r="L734" s="849">
        <v>11</v>
      </c>
      <c r="M734" s="849">
        <v>33242</v>
      </c>
      <c r="N734" s="832">
        <v>1</v>
      </c>
      <c r="O734" s="832">
        <v>3022</v>
      </c>
      <c r="P734" s="849">
        <v>7</v>
      </c>
      <c r="Q734" s="849">
        <v>21161</v>
      </c>
      <c r="R734" s="837">
        <v>0.6365742133445641</v>
      </c>
      <c r="S734" s="850">
        <v>3023</v>
      </c>
    </row>
    <row r="735" spans="1:19" ht="14.4" customHeight="1" x14ac:dyDescent="0.3">
      <c r="A735" s="831" t="s">
        <v>5419</v>
      </c>
      <c r="B735" s="832" t="s">
        <v>5553</v>
      </c>
      <c r="C735" s="832" t="s">
        <v>590</v>
      </c>
      <c r="D735" s="832" t="s">
        <v>2260</v>
      </c>
      <c r="E735" s="832" t="s">
        <v>5511</v>
      </c>
      <c r="F735" s="832" t="s">
        <v>5667</v>
      </c>
      <c r="G735" s="832" t="s">
        <v>5668</v>
      </c>
      <c r="H735" s="849">
        <v>1</v>
      </c>
      <c r="I735" s="849">
        <v>5263</v>
      </c>
      <c r="J735" s="832">
        <v>0.99981003039513683</v>
      </c>
      <c r="K735" s="832">
        <v>5263</v>
      </c>
      <c r="L735" s="849">
        <v>1</v>
      </c>
      <c r="M735" s="849">
        <v>5264</v>
      </c>
      <c r="N735" s="832">
        <v>1</v>
      </c>
      <c r="O735" s="832">
        <v>5264</v>
      </c>
      <c r="P735" s="849">
        <v>1</v>
      </c>
      <c r="Q735" s="849">
        <v>5265</v>
      </c>
      <c r="R735" s="837">
        <v>1.0001899696048633</v>
      </c>
      <c r="S735" s="850">
        <v>5265</v>
      </c>
    </row>
    <row r="736" spans="1:19" ht="14.4" customHeight="1" x14ac:dyDescent="0.3">
      <c r="A736" s="831" t="s">
        <v>5419</v>
      </c>
      <c r="B736" s="832" t="s">
        <v>5553</v>
      </c>
      <c r="C736" s="832" t="s">
        <v>590</v>
      </c>
      <c r="D736" s="832" t="s">
        <v>2260</v>
      </c>
      <c r="E736" s="832" t="s">
        <v>5511</v>
      </c>
      <c r="F736" s="832" t="s">
        <v>5669</v>
      </c>
      <c r="G736" s="832" t="s">
        <v>5670</v>
      </c>
      <c r="H736" s="849"/>
      <c r="I736" s="849"/>
      <c r="J736" s="832"/>
      <c r="K736" s="832"/>
      <c r="L736" s="849"/>
      <c r="M736" s="849"/>
      <c r="N736" s="832"/>
      <c r="O736" s="832"/>
      <c r="P736" s="849">
        <v>1</v>
      </c>
      <c r="Q736" s="849">
        <v>12616</v>
      </c>
      <c r="R736" s="837"/>
      <c r="S736" s="850">
        <v>12616</v>
      </c>
    </row>
    <row r="737" spans="1:19" ht="14.4" customHeight="1" x14ac:dyDescent="0.3">
      <c r="A737" s="831" t="s">
        <v>5419</v>
      </c>
      <c r="B737" s="832" t="s">
        <v>5553</v>
      </c>
      <c r="C737" s="832" t="s">
        <v>590</v>
      </c>
      <c r="D737" s="832" t="s">
        <v>2260</v>
      </c>
      <c r="E737" s="832" t="s">
        <v>5511</v>
      </c>
      <c r="F737" s="832" t="s">
        <v>5671</v>
      </c>
      <c r="G737" s="832" t="s">
        <v>5672</v>
      </c>
      <c r="H737" s="849">
        <v>1</v>
      </c>
      <c r="I737" s="849">
        <v>6854</v>
      </c>
      <c r="J737" s="832">
        <v>1</v>
      </c>
      <c r="K737" s="832">
        <v>6854</v>
      </c>
      <c r="L737" s="849">
        <v>1</v>
      </c>
      <c r="M737" s="849">
        <v>6854</v>
      </c>
      <c r="N737" s="832">
        <v>1</v>
      </c>
      <c r="O737" s="832">
        <v>6854</v>
      </c>
      <c r="P737" s="849"/>
      <c r="Q737" s="849"/>
      <c r="R737" s="837"/>
      <c r="S737" s="850"/>
    </row>
    <row r="738" spans="1:19" ht="14.4" customHeight="1" x14ac:dyDescent="0.3">
      <c r="A738" s="831" t="s">
        <v>5419</v>
      </c>
      <c r="B738" s="832" t="s">
        <v>5553</v>
      </c>
      <c r="C738" s="832" t="s">
        <v>590</v>
      </c>
      <c r="D738" s="832" t="s">
        <v>2260</v>
      </c>
      <c r="E738" s="832" t="s">
        <v>5511</v>
      </c>
      <c r="F738" s="832" t="s">
        <v>5673</v>
      </c>
      <c r="G738" s="832" t="s">
        <v>5674</v>
      </c>
      <c r="H738" s="849">
        <v>2</v>
      </c>
      <c r="I738" s="849">
        <v>3580</v>
      </c>
      <c r="J738" s="832"/>
      <c r="K738" s="832">
        <v>1790</v>
      </c>
      <c r="L738" s="849"/>
      <c r="M738" s="849"/>
      <c r="N738" s="832"/>
      <c r="O738" s="832"/>
      <c r="P738" s="849"/>
      <c r="Q738" s="849"/>
      <c r="R738" s="837"/>
      <c r="S738" s="850"/>
    </row>
    <row r="739" spans="1:19" ht="14.4" customHeight="1" x14ac:dyDescent="0.3">
      <c r="A739" s="831" t="s">
        <v>5419</v>
      </c>
      <c r="B739" s="832" t="s">
        <v>5553</v>
      </c>
      <c r="C739" s="832" t="s">
        <v>590</v>
      </c>
      <c r="D739" s="832" t="s">
        <v>2260</v>
      </c>
      <c r="E739" s="832" t="s">
        <v>5511</v>
      </c>
      <c r="F739" s="832" t="s">
        <v>5675</v>
      </c>
      <c r="G739" s="832" t="s">
        <v>5676</v>
      </c>
      <c r="H739" s="849">
        <v>1</v>
      </c>
      <c r="I739" s="849">
        <v>633</v>
      </c>
      <c r="J739" s="832"/>
      <c r="K739" s="832">
        <v>633</v>
      </c>
      <c r="L739" s="849"/>
      <c r="M739" s="849"/>
      <c r="N739" s="832"/>
      <c r="O739" s="832"/>
      <c r="P739" s="849"/>
      <c r="Q739" s="849"/>
      <c r="R739" s="837"/>
      <c r="S739" s="850"/>
    </row>
    <row r="740" spans="1:19" ht="14.4" customHeight="1" x14ac:dyDescent="0.3">
      <c r="A740" s="831" t="s">
        <v>5419</v>
      </c>
      <c r="B740" s="832" t="s">
        <v>5553</v>
      </c>
      <c r="C740" s="832" t="s">
        <v>590</v>
      </c>
      <c r="D740" s="832" t="s">
        <v>2260</v>
      </c>
      <c r="E740" s="832" t="s">
        <v>5511</v>
      </c>
      <c r="F740" s="832" t="s">
        <v>5677</v>
      </c>
      <c r="G740" s="832" t="s">
        <v>5632</v>
      </c>
      <c r="H740" s="849">
        <v>5</v>
      </c>
      <c r="I740" s="849">
        <v>5795</v>
      </c>
      <c r="J740" s="832">
        <v>1.6652298850574712</v>
      </c>
      <c r="K740" s="832">
        <v>1159</v>
      </c>
      <c r="L740" s="849">
        <v>3</v>
      </c>
      <c r="M740" s="849">
        <v>3480</v>
      </c>
      <c r="N740" s="832">
        <v>1</v>
      </c>
      <c r="O740" s="832">
        <v>1160</v>
      </c>
      <c r="P740" s="849">
        <v>1</v>
      </c>
      <c r="Q740" s="849">
        <v>1161</v>
      </c>
      <c r="R740" s="837">
        <v>0.33362068965517239</v>
      </c>
      <c r="S740" s="850">
        <v>1161</v>
      </c>
    </row>
    <row r="741" spans="1:19" ht="14.4" customHeight="1" x14ac:dyDescent="0.3">
      <c r="A741" s="831" t="s">
        <v>5419</v>
      </c>
      <c r="B741" s="832" t="s">
        <v>5553</v>
      </c>
      <c r="C741" s="832" t="s">
        <v>590</v>
      </c>
      <c r="D741" s="832" t="s">
        <v>2260</v>
      </c>
      <c r="E741" s="832" t="s">
        <v>5511</v>
      </c>
      <c r="F741" s="832" t="s">
        <v>5678</v>
      </c>
      <c r="G741" s="832" t="s">
        <v>5679</v>
      </c>
      <c r="H741" s="849">
        <v>1</v>
      </c>
      <c r="I741" s="849">
        <v>1159</v>
      </c>
      <c r="J741" s="832"/>
      <c r="K741" s="832">
        <v>1159</v>
      </c>
      <c r="L741" s="849"/>
      <c r="M741" s="849"/>
      <c r="N741" s="832"/>
      <c r="O741" s="832"/>
      <c r="P741" s="849">
        <v>1</v>
      </c>
      <c r="Q741" s="849">
        <v>1161</v>
      </c>
      <c r="R741" s="837"/>
      <c r="S741" s="850">
        <v>1161</v>
      </c>
    </row>
    <row r="742" spans="1:19" ht="14.4" customHeight="1" x14ac:dyDescent="0.3">
      <c r="A742" s="831" t="s">
        <v>5419</v>
      </c>
      <c r="B742" s="832" t="s">
        <v>5553</v>
      </c>
      <c r="C742" s="832" t="s">
        <v>590</v>
      </c>
      <c r="D742" s="832" t="s">
        <v>2295</v>
      </c>
      <c r="E742" s="832" t="s">
        <v>5563</v>
      </c>
      <c r="F742" s="832" t="s">
        <v>5599</v>
      </c>
      <c r="G742" s="832" t="s">
        <v>5600</v>
      </c>
      <c r="H742" s="849">
        <v>6</v>
      </c>
      <c r="I742" s="849">
        <v>22285.32</v>
      </c>
      <c r="J742" s="832">
        <v>3</v>
      </c>
      <c r="K742" s="832">
        <v>3714.22</v>
      </c>
      <c r="L742" s="849">
        <v>2</v>
      </c>
      <c r="M742" s="849">
        <v>7428.44</v>
      </c>
      <c r="N742" s="832">
        <v>1</v>
      </c>
      <c r="O742" s="832">
        <v>3714.22</v>
      </c>
      <c r="P742" s="849"/>
      <c r="Q742" s="849"/>
      <c r="R742" s="837"/>
      <c r="S742" s="850"/>
    </row>
    <row r="743" spans="1:19" ht="14.4" customHeight="1" x14ac:dyDescent="0.3">
      <c r="A743" s="831" t="s">
        <v>5419</v>
      </c>
      <c r="B743" s="832" t="s">
        <v>5553</v>
      </c>
      <c r="C743" s="832" t="s">
        <v>590</v>
      </c>
      <c r="D743" s="832" t="s">
        <v>2295</v>
      </c>
      <c r="E743" s="832" t="s">
        <v>5563</v>
      </c>
      <c r="F743" s="832" t="s">
        <v>5601</v>
      </c>
      <c r="G743" s="832" t="s">
        <v>5602</v>
      </c>
      <c r="H743" s="849"/>
      <c r="I743" s="849"/>
      <c r="J743" s="832"/>
      <c r="K743" s="832"/>
      <c r="L743" s="849"/>
      <c r="M743" s="849"/>
      <c r="N743" s="832"/>
      <c r="O743" s="832"/>
      <c r="P743" s="849">
        <v>1</v>
      </c>
      <c r="Q743" s="849">
        <v>4772.3500000000004</v>
      </c>
      <c r="R743" s="837"/>
      <c r="S743" s="850">
        <v>4772.3500000000004</v>
      </c>
    </row>
    <row r="744" spans="1:19" ht="14.4" customHeight="1" x14ac:dyDescent="0.3">
      <c r="A744" s="831" t="s">
        <v>5419</v>
      </c>
      <c r="B744" s="832" t="s">
        <v>5553</v>
      </c>
      <c r="C744" s="832" t="s">
        <v>590</v>
      </c>
      <c r="D744" s="832" t="s">
        <v>2295</v>
      </c>
      <c r="E744" s="832" t="s">
        <v>5563</v>
      </c>
      <c r="F744" s="832" t="s">
        <v>5611</v>
      </c>
      <c r="G744" s="832" t="s">
        <v>5612</v>
      </c>
      <c r="H744" s="849"/>
      <c r="I744" s="849"/>
      <c r="J744" s="832"/>
      <c r="K744" s="832"/>
      <c r="L744" s="849">
        <v>1</v>
      </c>
      <c r="M744" s="849">
        <v>1040.72</v>
      </c>
      <c r="N744" s="832">
        <v>1</v>
      </c>
      <c r="O744" s="832">
        <v>1040.72</v>
      </c>
      <c r="P744" s="849"/>
      <c r="Q744" s="849"/>
      <c r="R744" s="837"/>
      <c r="S744" s="850"/>
    </row>
    <row r="745" spans="1:19" ht="14.4" customHeight="1" x14ac:dyDescent="0.3">
      <c r="A745" s="831" t="s">
        <v>5419</v>
      </c>
      <c r="B745" s="832" t="s">
        <v>5553</v>
      </c>
      <c r="C745" s="832" t="s">
        <v>590</v>
      </c>
      <c r="D745" s="832" t="s">
        <v>2295</v>
      </c>
      <c r="E745" s="832" t="s">
        <v>5563</v>
      </c>
      <c r="F745" s="832" t="s">
        <v>5613</v>
      </c>
      <c r="G745" s="832" t="s">
        <v>5614</v>
      </c>
      <c r="H745" s="849"/>
      <c r="I745" s="849"/>
      <c r="J745" s="832"/>
      <c r="K745" s="832"/>
      <c r="L745" s="849">
        <v>11</v>
      </c>
      <c r="M745" s="849">
        <v>24399.1</v>
      </c>
      <c r="N745" s="832">
        <v>1</v>
      </c>
      <c r="O745" s="832">
        <v>2218.1</v>
      </c>
      <c r="P745" s="849">
        <v>18</v>
      </c>
      <c r="Q745" s="849">
        <v>39925.799999999988</v>
      </c>
      <c r="R745" s="837">
        <v>1.636363636363636</v>
      </c>
      <c r="S745" s="850">
        <v>2218.0999999999995</v>
      </c>
    </row>
    <row r="746" spans="1:19" ht="14.4" customHeight="1" x14ac:dyDescent="0.3">
      <c r="A746" s="831" t="s">
        <v>5419</v>
      </c>
      <c r="B746" s="832" t="s">
        <v>5553</v>
      </c>
      <c r="C746" s="832" t="s">
        <v>590</v>
      </c>
      <c r="D746" s="832" t="s">
        <v>2295</v>
      </c>
      <c r="E746" s="832" t="s">
        <v>5563</v>
      </c>
      <c r="F746" s="832" t="s">
        <v>5621</v>
      </c>
      <c r="G746" s="832" t="s">
        <v>5622</v>
      </c>
      <c r="H746" s="849"/>
      <c r="I746" s="849"/>
      <c r="J746" s="832"/>
      <c r="K746" s="832"/>
      <c r="L746" s="849">
        <v>16</v>
      </c>
      <c r="M746" s="849">
        <v>60494.400000000016</v>
      </c>
      <c r="N746" s="832">
        <v>1</v>
      </c>
      <c r="O746" s="832">
        <v>3780.900000000001</v>
      </c>
      <c r="P746" s="849">
        <v>16</v>
      </c>
      <c r="Q746" s="849">
        <v>60494.400000000009</v>
      </c>
      <c r="R746" s="837">
        <v>0.99999999999999989</v>
      </c>
      <c r="S746" s="850">
        <v>3780.9000000000005</v>
      </c>
    </row>
    <row r="747" spans="1:19" ht="14.4" customHeight="1" x14ac:dyDescent="0.3">
      <c r="A747" s="831" t="s">
        <v>5419</v>
      </c>
      <c r="B747" s="832" t="s">
        <v>5553</v>
      </c>
      <c r="C747" s="832" t="s">
        <v>590</v>
      </c>
      <c r="D747" s="832" t="s">
        <v>2295</v>
      </c>
      <c r="E747" s="832" t="s">
        <v>5563</v>
      </c>
      <c r="F747" s="832" t="s">
        <v>5623</v>
      </c>
      <c r="G747" s="832" t="s">
        <v>5624</v>
      </c>
      <c r="H747" s="849"/>
      <c r="I747" s="849"/>
      <c r="J747" s="832"/>
      <c r="K747" s="832"/>
      <c r="L747" s="849">
        <v>1</v>
      </c>
      <c r="M747" s="849">
        <v>8691.4</v>
      </c>
      <c r="N747" s="832">
        <v>1</v>
      </c>
      <c r="O747" s="832">
        <v>8691.4</v>
      </c>
      <c r="P747" s="849"/>
      <c r="Q747" s="849"/>
      <c r="R747" s="837"/>
      <c r="S747" s="850"/>
    </row>
    <row r="748" spans="1:19" ht="14.4" customHeight="1" x14ac:dyDescent="0.3">
      <c r="A748" s="831" t="s">
        <v>5419</v>
      </c>
      <c r="B748" s="832" t="s">
        <v>5553</v>
      </c>
      <c r="C748" s="832" t="s">
        <v>590</v>
      </c>
      <c r="D748" s="832" t="s">
        <v>2295</v>
      </c>
      <c r="E748" s="832" t="s">
        <v>5511</v>
      </c>
      <c r="F748" s="832" t="s">
        <v>5518</v>
      </c>
      <c r="G748" s="832" t="s">
        <v>5519</v>
      </c>
      <c r="H748" s="849">
        <v>2</v>
      </c>
      <c r="I748" s="849">
        <v>74</v>
      </c>
      <c r="J748" s="832">
        <v>8.3333333333333329E-2</v>
      </c>
      <c r="K748" s="832">
        <v>37</v>
      </c>
      <c r="L748" s="849">
        <v>24</v>
      </c>
      <c r="M748" s="849">
        <v>888</v>
      </c>
      <c r="N748" s="832">
        <v>1</v>
      </c>
      <c r="O748" s="832">
        <v>37</v>
      </c>
      <c r="P748" s="849">
        <v>26</v>
      </c>
      <c r="Q748" s="849">
        <v>962</v>
      </c>
      <c r="R748" s="837">
        <v>1.0833333333333333</v>
      </c>
      <c r="S748" s="850">
        <v>37</v>
      </c>
    </row>
    <row r="749" spans="1:19" ht="14.4" customHeight="1" x14ac:dyDescent="0.3">
      <c r="A749" s="831" t="s">
        <v>5419</v>
      </c>
      <c r="B749" s="832" t="s">
        <v>5553</v>
      </c>
      <c r="C749" s="832" t="s">
        <v>590</v>
      </c>
      <c r="D749" s="832" t="s">
        <v>2295</v>
      </c>
      <c r="E749" s="832" t="s">
        <v>5511</v>
      </c>
      <c r="F749" s="832" t="s">
        <v>5637</v>
      </c>
      <c r="G749" s="832" t="s">
        <v>5638</v>
      </c>
      <c r="H749" s="849"/>
      <c r="I749" s="849"/>
      <c r="J749" s="832"/>
      <c r="K749" s="832"/>
      <c r="L749" s="849">
        <v>18</v>
      </c>
      <c r="M749" s="849">
        <v>16830</v>
      </c>
      <c r="N749" s="832">
        <v>1</v>
      </c>
      <c r="O749" s="832">
        <v>935</v>
      </c>
      <c r="P749" s="849">
        <v>17</v>
      </c>
      <c r="Q749" s="849">
        <v>15912</v>
      </c>
      <c r="R749" s="837">
        <v>0.94545454545454544</v>
      </c>
      <c r="S749" s="850">
        <v>936</v>
      </c>
    </row>
    <row r="750" spans="1:19" ht="14.4" customHeight="1" x14ac:dyDescent="0.3">
      <c r="A750" s="831" t="s">
        <v>5419</v>
      </c>
      <c r="B750" s="832" t="s">
        <v>5553</v>
      </c>
      <c r="C750" s="832" t="s">
        <v>590</v>
      </c>
      <c r="D750" s="832" t="s">
        <v>2295</v>
      </c>
      <c r="E750" s="832" t="s">
        <v>5511</v>
      </c>
      <c r="F750" s="832" t="s">
        <v>5568</v>
      </c>
      <c r="G750" s="832" t="s">
        <v>5569</v>
      </c>
      <c r="H750" s="849">
        <v>219</v>
      </c>
      <c r="I750" s="849">
        <v>19272</v>
      </c>
      <c r="J750" s="832">
        <v>1.1005025125628141</v>
      </c>
      <c r="K750" s="832">
        <v>88</v>
      </c>
      <c r="L750" s="849">
        <v>199</v>
      </c>
      <c r="M750" s="849">
        <v>17512</v>
      </c>
      <c r="N750" s="832">
        <v>1</v>
      </c>
      <c r="O750" s="832">
        <v>88</v>
      </c>
      <c r="P750" s="849">
        <v>149</v>
      </c>
      <c r="Q750" s="849">
        <v>13112</v>
      </c>
      <c r="R750" s="837">
        <v>0.74874371859296485</v>
      </c>
      <c r="S750" s="850">
        <v>88</v>
      </c>
    </row>
    <row r="751" spans="1:19" ht="14.4" customHeight="1" x14ac:dyDescent="0.3">
      <c r="A751" s="831" t="s">
        <v>5419</v>
      </c>
      <c r="B751" s="832" t="s">
        <v>5553</v>
      </c>
      <c r="C751" s="832" t="s">
        <v>590</v>
      </c>
      <c r="D751" s="832" t="s">
        <v>2295</v>
      </c>
      <c r="E751" s="832" t="s">
        <v>5511</v>
      </c>
      <c r="F751" s="832" t="s">
        <v>5639</v>
      </c>
      <c r="G751" s="832" t="s">
        <v>5640</v>
      </c>
      <c r="H751" s="849">
        <v>463</v>
      </c>
      <c r="I751" s="849">
        <v>291690</v>
      </c>
      <c r="J751" s="832">
        <v>1.1432098765432099</v>
      </c>
      <c r="K751" s="832">
        <v>630</v>
      </c>
      <c r="L751" s="849">
        <v>405</v>
      </c>
      <c r="M751" s="849">
        <v>255150</v>
      </c>
      <c r="N751" s="832">
        <v>1</v>
      </c>
      <c r="O751" s="832">
        <v>630</v>
      </c>
      <c r="P751" s="849">
        <v>348</v>
      </c>
      <c r="Q751" s="849">
        <v>219588</v>
      </c>
      <c r="R751" s="837">
        <v>0.86062316284538509</v>
      </c>
      <c r="S751" s="850">
        <v>631</v>
      </c>
    </row>
    <row r="752" spans="1:19" ht="14.4" customHeight="1" x14ac:dyDescent="0.3">
      <c r="A752" s="831" t="s">
        <v>5419</v>
      </c>
      <c r="B752" s="832" t="s">
        <v>5553</v>
      </c>
      <c r="C752" s="832" t="s">
        <v>590</v>
      </c>
      <c r="D752" s="832" t="s">
        <v>2295</v>
      </c>
      <c r="E752" s="832" t="s">
        <v>5511</v>
      </c>
      <c r="F752" s="832" t="s">
        <v>5643</v>
      </c>
      <c r="G752" s="832" t="s">
        <v>5644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796</v>
      </c>
      <c r="R752" s="837"/>
      <c r="S752" s="850">
        <v>796</v>
      </c>
    </row>
    <row r="753" spans="1:19" ht="14.4" customHeight="1" x14ac:dyDescent="0.3">
      <c r="A753" s="831" t="s">
        <v>5419</v>
      </c>
      <c r="B753" s="832" t="s">
        <v>5553</v>
      </c>
      <c r="C753" s="832" t="s">
        <v>590</v>
      </c>
      <c r="D753" s="832" t="s">
        <v>2295</v>
      </c>
      <c r="E753" s="832" t="s">
        <v>5511</v>
      </c>
      <c r="F753" s="832" t="s">
        <v>5572</v>
      </c>
      <c r="G753" s="832" t="s">
        <v>5573</v>
      </c>
      <c r="H753" s="849">
        <v>285</v>
      </c>
      <c r="I753" s="849">
        <v>111720</v>
      </c>
      <c r="J753" s="832">
        <v>1.2025316455696202</v>
      </c>
      <c r="K753" s="832">
        <v>392</v>
      </c>
      <c r="L753" s="849">
        <v>237</v>
      </c>
      <c r="M753" s="849">
        <v>92904</v>
      </c>
      <c r="N753" s="832">
        <v>1</v>
      </c>
      <c r="O753" s="832">
        <v>392</v>
      </c>
      <c r="P753" s="849">
        <v>226</v>
      </c>
      <c r="Q753" s="849">
        <v>88818</v>
      </c>
      <c r="R753" s="837">
        <v>0.95601911650736249</v>
      </c>
      <c r="S753" s="850">
        <v>393</v>
      </c>
    </row>
    <row r="754" spans="1:19" ht="14.4" customHeight="1" x14ac:dyDescent="0.3">
      <c r="A754" s="831" t="s">
        <v>5419</v>
      </c>
      <c r="B754" s="832" t="s">
        <v>5553</v>
      </c>
      <c r="C754" s="832" t="s">
        <v>590</v>
      </c>
      <c r="D754" s="832" t="s">
        <v>2295</v>
      </c>
      <c r="E754" s="832" t="s">
        <v>5511</v>
      </c>
      <c r="F754" s="832" t="s">
        <v>5574</v>
      </c>
      <c r="G754" s="832" t="s">
        <v>5575</v>
      </c>
      <c r="H754" s="849">
        <v>894</v>
      </c>
      <c r="I754" s="849">
        <v>34866</v>
      </c>
      <c r="J754" s="832">
        <v>1.195187165775401</v>
      </c>
      <c r="K754" s="832">
        <v>39</v>
      </c>
      <c r="L754" s="849">
        <v>748</v>
      </c>
      <c r="M754" s="849">
        <v>29172</v>
      </c>
      <c r="N754" s="832">
        <v>1</v>
      </c>
      <c r="O754" s="832">
        <v>39</v>
      </c>
      <c r="P754" s="849">
        <v>727</v>
      </c>
      <c r="Q754" s="849">
        <v>28353</v>
      </c>
      <c r="R754" s="837">
        <v>0.97192513368983957</v>
      </c>
      <c r="S754" s="850">
        <v>39</v>
      </c>
    </row>
    <row r="755" spans="1:19" ht="14.4" customHeight="1" x14ac:dyDescent="0.3">
      <c r="A755" s="831" t="s">
        <v>5419</v>
      </c>
      <c r="B755" s="832" t="s">
        <v>5553</v>
      </c>
      <c r="C755" s="832" t="s">
        <v>590</v>
      </c>
      <c r="D755" s="832" t="s">
        <v>2295</v>
      </c>
      <c r="E755" s="832" t="s">
        <v>5511</v>
      </c>
      <c r="F755" s="832" t="s">
        <v>5645</v>
      </c>
      <c r="G755" s="832" t="s">
        <v>5646</v>
      </c>
      <c r="H755" s="849"/>
      <c r="I755" s="849"/>
      <c r="J755" s="832"/>
      <c r="K755" s="832"/>
      <c r="L755" s="849">
        <v>1</v>
      </c>
      <c r="M755" s="849">
        <v>586</v>
      </c>
      <c r="N755" s="832">
        <v>1</v>
      </c>
      <c r="O755" s="832">
        <v>586</v>
      </c>
      <c r="P755" s="849"/>
      <c r="Q755" s="849"/>
      <c r="R755" s="837"/>
      <c r="S755" s="850"/>
    </row>
    <row r="756" spans="1:19" ht="14.4" customHeight="1" x14ac:dyDescent="0.3">
      <c r="A756" s="831" t="s">
        <v>5419</v>
      </c>
      <c r="B756" s="832" t="s">
        <v>5553</v>
      </c>
      <c r="C756" s="832" t="s">
        <v>590</v>
      </c>
      <c r="D756" s="832" t="s">
        <v>2295</v>
      </c>
      <c r="E756" s="832" t="s">
        <v>5511</v>
      </c>
      <c r="F756" s="832" t="s">
        <v>5578</v>
      </c>
      <c r="G756" s="832" t="s">
        <v>5579</v>
      </c>
      <c r="H756" s="849"/>
      <c r="I756" s="849"/>
      <c r="J756" s="832"/>
      <c r="K756" s="832"/>
      <c r="L756" s="849">
        <v>1</v>
      </c>
      <c r="M756" s="849">
        <v>1701</v>
      </c>
      <c r="N756" s="832">
        <v>1</v>
      </c>
      <c r="O756" s="832">
        <v>1701</v>
      </c>
      <c r="P756" s="849"/>
      <c r="Q756" s="849"/>
      <c r="R756" s="837"/>
      <c r="S756" s="850"/>
    </row>
    <row r="757" spans="1:19" ht="14.4" customHeight="1" x14ac:dyDescent="0.3">
      <c r="A757" s="831" t="s">
        <v>5419</v>
      </c>
      <c r="B757" s="832" t="s">
        <v>5553</v>
      </c>
      <c r="C757" s="832" t="s">
        <v>590</v>
      </c>
      <c r="D757" s="832" t="s">
        <v>2295</v>
      </c>
      <c r="E757" s="832" t="s">
        <v>5511</v>
      </c>
      <c r="F757" s="832" t="s">
        <v>5580</v>
      </c>
      <c r="G757" s="832" t="s">
        <v>5581</v>
      </c>
      <c r="H757" s="849">
        <v>4</v>
      </c>
      <c r="I757" s="849">
        <v>17768</v>
      </c>
      <c r="J757" s="832">
        <v>0.25</v>
      </c>
      <c r="K757" s="832">
        <v>4442</v>
      </c>
      <c r="L757" s="849">
        <v>16</v>
      </c>
      <c r="M757" s="849">
        <v>71072</v>
      </c>
      <c r="N757" s="832">
        <v>1</v>
      </c>
      <c r="O757" s="832">
        <v>4442</v>
      </c>
      <c r="P757" s="849">
        <v>3</v>
      </c>
      <c r="Q757" s="849">
        <v>13326</v>
      </c>
      <c r="R757" s="837">
        <v>0.1875</v>
      </c>
      <c r="S757" s="850">
        <v>4442</v>
      </c>
    </row>
    <row r="758" spans="1:19" ht="14.4" customHeight="1" x14ac:dyDescent="0.3">
      <c r="A758" s="831" t="s">
        <v>5419</v>
      </c>
      <c r="B758" s="832" t="s">
        <v>5553</v>
      </c>
      <c r="C758" s="832" t="s">
        <v>590</v>
      </c>
      <c r="D758" s="832" t="s">
        <v>2295</v>
      </c>
      <c r="E758" s="832" t="s">
        <v>5511</v>
      </c>
      <c r="F758" s="832" t="s">
        <v>5651</v>
      </c>
      <c r="G758" s="832" t="s">
        <v>5652</v>
      </c>
      <c r="H758" s="849">
        <v>7</v>
      </c>
      <c r="I758" s="849">
        <v>5033</v>
      </c>
      <c r="J758" s="832">
        <v>3.5</v>
      </c>
      <c r="K758" s="832">
        <v>719</v>
      </c>
      <c r="L758" s="849">
        <v>2</v>
      </c>
      <c r="M758" s="849">
        <v>1438</v>
      </c>
      <c r="N758" s="832">
        <v>1</v>
      </c>
      <c r="O758" s="832">
        <v>719</v>
      </c>
      <c r="P758" s="849"/>
      <c r="Q758" s="849"/>
      <c r="R758" s="837"/>
      <c r="S758" s="850"/>
    </row>
    <row r="759" spans="1:19" ht="14.4" customHeight="1" x14ac:dyDescent="0.3">
      <c r="A759" s="831" t="s">
        <v>5419</v>
      </c>
      <c r="B759" s="832" t="s">
        <v>5553</v>
      </c>
      <c r="C759" s="832" t="s">
        <v>590</v>
      </c>
      <c r="D759" s="832" t="s">
        <v>2295</v>
      </c>
      <c r="E759" s="832" t="s">
        <v>5511</v>
      </c>
      <c r="F759" s="832" t="s">
        <v>5653</v>
      </c>
      <c r="G759" s="832" t="s">
        <v>5654</v>
      </c>
      <c r="H759" s="849"/>
      <c r="I759" s="849"/>
      <c r="J759" s="832"/>
      <c r="K759" s="832"/>
      <c r="L759" s="849"/>
      <c r="M759" s="849"/>
      <c r="N759" s="832"/>
      <c r="O759" s="832"/>
      <c r="P759" s="849">
        <v>1</v>
      </c>
      <c r="Q759" s="849">
        <v>622</v>
      </c>
      <c r="R759" s="837"/>
      <c r="S759" s="850">
        <v>622</v>
      </c>
    </row>
    <row r="760" spans="1:19" ht="14.4" customHeight="1" x14ac:dyDescent="0.3">
      <c r="A760" s="831" t="s">
        <v>5419</v>
      </c>
      <c r="B760" s="832" t="s">
        <v>5553</v>
      </c>
      <c r="C760" s="832" t="s">
        <v>590</v>
      </c>
      <c r="D760" s="832" t="s">
        <v>2295</v>
      </c>
      <c r="E760" s="832" t="s">
        <v>5511</v>
      </c>
      <c r="F760" s="832" t="s">
        <v>5655</v>
      </c>
      <c r="G760" s="832" t="s">
        <v>5656</v>
      </c>
      <c r="H760" s="849"/>
      <c r="I760" s="849"/>
      <c r="J760" s="832"/>
      <c r="K760" s="832"/>
      <c r="L760" s="849"/>
      <c r="M760" s="849"/>
      <c r="N760" s="832"/>
      <c r="O760" s="832"/>
      <c r="P760" s="849">
        <v>1</v>
      </c>
      <c r="Q760" s="849">
        <v>1772</v>
      </c>
      <c r="R760" s="837"/>
      <c r="S760" s="850">
        <v>1772</v>
      </c>
    </row>
    <row r="761" spans="1:19" ht="14.4" customHeight="1" x14ac:dyDescent="0.3">
      <c r="A761" s="831" t="s">
        <v>5419</v>
      </c>
      <c r="B761" s="832" t="s">
        <v>5553</v>
      </c>
      <c r="C761" s="832" t="s">
        <v>590</v>
      </c>
      <c r="D761" s="832" t="s">
        <v>2295</v>
      </c>
      <c r="E761" s="832" t="s">
        <v>5511</v>
      </c>
      <c r="F761" s="832" t="s">
        <v>5524</v>
      </c>
      <c r="G761" s="832" t="s">
        <v>5525</v>
      </c>
      <c r="H761" s="849"/>
      <c r="I761" s="849"/>
      <c r="J761" s="832"/>
      <c r="K761" s="832"/>
      <c r="L761" s="849">
        <v>1</v>
      </c>
      <c r="M761" s="849">
        <v>33.33</v>
      </c>
      <c r="N761" s="832">
        <v>1</v>
      </c>
      <c r="O761" s="832">
        <v>33.33</v>
      </c>
      <c r="P761" s="849">
        <v>5</v>
      </c>
      <c r="Q761" s="849">
        <v>166.65999999999997</v>
      </c>
      <c r="R761" s="837">
        <v>5.0003000300029994</v>
      </c>
      <c r="S761" s="850">
        <v>33.331999999999994</v>
      </c>
    </row>
    <row r="762" spans="1:19" ht="14.4" customHeight="1" x14ac:dyDescent="0.3">
      <c r="A762" s="831" t="s">
        <v>5419</v>
      </c>
      <c r="B762" s="832" t="s">
        <v>5553</v>
      </c>
      <c r="C762" s="832" t="s">
        <v>590</v>
      </c>
      <c r="D762" s="832" t="s">
        <v>2295</v>
      </c>
      <c r="E762" s="832" t="s">
        <v>5511</v>
      </c>
      <c r="F762" s="832" t="s">
        <v>5657</v>
      </c>
      <c r="G762" s="832" t="s">
        <v>5658</v>
      </c>
      <c r="H762" s="849">
        <v>2</v>
      </c>
      <c r="I762" s="849">
        <v>1960</v>
      </c>
      <c r="J762" s="832">
        <v>0.13333333333333333</v>
      </c>
      <c r="K762" s="832">
        <v>980</v>
      </c>
      <c r="L762" s="849">
        <v>15</v>
      </c>
      <c r="M762" s="849">
        <v>14700</v>
      </c>
      <c r="N762" s="832">
        <v>1</v>
      </c>
      <c r="O762" s="832">
        <v>980</v>
      </c>
      <c r="P762" s="849">
        <v>8</v>
      </c>
      <c r="Q762" s="849">
        <v>7856</v>
      </c>
      <c r="R762" s="837">
        <v>0.53442176870748304</v>
      </c>
      <c r="S762" s="850">
        <v>982</v>
      </c>
    </row>
    <row r="763" spans="1:19" ht="14.4" customHeight="1" x14ac:dyDescent="0.3">
      <c r="A763" s="831" t="s">
        <v>5419</v>
      </c>
      <c r="B763" s="832" t="s">
        <v>5553</v>
      </c>
      <c r="C763" s="832" t="s">
        <v>590</v>
      </c>
      <c r="D763" s="832" t="s">
        <v>2295</v>
      </c>
      <c r="E763" s="832" t="s">
        <v>5511</v>
      </c>
      <c r="F763" s="832" t="s">
        <v>5659</v>
      </c>
      <c r="G763" s="832" t="s">
        <v>5660</v>
      </c>
      <c r="H763" s="849">
        <v>28</v>
      </c>
      <c r="I763" s="849">
        <v>4816</v>
      </c>
      <c r="J763" s="832">
        <v>1</v>
      </c>
      <c r="K763" s="832">
        <v>172</v>
      </c>
      <c r="L763" s="849">
        <v>28</v>
      </c>
      <c r="M763" s="849">
        <v>4816</v>
      </c>
      <c r="N763" s="832">
        <v>1</v>
      </c>
      <c r="O763" s="832">
        <v>172</v>
      </c>
      <c r="P763" s="849">
        <v>24</v>
      </c>
      <c r="Q763" s="849">
        <v>4128</v>
      </c>
      <c r="R763" s="837">
        <v>0.8571428571428571</v>
      </c>
      <c r="S763" s="850">
        <v>172</v>
      </c>
    </row>
    <row r="764" spans="1:19" ht="14.4" customHeight="1" x14ac:dyDescent="0.3">
      <c r="A764" s="831" t="s">
        <v>5419</v>
      </c>
      <c r="B764" s="832" t="s">
        <v>5553</v>
      </c>
      <c r="C764" s="832" t="s">
        <v>590</v>
      </c>
      <c r="D764" s="832" t="s">
        <v>2295</v>
      </c>
      <c r="E764" s="832" t="s">
        <v>5511</v>
      </c>
      <c r="F764" s="832" t="s">
        <v>5582</v>
      </c>
      <c r="G764" s="832" t="s">
        <v>5583</v>
      </c>
      <c r="H764" s="849">
        <v>2</v>
      </c>
      <c r="I764" s="849">
        <v>354</v>
      </c>
      <c r="J764" s="832">
        <v>2</v>
      </c>
      <c r="K764" s="832">
        <v>177</v>
      </c>
      <c r="L764" s="849">
        <v>1</v>
      </c>
      <c r="M764" s="849">
        <v>177</v>
      </c>
      <c r="N764" s="832">
        <v>1</v>
      </c>
      <c r="O764" s="832">
        <v>177</v>
      </c>
      <c r="P764" s="849">
        <v>4</v>
      </c>
      <c r="Q764" s="849">
        <v>712</v>
      </c>
      <c r="R764" s="837">
        <v>4.0225988700564974</v>
      </c>
      <c r="S764" s="850">
        <v>178</v>
      </c>
    </row>
    <row r="765" spans="1:19" ht="14.4" customHeight="1" x14ac:dyDescent="0.3">
      <c r="A765" s="831" t="s">
        <v>5419</v>
      </c>
      <c r="B765" s="832" t="s">
        <v>5553</v>
      </c>
      <c r="C765" s="832" t="s">
        <v>590</v>
      </c>
      <c r="D765" s="832" t="s">
        <v>2295</v>
      </c>
      <c r="E765" s="832" t="s">
        <v>5511</v>
      </c>
      <c r="F765" s="832" t="s">
        <v>5584</v>
      </c>
      <c r="G765" s="832" t="s">
        <v>5585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355</v>
      </c>
      <c r="R765" s="837"/>
      <c r="S765" s="850">
        <v>355</v>
      </c>
    </row>
    <row r="766" spans="1:19" ht="14.4" customHeight="1" x14ac:dyDescent="0.3">
      <c r="A766" s="831" t="s">
        <v>5419</v>
      </c>
      <c r="B766" s="832" t="s">
        <v>5553</v>
      </c>
      <c r="C766" s="832" t="s">
        <v>590</v>
      </c>
      <c r="D766" s="832" t="s">
        <v>2295</v>
      </c>
      <c r="E766" s="832" t="s">
        <v>5511</v>
      </c>
      <c r="F766" s="832" t="s">
        <v>5675</v>
      </c>
      <c r="G766" s="832" t="s">
        <v>5676</v>
      </c>
      <c r="H766" s="849"/>
      <c r="I766" s="849"/>
      <c r="J766" s="832"/>
      <c r="K766" s="832"/>
      <c r="L766" s="849">
        <v>12</v>
      </c>
      <c r="M766" s="849">
        <v>7596</v>
      </c>
      <c r="N766" s="832">
        <v>1</v>
      </c>
      <c r="O766" s="832">
        <v>633</v>
      </c>
      <c r="P766" s="849">
        <v>17</v>
      </c>
      <c r="Q766" s="849">
        <v>10778</v>
      </c>
      <c r="R766" s="837">
        <v>1.4189046866771986</v>
      </c>
      <c r="S766" s="850">
        <v>634</v>
      </c>
    </row>
    <row r="767" spans="1:19" ht="14.4" customHeight="1" x14ac:dyDescent="0.3">
      <c r="A767" s="831" t="s">
        <v>5419</v>
      </c>
      <c r="B767" s="832" t="s">
        <v>5553</v>
      </c>
      <c r="C767" s="832" t="s">
        <v>590</v>
      </c>
      <c r="D767" s="832" t="s">
        <v>2295</v>
      </c>
      <c r="E767" s="832" t="s">
        <v>5511</v>
      </c>
      <c r="F767" s="832" t="s">
        <v>5677</v>
      </c>
      <c r="G767" s="832" t="s">
        <v>5632</v>
      </c>
      <c r="H767" s="849"/>
      <c r="I767" s="849"/>
      <c r="J767" s="832"/>
      <c r="K767" s="832"/>
      <c r="L767" s="849">
        <v>1</v>
      </c>
      <c r="M767" s="849">
        <v>1160</v>
      </c>
      <c r="N767" s="832">
        <v>1</v>
      </c>
      <c r="O767" s="832">
        <v>1160</v>
      </c>
      <c r="P767" s="849"/>
      <c r="Q767" s="849"/>
      <c r="R767" s="837"/>
      <c r="S767" s="850"/>
    </row>
    <row r="768" spans="1:19" ht="14.4" customHeight="1" x14ac:dyDescent="0.3">
      <c r="A768" s="831" t="s">
        <v>5419</v>
      </c>
      <c r="B768" s="832" t="s">
        <v>5553</v>
      </c>
      <c r="C768" s="832" t="s">
        <v>590</v>
      </c>
      <c r="D768" s="832" t="s">
        <v>2295</v>
      </c>
      <c r="E768" s="832" t="s">
        <v>5511</v>
      </c>
      <c r="F768" s="832" t="s">
        <v>5678</v>
      </c>
      <c r="G768" s="832" t="s">
        <v>5679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1161</v>
      </c>
      <c r="R768" s="837"/>
      <c r="S768" s="850">
        <v>1161</v>
      </c>
    </row>
    <row r="769" spans="1:19" ht="14.4" customHeight="1" x14ac:dyDescent="0.3">
      <c r="A769" s="831" t="s">
        <v>5419</v>
      </c>
      <c r="B769" s="832" t="s">
        <v>5553</v>
      </c>
      <c r="C769" s="832" t="s">
        <v>590</v>
      </c>
      <c r="D769" s="832" t="s">
        <v>2295</v>
      </c>
      <c r="E769" s="832" t="s">
        <v>5511</v>
      </c>
      <c r="F769" s="832" t="s">
        <v>5684</v>
      </c>
      <c r="G769" s="832" t="s">
        <v>5685</v>
      </c>
      <c r="H769" s="849"/>
      <c r="I769" s="849"/>
      <c r="J769" s="832"/>
      <c r="K769" s="832"/>
      <c r="L769" s="849">
        <v>9</v>
      </c>
      <c r="M769" s="849">
        <v>5148</v>
      </c>
      <c r="N769" s="832">
        <v>1</v>
      </c>
      <c r="O769" s="832">
        <v>572</v>
      </c>
      <c r="P769" s="849">
        <v>11</v>
      </c>
      <c r="Q769" s="849">
        <v>6303</v>
      </c>
      <c r="R769" s="837">
        <v>1.2243589743589745</v>
      </c>
      <c r="S769" s="850">
        <v>573</v>
      </c>
    </row>
    <row r="770" spans="1:19" ht="14.4" customHeight="1" x14ac:dyDescent="0.3">
      <c r="A770" s="831" t="s">
        <v>5419</v>
      </c>
      <c r="B770" s="832" t="s">
        <v>5553</v>
      </c>
      <c r="C770" s="832" t="s">
        <v>590</v>
      </c>
      <c r="D770" s="832" t="s">
        <v>2306</v>
      </c>
      <c r="E770" s="832" t="s">
        <v>5421</v>
      </c>
      <c r="F770" s="832" t="s">
        <v>5586</v>
      </c>
      <c r="G770" s="832" t="s">
        <v>5587</v>
      </c>
      <c r="H770" s="849"/>
      <c r="I770" s="849"/>
      <c r="J770" s="832"/>
      <c r="K770" s="832"/>
      <c r="L770" s="849"/>
      <c r="M770" s="849"/>
      <c r="N770" s="832"/>
      <c r="O770" s="832"/>
      <c r="P770" s="849">
        <v>1</v>
      </c>
      <c r="Q770" s="849">
        <v>153.63999999999999</v>
      </c>
      <c r="R770" s="837"/>
      <c r="S770" s="850">
        <v>153.63999999999999</v>
      </c>
    </row>
    <row r="771" spans="1:19" ht="14.4" customHeight="1" x14ac:dyDescent="0.3">
      <c r="A771" s="831" t="s">
        <v>5419</v>
      </c>
      <c r="B771" s="832" t="s">
        <v>5553</v>
      </c>
      <c r="C771" s="832" t="s">
        <v>590</v>
      </c>
      <c r="D771" s="832" t="s">
        <v>2306</v>
      </c>
      <c r="E771" s="832" t="s">
        <v>5421</v>
      </c>
      <c r="F771" s="832" t="s">
        <v>5588</v>
      </c>
      <c r="G771" s="832" t="s">
        <v>5589</v>
      </c>
      <c r="H771" s="849"/>
      <c r="I771" s="849"/>
      <c r="J771" s="832"/>
      <c r="K771" s="832"/>
      <c r="L771" s="849"/>
      <c r="M771" s="849"/>
      <c r="N771" s="832"/>
      <c r="O771" s="832"/>
      <c r="P771" s="849">
        <v>1</v>
      </c>
      <c r="Q771" s="849">
        <v>194.93</v>
      </c>
      <c r="R771" s="837"/>
      <c r="S771" s="850">
        <v>194.93</v>
      </c>
    </row>
    <row r="772" spans="1:19" ht="14.4" customHeight="1" x14ac:dyDescent="0.3">
      <c r="A772" s="831" t="s">
        <v>5419</v>
      </c>
      <c r="B772" s="832" t="s">
        <v>5553</v>
      </c>
      <c r="C772" s="832" t="s">
        <v>590</v>
      </c>
      <c r="D772" s="832" t="s">
        <v>2306</v>
      </c>
      <c r="E772" s="832" t="s">
        <v>5563</v>
      </c>
      <c r="F772" s="832" t="s">
        <v>5593</v>
      </c>
      <c r="G772" s="832" t="s">
        <v>5594</v>
      </c>
      <c r="H772" s="849">
        <v>2</v>
      </c>
      <c r="I772" s="849">
        <v>10712.06</v>
      </c>
      <c r="J772" s="832">
        <v>0.66666666666666663</v>
      </c>
      <c r="K772" s="832">
        <v>5356.03</v>
      </c>
      <c r="L772" s="849">
        <v>3</v>
      </c>
      <c r="M772" s="849">
        <v>16068.09</v>
      </c>
      <c r="N772" s="832">
        <v>1</v>
      </c>
      <c r="O772" s="832">
        <v>5356.03</v>
      </c>
      <c r="P772" s="849">
        <v>4</v>
      </c>
      <c r="Q772" s="849">
        <v>21424.12</v>
      </c>
      <c r="R772" s="837">
        <v>1.3333333333333333</v>
      </c>
      <c r="S772" s="850">
        <v>5356.03</v>
      </c>
    </row>
    <row r="773" spans="1:19" ht="14.4" customHeight="1" x14ac:dyDescent="0.3">
      <c r="A773" s="831" t="s">
        <v>5419</v>
      </c>
      <c r="B773" s="832" t="s">
        <v>5553</v>
      </c>
      <c r="C773" s="832" t="s">
        <v>590</v>
      </c>
      <c r="D773" s="832" t="s">
        <v>2306</v>
      </c>
      <c r="E773" s="832" t="s">
        <v>5563</v>
      </c>
      <c r="F773" s="832" t="s">
        <v>5595</v>
      </c>
      <c r="G773" s="832" t="s">
        <v>5596</v>
      </c>
      <c r="H773" s="849">
        <v>1</v>
      </c>
      <c r="I773" s="849">
        <v>2228.1799999999998</v>
      </c>
      <c r="J773" s="832">
        <v>1</v>
      </c>
      <c r="K773" s="832">
        <v>2228.1799999999998</v>
      </c>
      <c r="L773" s="849">
        <v>1</v>
      </c>
      <c r="M773" s="849">
        <v>2228.1799999999998</v>
      </c>
      <c r="N773" s="832">
        <v>1</v>
      </c>
      <c r="O773" s="832">
        <v>2228.1799999999998</v>
      </c>
      <c r="P773" s="849">
        <v>3</v>
      </c>
      <c r="Q773" s="849">
        <v>6684.5399999999991</v>
      </c>
      <c r="R773" s="837">
        <v>3</v>
      </c>
      <c r="S773" s="850">
        <v>2228.1799999999998</v>
      </c>
    </row>
    <row r="774" spans="1:19" ht="14.4" customHeight="1" x14ac:dyDescent="0.3">
      <c r="A774" s="831" t="s">
        <v>5419</v>
      </c>
      <c r="B774" s="832" t="s">
        <v>5553</v>
      </c>
      <c r="C774" s="832" t="s">
        <v>590</v>
      </c>
      <c r="D774" s="832" t="s">
        <v>2306</v>
      </c>
      <c r="E774" s="832" t="s">
        <v>5563</v>
      </c>
      <c r="F774" s="832" t="s">
        <v>5597</v>
      </c>
      <c r="G774" s="832" t="s">
        <v>5598</v>
      </c>
      <c r="H774" s="849">
        <v>4.17</v>
      </c>
      <c r="I774" s="849">
        <v>7481.84</v>
      </c>
      <c r="J774" s="832">
        <v>0.59528503799180488</v>
      </c>
      <c r="K774" s="832">
        <v>1794.2062350119904</v>
      </c>
      <c r="L774" s="849">
        <v>7</v>
      </c>
      <c r="M774" s="849">
        <v>12568.5</v>
      </c>
      <c r="N774" s="832">
        <v>1</v>
      </c>
      <c r="O774" s="832">
        <v>1795.5</v>
      </c>
      <c r="P774" s="849">
        <v>4</v>
      </c>
      <c r="Q774" s="849">
        <v>7182</v>
      </c>
      <c r="R774" s="837">
        <v>0.5714285714285714</v>
      </c>
      <c r="S774" s="850">
        <v>1795.5</v>
      </c>
    </row>
    <row r="775" spans="1:19" ht="14.4" customHeight="1" x14ac:dyDescent="0.3">
      <c r="A775" s="831" t="s">
        <v>5419</v>
      </c>
      <c r="B775" s="832" t="s">
        <v>5553</v>
      </c>
      <c r="C775" s="832" t="s">
        <v>590</v>
      </c>
      <c r="D775" s="832" t="s">
        <v>2306</v>
      </c>
      <c r="E775" s="832" t="s">
        <v>5563</v>
      </c>
      <c r="F775" s="832" t="s">
        <v>5601</v>
      </c>
      <c r="G775" s="832" t="s">
        <v>5602</v>
      </c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4772.3500000000004</v>
      </c>
      <c r="R775" s="837"/>
      <c r="S775" s="850">
        <v>4772.3500000000004</v>
      </c>
    </row>
    <row r="776" spans="1:19" ht="14.4" customHeight="1" x14ac:dyDescent="0.3">
      <c r="A776" s="831" t="s">
        <v>5419</v>
      </c>
      <c r="B776" s="832" t="s">
        <v>5553</v>
      </c>
      <c r="C776" s="832" t="s">
        <v>590</v>
      </c>
      <c r="D776" s="832" t="s">
        <v>2306</v>
      </c>
      <c r="E776" s="832" t="s">
        <v>5563</v>
      </c>
      <c r="F776" s="832" t="s">
        <v>5605</v>
      </c>
      <c r="G776" s="832" t="s">
        <v>5606</v>
      </c>
      <c r="H776" s="849">
        <v>0.03</v>
      </c>
      <c r="I776" s="849">
        <v>7.67</v>
      </c>
      <c r="J776" s="832">
        <v>0.16655808903365907</v>
      </c>
      <c r="K776" s="832">
        <v>255.66666666666669</v>
      </c>
      <c r="L776" s="849">
        <v>0.15000000000000002</v>
      </c>
      <c r="M776" s="849">
        <v>46.05</v>
      </c>
      <c r="N776" s="832">
        <v>1</v>
      </c>
      <c r="O776" s="832">
        <v>306.99999999999994</v>
      </c>
      <c r="P776" s="849">
        <v>0.13</v>
      </c>
      <c r="Q776" s="849">
        <v>38.380000000000003</v>
      </c>
      <c r="R776" s="837">
        <v>0.83344191096634102</v>
      </c>
      <c r="S776" s="850">
        <v>295.23076923076923</v>
      </c>
    </row>
    <row r="777" spans="1:19" ht="14.4" customHeight="1" x14ac:dyDescent="0.3">
      <c r="A777" s="831" t="s">
        <v>5419</v>
      </c>
      <c r="B777" s="832" t="s">
        <v>5553</v>
      </c>
      <c r="C777" s="832" t="s">
        <v>590</v>
      </c>
      <c r="D777" s="832" t="s">
        <v>2306</v>
      </c>
      <c r="E777" s="832" t="s">
        <v>5563</v>
      </c>
      <c r="F777" s="832" t="s">
        <v>5607</v>
      </c>
      <c r="G777" s="832" t="s">
        <v>5608</v>
      </c>
      <c r="H777" s="849">
        <v>5</v>
      </c>
      <c r="I777" s="849">
        <v>10166.75</v>
      </c>
      <c r="J777" s="832">
        <v>0.7142857142857143</v>
      </c>
      <c r="K777" s="832">
        <v>2033.35</v>
      </c>
      <c r="L777" s="849">
        <v>7</v>
      </c>
      <c r="M777" s="849">
        <v>14233.45</v>
      </c>
      <c r="N777" s="832">
        <v>1</v>
      </c>
      <c r="O777" s="832">
        <v>2033.3500000000001</v>
      </c>
      <c r="P777" s="849">
        <v>4</v>
      </c>
      <c r="Q777" s="849">
        <v>8133.4</v>
      </c>
      <c r="R777" s="837">
        <v>0.5714285714285714</v>
      </c>
      <c r="S777" s="850">
        <v>2033.35</v>
      </c>
    </row>
    <row r="778" spans="1:19" ht="14.4" customHeight="1" x14ac:dyDescent="0.3">
      <c r="A778" s="831" t="s">
        <v>5419</v>
      </c>
      <c r="B778" s="832" t="s">
        <v>5553</v>
      </c>
      <c r="C778" s="832" t="s">
        <v>590</v>
      </c>
      <c r="D778" s="832" t="s">
        <v>2306</v>
      </c>
      <c r="E778" s="832" t="s">
        <v>5563</v>
      </c>
      <c r="F778" s="832" t="s">
        <v>5611</v>
      </c>
      <c r="G778" s="832" t="s">
        <v>5612</v>
      </c>
      <c r="H778" s="849"/>
      <c r="I778" s="849"/>
      <c r="J778" s="832"/>
      <c r="K778" s="832"/>
      <c r="L778" s="849">
        <v>2</v>
      </c>
      <c r="M778" s="849">
        <v>2081.44</v>
      </c>
      <c r="N778" s="832">
        <v>1</v>
      </c>
      <c r="O778" s="832">
        <v>1040.72</v>
      </c>
      <c r="P778" s="849"/>
      <c r="Q778" s="849"/>
      <c r="R778" s="837"/>
      <c r="S778" s="850"/>
    </row>
    <row r="779" spans="1:19" ht="14.4" customHeight="1" x14ac:dyDescent="0.3">
      <c r="A779" s="831" t="s">
        <v>5419</v>
      </c>
      <c r="B779" s="832" t="s">
        <v>5553</v>
      </c>
      <c r="C779" s="832" t="s">
        <v>590</v>
      </c>
      <c r="D779" s="832" t="s">
        <v>2306</v>
      </c>
      <c r="E779" s="832" t="s">
        <v>5563</v>
      </c>
      <c r="F779" s="832" t="s">
        <v>5615</v>
      </c>
      <c r="G779" s="832" t="s">
        <v>5616</v>
      </c>
      <c r="H779" s="849">
        <v>5</v>
      </c>
      <c r="I779" s="849">
        <v>17071.5</v>
      </c>
      <c r="J779" s="832">
        <v>0.7142857142857143</v>
      </c>
      <c r="K779" s="832">
        <v>3414.3</v>
      </c>
      <c r="L779" s="849">
        <v>7</v>
      </c>
      <c r="M779" s="849">
        <v>23900.1</v>
      </c>
      <c r="N779" s="832">
        <v>1</v>
      </c>
      <c r="O779" s="832">
        <v>3414.2999999999997</v>
      </c>
      <c r="P779" s="849">
        <v>5</v>
      </c>
      <c r="Q779" s="849">
        <v>17071.5</v>
      </c>
      <c r="R779" s="837">
        <v>0.7142857142857143</v>
      </c>
      <c r="S779" s="850">
        <v>3414.3</v>
      </c>
    </row>
    <row r="780" spans="1:19" ht="14.4" customHeight="1" x14ac:dyDescent="0.3">
      <c r="A780" s="831" t="s">
        <v>5419</v>
      </c>
      <c r="B780" s="832" t="s">
        <v>5553</v>
      </c>
      <c r="C780" s="832" t="s">
        <v>590</v>
      </c>
      <c r="D780" s="832" t="s">
        <v>2306</v>
      </c>
      <c r="E780" s="832" t="s">
        <v>5563</v>
      </c>
      <c r="F780" s="832" t="s">
        <v>5629</v>
      </c>
      <c r="G780" s="832" t="s">
        <v>5630</v>
      </c>
      <c r="H780" s="849"/>
      <c r="I780" s="849"/>
      <c r="J780" s="832"/>
      <c r="K780" s="832"/>
      <c r="L780" s="849"/>
      <c r="M780" s="849"/>
      <c r="N780" s="832"/>
      <c r="O780" s="832"/>
      <c r="P780" s="849">
        <v>1</v>
      </c>
      <c r="Q780" s="849">
        <v>2959.64</v>
      </c>
      <c r="R780" s="837"/>
      <c r="S780" s="850">
        <v>2959.64</v>
      </c>
    </row>
    <row r="781" spans="1:19" ht="14.4" customHeight="1" x14ac:dyDescent="0.3">
      <c r="A781" s="831" t="s">
        <v>5419</v>
      </c>
      <c r="B781" s="832" t="s">
        <v>5553</v>
      </c>
      <c r="C781" s="832" t="s">
        <v>590</v>
      </c>
      <c r="D781" s="832" t="s">
        <v>2306</v>
      </c>
      <c r="E781" s="832" t="s">
        <v>5511</v>
      </c>
      <c r="F781" s="832" t="s">
        <v>5518</v>
      </c>
      <c r="G781" s="832" t="s">
        <v>5519</v>
      </c>
      <c r="H781" s="849">
        <v>7</v>
      </c>
      <c r="I781" s="849">
        <v>259</v>
      </c>
      <c r="J781" s="832">
        <v>1.75</v>
      </c>
      <c r="K781" s="832">
        <v>37</v>
      </c>
      <c r="L781" s="849">
        <v>4</v>
      </c>
      <c r="M781" s="849">
        <v>148</v>
      </c>
      <c r="N781" s="832">
        <v>1</v>
      </c>
      <c r="O781" s="832">
        <v>37</v>
      </c>
      <c r="P781" s="849">
        <v>4</v>
      </c>
      <c r="Q781" s="849">
        <v>148</v>
      </c>
      <c r="R781" s="837">
        <v>1</v>
      </c>
      <c r="S781" s="850">
        <v>37</v>
      </c>
    </row>
    <row r="782" spans="1:19" ht="14.4" customHeight="1" x14ac:dyDescent="0.3">
      <c r="A782" s="831" t="s">
        <v>5419</v>
      </c>
      <c r="B782" s="832" t="s">
        <v>5553</v>
      </c>
      <c r="C782" s="832" t="s">
        <v>590</v>
      </c>
      <c r="D782" s="832" t="s">
        <v>2306</v>
      </c>
      <c r="E782" s="832" t="s">
        <v>5511</v>
      </c>
      <c r="F782" s="832" t="s">
        <v>5566</v>
      </c>
      <c r="G782" s="832" t="s">
        <v>5567</v>
      </c>
      <c r="H782" s="849"/>
      <c r="I782" s="849"/>
      <c r="J782" s="832"/>
      <c r="K782" s="832"/>
      <c r="L782" s="849"/>
      <c r="M782" s="849"/>
      <c r="N782" s="832"/>
      <c r="O782" s="832"/>
      <c r="P782" s="849">
        <v>5</v>
      </c>
      <c r="Q782" s="849">
        <v>3510</v>
      </c>
      <c r="R782" s="837"/>
      <c r="S782" s="850">
        <v>702</v>
      </c>
    </row>
    <row r="783" spans="1:19" ht="14.4" customHeight="1" x14ac:dyDescent="0.3">
      <c r="A783" s="831" t="s">
        <v>5419</v>
      </c>
      <c r="B783" s="832" t="s">
        <v>5553</v>
      </c>
      <c r="C783" s="832" t="s">
        <v>590</v>
      </c>
      <c r="D783" s="832" t="s">
        <v>2306</v>
      </c>
      <c r="E783" s="832" t="s">
        <v>5511</v>
      </c>
      <c r="F783" s="832" t="s">
        <v>5631</v>
      </c>
      <c r="G783" s="832" t="s">
        <v>5632</v>
      </c>
      <c r="H783" s="849"/>
      <c r="I783" s="849"/>
      <c r="J783" s="832"/>
      <c r="K783" s="832"/>
      <c r="L783" s="849">
        <v>2</v>
      </c>
      <c r="M783" s="849">
        <v>2320</v>
      </c>
      <c r="N783" s="832">
        <v>1</v>
      </c>
      <c r="O783" s="832">
        <v>1160</v>
      </c>
      <c r="P783" s="849">
        <v>1</v>
      </c>
      <c r="Q783" s="849">
        <v>1161</v>
      </c>
      <c r="R783" s="837">
        <v>0.50043103448275861</v>
      </c>
      <c r="S783" s="850">
        <v>1161</v>
      </c>
    </row>
    <row r="784" spans="1:19" ht="14.4" customHeight="1" x14ac:dyDescent="0.3">
      <c r="A784" s="831" t="s">
        <v>5419</v>
      </c>
      <c r="B784" s="832" t="s">
        <v>5553</v>
      </c>
      <c r="C784" s="832" t="s">
        <v>590</v>
      </c>
      <c r="D784" s="832" t="s">
        <v>2306</v>
      </c>
      <c r="E784" s="832" t="s">
        <v>5511</v>
      </c>
      <c r="F784" s="832" t="s">
        <v>5633</v>
      </c>
      <c r="G784" s="832" t="s">
        <v>5634</v>
      </c>
      <c r="H784" s="849">
        <v>3</v>
      </c>
      <c r="I784" s="849">
        <v>3477</v>
      </c>
      <c r="J784" s="832"/>
      <c r="K784" s="832">
        <v>1159</v>
      </c>
      <c r="L784" s="849"/>
      <c r="M784" s="849"/>
      <c r="N784" s="832"/>
      <c r="O784" s="832"/>
      <c r="P784" s="849">
        <v>7</v>
      </c>
      <c r="Q784" s="849">
        <v>8127</v>
      </c>
      <c r="R784" s="837"/>
      <c r="S784" s="850">
        <v>1161</v>
      </c>
    </row>
    <row r="785" spans="1:19" ht="14.4" customHeight="1" x14ac:dyDescent="0.3">
      <c r="A785" s="831" t="s">
        <v>5419</v>
      </c>
      <c r="B785" s="832" t="s">
        <v>5553</v>
      </c>
      <c r="C785" s="832" t="s">
        <v>590</v>
      </c>
      <c r="D785" s="832" t="s">
        <v>2306</v>
      </c>
      <c r="E785" s="832" t="s">
        <v>5511</v>
      </c>
      <c r="F785" s="832" t="s">
        <v>5568</v>
      </c>
      <c r="G785" s="832" t="s">
        <v>5569</v>
      </c>
      <c r="H785" s="849">
        <v>12</v>
      </c>
      <c r="I785" s="849">
        <v>1056</v>
      </c>
      <c r="J785" s="832">
        <v>4</v>
      </c>
      <c r="K785" s="832">
        <v>88</v>
      </c>
      <c r="L785" s="849">
        <v>3</v>
      </c>
      <c r="M785" s="849">
        <v>264</v>
      </c>
      <c r="N785" s="832">
        <v>1</v>
      </c>
      <c r="O785" s="832">
        <v>88</v>
      </c>
      <c r="P785" s="849">
        <v>13</v>
      </c>
      <c r="Q785" s="849">
        <v>1144</v>
      </c>
      <c r="R785" s="837">
        <v>4.333333333333333</v>
      </c>
      <c r="S785" s="850">
        <v>88</v>
      </c>
    </row>
    <row r="786" spans="1:19" ht="14.4" customHeight="1" x14ac:dyDescent="0.3">
      <c r="A786" s="831" t="s">
        <v>5419</v>
      </c>
      <c r="B786" s="832" t="s">
        <v>5553</v>
      </c>
      <c r="C786" s="832" t="s">
        <v>590</v>
      </c>
      <c r="D786" s="832" t="s">
        <v>2306</v>
      </c>
      <c r="E786" s="832" t="s">
        <v>5511</v>
      </c>
      <c r="F786" s="832" t="s">
        <v>5639</v>
      </c>
      <c r="G786" s="832" t="s">
        <v>5640</v>
      </c>
      <c r="H786" s="849">
        <v>31</v>
      </c>
      <c r="I786" s="849">
        <v>19530</v>
      </c>
      <c r="J786" s="832">
        <v>1.4090909090909092</v>
      </c>
      <c r="K786" s="832">
        <v>630</v>
      </c>
      <c r="L786" s="849">
        <v>22</v>
      </c>
      <c r="M786" s="849">
        <v>13860</v>
      </c>
      <c r="N786" s="832">
        <v>1</v>
      </c>
      <c r="O786" s="832">
        <v>630</v>
      </c>
      <c r="P786" s="849">
        <v>39</v>
      </c>
      <c r="Q786" s="849">
        <v>24609</v>
      </c>
      <c r="R786" s="837">
        <v>1.7755411255411255</v>
      </c>
      <c r="S786" s="850">
        <v>631</v>
      </c>
    </row>
    <row r="787" spans="1:19" ht="14.4" customHeight="1" x14ac:dyDescent="0.3">
      <c r="A787" s="831" t="s">
        <v>5419</v>
      </c>
      <c r="B787" s="832" t="s">
        <v>5553</v>
      </c>
      <c r="C787" s="832" t="s">
        <v>590</v>
      </c>
      <c r="D787" s="832" t="s">
        <v>2306</v>
      </c>
      <c r="E787" s="832" t="s">
        <v>5511</v>
      </c>
      <c r="F787" s="832" t="s">
        <v>5643</v>
      </c>
      <c r="G787" s="832" t="s">
        <v>5644</v>
      </c>
      <c r="H787" s="849">
        <v>6</v>
      </c>
      <c r="I787" s="849">
        <v>4770</v>
      </c>
      <c r="J787" s="832">
        <v>0.8571428571428571</v>
      </c>
      <c r="K787" s="832">
        <v>795</v>
      </c>
      <c r="L787" s="849">
        <v>7</v>
      </c>
      <c r="M787" s="849">
        <v>5565</v>
      </c>
      <c r="N787" s="832">
        <v>1</v>
      </c>
      <c r="O787" s="832">
        <v>795</v>
      </c>
      <c r="P787" s="849">
        <v>4</v>
      </c>
      <c r="Q787" s="849">
        <v>3184</v>
      </c>
      <c r="R787" s="837">
        <v>0.57214734950584012</v>
      </c>
      <c r="S787" s="850">
        <v>796</v>
      </c>
    </row>
    <row r="788" spans="1:19" ht="14.4" customHeight="1" x14ac:dyDescent="0.3">
      <c r="A788" s="831" t="s">
        <v>5419</v>
      </c>
      <c r="B788" s="832" t="s">
        <v>5553</v>
      </c>
      <c r="C788" s="832" t="s">
        <v>590</v>
      </c>
      <c r="D788" s="832" t="s">
        <v>2306</v>
      </c>
      <c r="E788" s="832" t="s">
        <v>5511</v>
      </c>
      <c r="F788" s="832" t="s">
        <v>5572</v>
      </c>
      <c r="G788" s="832" t="s">
        <v>5573</v>
      </c>
      <c r="H788" s="849">
        <v>45</v>
      </c>
      <c r="I788" s="849">
        <v>17640</v>
      </c>
      <c r="J788" s="832">
        <v>1.3235294117647058</v>
      </c>
      <c r="K788" s="832">
        <v>392</v>
      </c>
      <c r="L788" s="849">
        <v>34</v>
      </c>
      <c r="M788" s="849">
        <v>13328</v>
      </c>
      <c r="N788" s="832">
        <v>1</v>
      </c>
      <c r="O788" s="832">
        <v>392</v>
      </c>
      <c r="P788" s="849">
        <v>78</v>
      </c>
      <c r="Q788" s="849">
        <v>30654</v>
      </c>
      <c r="R788" s="837">
        <v>2.299969987995198</v>
      </c>
      <c r="S788" s="850">
        <v>393</v>
      </c>
    </row>
    <row r="789" spans="1:19" ht="14.4" customHeight="1" x14ac:dyDescent="0.3">
      <c r="A789" s="831" t="s">
        <v>5419</v>
      </c>
      <c r="B789" s="832" t="s">
        <v>5553</v>
      </c>
      <c r="C789" s="832" t="s">
        <v>590</v>
      </c>
      <c r="D789" s="832" t="s">
        <v>2306</v>
      </c>
      <c r="E789" s="832" t="s">
        <v>5511</v>
      </c>
      <c r="F789" s="832" t="s">
        <v>5574</v>
      </c>
      <c r="G789" s="832" t="s">
        <v>5575</v>
      </c>
      <c r="H789" s="849">
        <v>190</v>
      </c>
      <c r="I789" s="849">
        <v>7410</v>
      </c>
      <c r="J789" s="832">
        <v>1.1515151515151516</v>
      </c>
      <c r="K789" s="832">
        <v>39</v>
      </c>
      <c r="L789" s="849">
        <v>165</v>
      </c>
      <c r="M789" s="849">
        <v>6435</v>
      </c>
      <c r="N789" s="832">
        <v>1</v>
      </c>
      <c r="O789" s="832">
        <v>39</v>
      </c>
      <c r="P789" s="849">
        <v>390</v>
      </c>
      <c r="Q789" s="849">
        <v>15210</v>
      </c>
      <c r="R789" s="837">
        <v>2.3636363636363638</v>
      </c>
      <c r="S789" s="850">
        <v>39</v>
      </c>
    </row>
    <row r="790" spans="1:19" ht="14.4" customHeight="1" x14ac:dyDescent="0.3">
      <c r="A790" s="831" t="s">
        <v>5419</v>
      </c>
      <c r="B790" s="832" t="s">
        <v>5553</v>
      </c>
      <c r="C790" s="832" t="s">
        <v>590</v>
      </c>
      <c r="D790" s="832" t="s">
        <v>2306</v>
      </c>
      <c r="E790" s="832" t="s">
        <v>5511</v>
      </c>
      <c r="F790" s="832" t="s">
        <v>5576</v>
      </c>
      <c r="G790" s="832" t="s">
        <v>5577</v>
      </c>
      <c r="H790" s="849">
        <v>3</v>
      </c>
      <c r="I790" s="849">
        <v>53130</v>
      </c>
      <c r="J790" s="832">
        <v>2.9998306137428719</v>
      </c>
      <c r="K790" s="832">
        <v>17710</v>
      </c>
      <c r="L790" s="849">
        <v>1</v>
      </c>
      <c r="M790" s="849">
        <v>17711</v>
      </c>
      <c r="N790" s="832">
        <v>1</v>
      </c>
      <c r="O790" s="832">
        <v>17711</v>
      </c>
      <c r="P790" s="849">
        <v>9</v>
      </c>
      <c r="Q790" s="849">
        <v>159417</v>
      </c>
      <c r="R790" s="837">
        <v>9.0010163175427707</v>
      </c>
      <c r="S790" s="850">
        <v>17713</v>
      </c>
    </row>
    <row r="791" spans="1:19" ht="14.4" customHeight="1" x14ac:dyDescent="0.3">
      <c r="A791" s="831" t="s">
        <v>5419</v>
      </c>
      <c r="B791" s="832" t="s">
        <v>5553</v>
      </c>
      <c r="C791" s="832" t="s">
        <v>590</v>
      </c>
      <c r="D791" s="832" t="s">
        <v>2306</v>
      </c>
      <c r="E791" s="832" t="s">
        <v>5511</v>
      </c>
      <c r="F791" s="832" t="s">
        <v>5578</v>
      </c>
      <c r="G791" s="832" t="s">
        <v>5579</v>
      </c>
      <c r="H791" s="849">
        <v>1</v>
      </c>
      <c r="I791" s="849">
        <v>1701</v>
      </c>
      <c r="J791" s="832">
        <v>0.5</v>
      </c>
      <c r="K791" s="832">
        <v>1701</v>
      </c>
      <c r="L791" s="849">
        <v>2</v>
      </c>
      <c r="M791" s="849">
        <v>3402</v>
      </c>
      <c r="N791" s="832">
        <v>1</v>
      </c>
      <c r="O791" s="832">
        <v>1701</v>
      </c>
      <c r="P791" s="849">
        <v>2</v>
      </c>
      <c r="Q791" s="849">
        <v>3404</v>
      </c>
      <c r="R791" s="837">
        <v>1.0005878894767783</v>
      </c>
      <c r="S791" s="850">
        <v>1702</v>
      </c>
    </row>
    <row r="792" spans="1:19" ht="14.4" customHeight="1" x14ac:dyDescent="0.3">
      <c r="A792" s="831" t="s">
        <v>5419</v>
      </c>
      <c r="B792" s="832" t="s">
        <v>5553</v>
      </c>
      <c r="C792" s="832" t="s">
        <v>590</v>
      </c>
      <c r="D792" s="832" t="s">
        <v>2306</v>
      </c>
      <c r="E792" s="832" t="s">
        <v>5511</v>
      </c>
      <c r="F792" s="832" t="s">
        <v>5647</v>
      </c>
      <c r="G792" s="832" t="s">
        <v>5648</v>
      </c>
      <c r="H792" s="849">
        <v>2</v>
      </c>
      <c r="I792" s="849">
        <v>1408</v>
      </c>
      <c r="J792" s="832">
        <v>0.66196520921485658</v>
      </c>
      <c r="K792" s="832">
        <v>704</v>
      </c>
      <c r="L792" s="849">
        <v>3</v>
      </c>
      <c r="M792" s="849">
        <v>2127</v>
      </c>
      <c r="N792" s="832">
        <v>1</v>
      </c>
      <c r="O792" s="832">
        <v>709</v>
      </c>
      <c r="P792" s="849">
        <v>9</v>
      </c>
      <c r="Q792" s="849">
        <v>6390</v>
      </c>
      <c r="R792" s="837">
        <v>3.0042313117066293</v>
      </c>
      <c r="S792" s="850">
        <v>710</v>
      </c>
    </row>
    <row r="793" spans="1:19" ht="14.4" customHeight="1" x14ac:dyDescent="0.3">
      <c r="A793" s="831" t="s">
        <v>5419</v>
      </c>
      <c r="B793" s="832" t="s">
        <v>5553</v>
      </c>
      <c r="C793" s="832" t="s">
        <v>590</v>
      </c>
      <c r="D793" s="832" t="s">
        <v>2306</v>
      </c>
      <c r="E793" s="832" t="s">
        <v>5511</v>
      </c>
      <c r="F793" s="832" t="s">
        <v>5580</v>
      </c>
      <c r="G793" s="832" t="s">
        <v>5581</v>
      </c>
      <c r="H793" s="849">
        <v>22</v>
      </c>
      <c r="I793" s="849">
        <v>97724</v>
      </c>
      <c r="J793" s="832">
        <v>1.1000000000000001</v>
      </c>
      <c r="K793" s="832">
        <v>4442</v>
      </c>
      <c r="L793" s="849">
        <v>20</v>
      </c>
      <c r="M793" s="849">
        <v>88840</v>
      </c>
      <c r="N793" s="832">
        <v>1</v>
      </c>
      <c r="O793" s="832">
        <v>4442</v>
      </c>
      <c r="P793" s="849">
        <v>42</v>
      </c>
      <c r="Q793" s="849">
        <v>186564</v>
      </c>
      <c r="R793" s="837">
        <v>2.1</v>
      </c>
      <c r="S793" s="850">
        <v>4442</v>
      </c>
    </row>
    <row r="794" spans="1:19" ht="14.4" customHeight="1" x14ac:dyDescent="0.3">
      <c r="A794" s="831" t="s">
        <v>5419</v>
      </c>
      <c r="B794" s="832" t="s">
        <v>5553</v>
      </c>
      <c r="C794" s="832" t="s">
        <v>590</v>
      </c>
      <c r="D794" s="832" t="s">
        <v>2306</v>
      </c>
      <c r="E794" s="832" t="s">
        <v>5511</v>
      </c>
      <c r="F794" s="832" t="s">
        <v>5653</v>
      </c>
      <c r="G794" s="832" t="s">
        <v>5654</v>
      </c>
      <c r="H794" s="849"/>
      <c r="I794" s="849"/>
      <c r="J794" s="832"/>
      <c r="K794" s="832"/>
      <c r="L794" s="849"/>
      <c r="M794" s="849"/>
      <c r="N794" s="832"/>
      <c r="O794" s="832"/>
      <c r="P794" s="849">
        <v>1</v>
      </c>
      <c r="Q794" s="849">
        <v>622</v>
      </c>
      <c r="R794" s="837"/>
      <c r="S794" s="850">
        <v>622</v>
      </c>
    </row>
    <row r="795" spans="1:19" ht="14.4" customHeight="1" x14ac:dyDescent="0.3">
      <c r="A795" s="831" t="s">
        <v>5419</v>
      </c>
      <c r="B795" s="832" t="s">
        <v>5553</v>
      </c>
      <c r="C795" s="832" t="s">
        <v>590</v>
      </c>
      <c r="D795" s="832" t="s">
        <v>2306</v>
      </c>
      <c r="E795" s="832" t="s">
        <v>5511</v>
      </c>
      <c r="F795" s="832" t="s">
        <v>5655</v>
      </c>
      <c r="G795" s="832" t="s">
        <v>5656</v>
      </c>
      <c r="H795" s="849">
        <v>6</v>
      </c>
      <c r="I795" s="849">
        <v>10626</v>
      </c>
      <c r="J795" s="832">
        <v>1</v>
      </c>
      <c r="K795" s="832">
        <v>1771</v>
      </c>
      <c r="L795" s="849">
        <v>6</v>
      </c>
      <c r="M795" s="849">
        <v>10626</v>
      </c>
      <c r="N795" s="832">
        <v>1</v>
      </c>
      <c r="O795" s="832">
        <v>1771</v>
      </c>
      <c r="P795" s="849">
        <v>4</v>
      </c>
      <c r="Q795" s="849">
        <v>7088</v>
      </c>
      <c r="R795" s="837">
        <v>0.66704310182571047</v>
      </c>
      <c r="S795" s="850">
        <v>1772</v>
      </c>
    </row>
    <row r="796" spans="1:19" ht="14.4" customHeight="1" x14ac:dyDescent="0.3">
      <c r="A796" s="831" t="s">
        <v>5419</v>
      </c>
      <c r="B796" s="832" t="s">
        <v>5553</v>
      </c>
      <c r="C796" s="832" t="s">
        <v>590</v>
      </c>
      <c r="D796" s="832" t="s">
        <v>2306</v>
      </c>
      <c r="E796" s="832" t="s">
        <v>5511</v>
      </c>
      <c r="F796" s="832" t="s">
        <v>5524</v>
      </c>
      <c r="G796" s="832" t="s">
        <v>5525</v>
      </c>
      <c r="H796" s="849">
        <v>2</v>
      </c>
      <c r="I796" s="849">
        <v>66.66</v>
      </c>
      <c r="J796" s="832"/>
      <c r="K796" s="832">
        <v>33.33</v>
      </c>
      <c r="L796" s="849"/>
      <c r="M796" s="849"/>
      <c r="N796" s="832"/>
      <c r="O796" s="832"/>
      <c r="P796" s="849">
        <v>37</v>
      </c>
      <c r="Q796" s="849">
        <v>1233.33</v>
      </c>
      <c r="R796" s="837"/>
      <c r="S796" s="850">
        <v>33.333243243243238</v>
      </c>
    </row>
    <row r="797" spans="1:19" ht="14.4" customHeight="1" x14ac:dyDescent="0.3">
      <c r="A797" s="831" t="s">
        <v>5419</v>
      </c>
      <c r="B797" s="832" t="s">
        <v>5553</v>
      </c>
      <c r="C797" s="832" t="s">
        <v>590</v>
      </c>
      <c r="D797" s="832" t="s">
        <v>2306</v>
      </c>
      <c r="E797" s="832" t="s">
        <v>5511</v>
      </c>
      <c r="F797" s="832" t="s">
        <v>5657</v>
      </c>
      <c r="G797" s="832" t="s">
        <v>5658</v>
      </c>
      <c r="H797" s="849">
        <v>33</v>
      </c>
      <c r="I797" s="849">
        <v>32340</v>
      </c>
      <c r="J797" s="832">
        <v>0.89189189189189189</v>
      </c>
      <c r="K797" s="832">
        <v>980</v>
      </c>
      <c r="L797" s="849">
        <v>37</v>
      </c>
      <c r="M797" s="849">
        <v>36260</v>
      </c>
      <c r="N797" s="832">
        <v>1</v>
      </c>
      <c r="O797" s="832">
        <v>980</v>
      </c>
      <c r="P797" s="849">
        <v>84</v>
      </c>
      <c r="Q797" s="849">
        <v>82488</v>
      </c>
      <c r="R797" s="837">
        <v>2.2749034749034749</v>
      </c>
      <c r="S797" s="850">
        <v>982</v>
      </c>
    </row>
    <row r="798" spans="1:19" ht="14.4" customHeight="1" x14ac:dyDescent="0.3">
      <c r="A798" s="831" t="s">
        <v>5419</v>
      </c>
      <c r="B798" s="832" t="s">
        <v>5553</v>
      </c>
      <c r="C798" s="832" t="s">
        <v>590</v>
      </c>
      <c r="D798" s="832" t="s">
        <v>2306</v>
      </c>
      <c r="E798" s="832" t="s">
        <v>5511</v>
      </c>
      <c r="F798" s="832" t="s">
        <v>5659</v>
      </c>
      <c r="G798" s="832" t="s">
        <v>5660</v>
      </c>
      <c r="H798" s="849">
        <v>40</v>
      </c>
      <c r="I798" s="849">
        <v>6880</v>
      </c>
      <c r="J798" s="832">
        <v>1</v>
      </c>
      <c r="K798" s="832">
        <v>172</v>
      </c>
      <c r="L798" s="849">
        <v>40</v>
      </c>
      <c r="M798" s="849">
        <v>6880</v>
      </c>
      <c r="N798" s="832">
        <v>1</v>
      </c>
      <c r="O798" s="832">
        <v>172</v>
      </c>
      <c r="P798" s="849">
        <v>101</v>
      </c>
      <c r="Q798" s="849">
        <v>17372</v>
      </c>
      <c r="R798" s="837">
        <v>2.5249999999999999</v>
      </c>
      <c r="S798" s="850">
        <v>172</v>
      </c>
    </row>
    <row r="799" spans="1:19" ht="14.4" customHeight="1" x14ac:dyDescent="0.3">
      <c r="A799" s="831" t="s">
        <v>5419</v>
      </c>
      <c r="B799" s="832" t="s">
        <v>5553</v>
      </c>
      <c r="C799" s="832" t="s">
        <v>590</v>
      </c>
      <c r="D799" s="832" t="s">
        <v>2306</v>
      </c>
      <c r="E799" s="832" t="s">
        <v>5511</v>
      </c>
      <c r="F799" s="832" t="s">
        <v>5661</v>
      </c>
      <c r="G799" s="832" t="s">
        <v>5662</v>
      </c>
      <c r="H799" s="849">
        <v>6</v>
      </c>
      <c r="I799" s="849">
        <v>2460</v>
      </c>
      <c r="J799" s="832">
        <v>0.8571428571428571</v>
      </c>
      <c r="K799" s="832">
        <v>410</v>
      </c>
      <c r="L799" s="849">
        <v>7</v>
      </c>
      <c r="M799" s="849">
        <v>2870</v>
      </c>
      <c r="N799" s="832">
        <v>1</v>
      </c>
      <c r="O799" s="832">
        <v>410</v>
      </c>
      <c r="P799" s="849">
        <v>4</v>
      </c>
      <c r="Q799" s="849">
        <v>1644</v>
      </c>
      <c r="R799" s="837">
        <v>0.57282229965156795</v>
      </c>
      <c r="S799" s="850">
        <v>411</v>
      </c>
    </row>
    <row r="800" spans="1:19" ht="14.4" customHeight="1" x14ac:dyDescent="0.3">
      <c r="A800" s="831" t="s">
        <v>5419</v>
      </c>
      <c r="B800" s="832" t="s">
        <v>5553</v>
      </c>
      <c r="C800" s="832" t="s">
        <v>590</v>
      </c>
      <c r="D800" s="832" t="s">
        <v>2306</v>
      </c>
      <c r="E800" s="832" t="s">
        <v>5511</v>
      </c>
      <c r="F800" s="832" t="s">
        <v>5663</v>
      </c>
      <c r="G800" s="832" t="s">
        <v>5664</v>
      </c>
      <c r="H800" s="849">
        <v>1</v>
      </c>
      <c r="I800" s="849">
        <v>753</v>
      </c>
      <c r="J800" s="832"/>
      <c r="K800" s="832">
        <v>753</v>
      </c>
      <c r="L800" s="849"/>
      <c r="M800" s="849"/>
      <c r="N800" s="832"/>
      <c r="O800" s="832"/>
      <c r="P800" s="849"/>
      <c r="Q800" s="849"/>
      <c r="R800" s="837"/>
      <c r="S800" s="850"/>
    </row>
    <row r="801" spans="1:19" ht="14.4" customHeight="1" x14ac:dyDescent="0.3">
      <c r="A801" s="831" t="s">
        <v>5419</v>
      </c>
      <c r="B801" s="832" t="s">
        <v>5553</v>
      </c>
      <c r="C801" s="832" t="s">
        <v>590</v>
      </c>
      <c r="D801" s="832" t="s">
        <v>2306</v>
      </c>
      <c r="E801" s="832" t="s">
        <v>5511</v>
      </c>
      <c r="F801" s="832" t="s">
        <v>5582</v>
      </c>
      <c r="G801" s="832" t="s">
        <v>5583</v>
      </c>
      <c r="H801" s="849">
        <v>5</v>
      </c>
      <c r="I801" s="849">
        <v>885</v>
      </c>
      <c r="J801" s="832"/>
      <c r="K801" s="832">
        <v>177</v>
      </c>
      <c r="L801" s="849"/>
      <c r="M801" s="849"/>
      <c r="N801" s="832"/>
      <c r="O801" s="832"/>
      <c r="P801" s="849">
        <v>12</v>
      </c>
      <c r="Q801" s="849">
        <v>2136</v>
      </c>
      <c r="R801" s="837"/>
      <c r="S801" s="850">
        <v>178</v>
      </c>
    </row>
    <row r="802" spans="1:19" ht="14.4" customHeight="1" x14ac:dyDescent="0.3">
      <c r="A802" s="831" t="s">
        <v>5419</v>
      </c>
      <c r="B802" s="832" t="s">
        <v>5553</v>
      </c>
      <c r="C802" s="832" t="s">
        <v>590</v>
      </c>
      <c r="D802" s="832" t="s">
        <v>2306</v>
      </c>
      <c r="E802" s="832" t="s">
        <v>5511</v>
      </c>
      <c r="F802" s="832" t="s">
        <v>5665</v>
      </c>
      <c r="G802" s="832" t="s">
        <v>5666</v>
      </c>
      <c r="H802" s="849">
        <v>3</v>
      </c>
      <c r="I802" s="849">
        <v>9066</v>
      </c>
      <c r="J802" s="832">
        <v>1</v>
      </c>
      <c r="K802" s="832">
        <v>3022</v>
      </c>
      <c r="L802" s="849">
        <v>3</v>
      </c>
      <c r="M802" s="849">
        <v>9066</v>
      </c>
      <c r="N802" s="832">
        <v>1</v>
      </c>
      <c r="O802" s="832">
        <v>3022</v>
      </c>
      <c r="P802" s="849">
        <v>4</v>
      </c>
      <c r="Q802" s="849">
        <v>12092</v>
      </c>
      <c r="R802" s="837">
        <v>1.3337745422457534</v>
      </c>
      <c r="S802" s="850">
        <v>3023</v>
      </c>
    </row>
    <row r="803" spans="1:19" ht="14.4" customHeight="1" x14ac:dyDescent="0.3">
      <c r="A803" s="831" t="s">
        <v>5419</v>
      </c>
      <c r="B803" s="832" t="s">
        <v>5553</v>
      </c>
      <c r="C803" s="832" t="s">
        <v>590</v>
      </c>
      <c r="D803" s="832" t="s">
        <v>2306</v>
      </c>
      <c r="E803" s="832" t="s">
        <v>5511</v>
      </c>
      <c r="F803" s="832" t="s">
        <v>5584</v>
      </c>
      <c r="G803" s="832" t="s">
        <v>5585</v>
      </c>
      <c r="H803" s="849"/>
      <c r="I803" s="849"/>
      <c r="J803" s="832"/>
      <c r="K803" s="832"/>
      <c r="L803" s="849"/>
      <c r="M803" s="849"/>
      <c r="N803" s="832"/>
      <c r="O803" s="832"/>
      <c r="P803" s="849">
        <v>20</v>
      </c>
      <c r="Q803" s="849">
        <v>7100</v>
      </c>
      <c r="R803" s="837"/>
      <c r="S803" s="850">
        <v>355</v>
      </c>
    </row>
    <row r="804" spans="1:19" ht="14.4" customHeight="1" x14ac:dyDescent="0.3">
      <c r="A804" s="831" t="s">
        <v>5419</v>
      </c>
      <c r="B804" s="832" t="s">
        <v>5553</v>
      </c>
      <c r="C804" s="832" t="s">
        <v>590</v>
      </c>
      <c r="D804" s="832" t="s">
        <v>2306</v>
      </c>
      <c r="E804" s="832" t="s">
        <v>5511</v>
      </c>
      <c r="F804" s="832" t="s">
        <v>5667</v>
      </c>
      <c r="G804" s="832" t="s">
        <v>5668</v>
      </c>
      <c r="H804" s="849"/>
      <c r="I804" s="849"/>
      <c r="J804" s="832"/>
      <c r="K804" s="832"/>
      <c r="L804" s="849">
        <v>1</v>
      </c>
      <c r="M804" s="849">
        <v>5264</v>
      </c>
      <c r="N804" s="832">
        <v>1</v>
      </c>
      <c r="O804" s="832">
        <v>5264</v>
      </c>
      <c r="P804" s="849"/>
      <c r="Q804" s="849"/>
      <c r="R804" s="837"/>
      <c r="S804" s="850"/>
    </row>
    <row r="805" spans="1:19" ht="14.4" customHeight="1" x14ac:dyDescent="0.3">
      <c r="A805" s="831" t="s">
        <v>5419</v>
      </c>
      <c r="B805" s="832" t="s">
        <v>5553</v>
      </c>
      <c r="C805" s="832" t="s">
        <v>590</v>
      </c>
      <c r="D805" s="832" t="s">
        <v>2306</v>
      </c>
      <c r="E805" s="832" t="s">
        <v>5511</v>
      </c>
      <c r="F805" s="832" t="s">
        <v>5671</v>
      </c>
      <c r="G805" s="832" t="s">
        <v>5672</v>
      </c>
      <c r="H805" s="849"/>
      <c r="I805" s="849"/>
      <c r="J805" s="832"/>
      <c r="K805" s="832"/>
      <c r="L805" s="849">
        <v>3</v>
      </c>
      <c r="M805" s="849">
        <v>20562</v>
      </c>
      <c r="N805" s="832">
        <v>1</v>
      </c>
      <c r="O805" s="832">
        <v>6854</v>
      </c>
      <c r="P805" s="849"/>
      <c r="Q805" s="849"/>
      <c r="R805" s="837"/>
      <c r="S805" s="850"/>
    </row>
    <row r="806" spans="1:19" ht="14.4" customHeight="1" x14ac:dyDescent="0.3">
      <c r="A806" s="831" t="s">
        <v>5419</v>
      </c>
      <c r="B806" s="832" t="s">
        <v>5553</v>
      </c>
      <c r="C806" s="832" t="s">
        <v>590</v>
      </c>
      <c r="D806" s="832" t="s">
        <v>2306</v>
      </c>
      <c r="E806" s="832" t="s">
        <v>5511</v>
      </c>
      <c r="F806" s="832" t="s">
        <v>5677</v>
      </c>
      <c r="G806" s="832" t="s">
        <v>5632</v>
      </c>
      <c r="H806" s="849">
        <v>3</v>
      </c>
      <c r="I806" s="849">
        <v>3477</v>
      </c>
      <c r="J806" s="832">
        <v>1.4987068965517241</v>
      </c>
      <c r="K806" s="832">
        <v>1159</v>
      </c>
      <c r="L806" s="849">
        <v>2</v>
      </c>
      <c r="M806" s="849">
        <v>2320</v>
      </c>
      <c r="N806" s="832">
        <v>1</v>
      </c>
      <c r="O806" s="832">
        <v>1160</v>
      </c>
      <c r="P806" s="849"/>
      <c r="Q806" s="849"/>
      <c r="R806" s="837"/>
      <c r="S806" s="850"/>
    </row>
    <row r="807" spans="1:19" ht="14.4" customHeight="1" x14ac:dyDescent="0.3">
      <c r="A807" s="831" t="s">
        <v>5419</v>
      </c>
      <c r="B807" s="832" t="s">
        <v>5553</v>
      </c>
      <c r="C807" s="832" t="s">
        <v>590</v>
      </c>
      <c r="D807" s="832" t="s">
        <v>2306</v>
      </c>
      <c r="E807" s="832" t="s">
        <v>5511</v>
      </c>
      <c r="F807" s="832" t="s">
        <v>5678</v>
      </c>
      <c r="G807" s="832" t="s">
        <v>5679</v>
      </c>
      <c r="H807" s="849">
        <v>1</v>
      </c>
      <c r="I807" s="849">
        <v>1159</v>
      </c>
      <c r="J807" s="832">
        <v>0.99913793103448278</v>
      </c>
      <c r="K807" s="832">
        <v>1159</v>
      </c>
      <c r="L807" s="849">
        <v>1</v>
      </c>
      <c r="M807" s="849">
        <v>1160</v>
      </c>
      <c r="N807" s="832">
        <v>1</v>
      </c>
      <c r="O807" s="832">
        <v>1160</v>
      </c>
      <c r="P807" s="849">
        <v>9</v>
      </c>
      <c r="Q807" s="849">
        <v>10449</v>
      </c>
      <c r="R807" s="837">
        <v>9.0077586206896552</v>
      </c>
      <c r="S807" s="850">
        <v>1161</v>
      </c>
    </row>
    <row r="808" spans="1:19" ht="14.4" customHeight="1" x14ac:dyDescent="0.3">
      <c r="A808" s="831" t="s">
        <v>5419</v>
      </c>
      <c r="B808" s="832" t="s">
        <v>5553</v>
      </c>
      <c r="C808" s="832" t="s">
        <v>590</v>
      </c>
      <c r="D808" s="832" t="s">
        <v>2321</v>
      </c>
      <c r="E808" s="832" t="s">
        <v>5563</v>
      </c>
      <c r="F808" s="832" t="s">
        <v>5595</v>
      </c>
      <c r="G808" s="832" t="s">
        <v>5596</v>
      </c>
      <c r="H808" s="849">
        <v>3</v>
      </c>
      <c r="I808" s="849">
        <v>6684.5399999999991</v>
      </c>
      <c r="J808" s="832">
        <v>3</v>
      </c>
      <c r="K808" s="832">
        <v>2228.1799999999998</v>
      </c>
      <c r="L808" s="849">
        <v>1</v>
      </c>
      <c r="M808" s="849">
        <v>2228.1799999999998</v>
      </c>
      <c r="N808" s="832">
        <v>1</v>
      </c>
      <c r="O808" s="832">
        <v>2228.1799999999998</v>
      </c>
      <c r="P808" s="849">
        <v>4</v>
      </c>
      <c r="Q808" s="849">
        <v>8912.7199999999993</v>
      </c>
      <c r="R808" s="837">
        <v>4</v>
      </c>
      <c r="S808" s="850">
        <v>2228.1799999999998</v>
      </c>
    </row>
    <row r="809" spans="1:19" ht="14.4" customHeight="1" x14ac:dyDescent="0.3">
      <c r="A809" s="831" t="s">
        <v>5419</v>
      </c>
      <c r="B809" s="832" t="s">
        <v>5553</v>
      </c>
      <c r="C809" s="832" t="s">
        <v>590</v>
      </c>
      <c r="D809" s="832" t="s">
        <v>2321</v>
      </c>
      <c r="E809" s="832" t="s">
        <v>5563</v>
      </c>
      <c r="F809" s="832" t="s">
        <v>5605</v>
      </c>
      <c r="G809" s="832" t="s">
        <v>5606</v>
      </c>
      <c r="H809" s="849">
        <v>0.03</v>
      </c>
      <c r="I809" s="849">
        <v>7.67</v>
      </c>
      <c r="J809" s="832">
        <v>2.1714512202027064E-2</v>
      </c>
      <c r="K809" s="832">
        <v>255.66666666666669</v>
      </c>
      <c r="L809" s="849">
        <v>1.1600000000000001</v>
      </c>
      <c r="M809" s="849">
        <v>353.22</v>
      </c>
      <c r="N809" s="832">
        <v>1</v>
      </c>
      <c r="O809" s="832">
        <v>304.5</v>
      </c>
      <c r="P809" s="849">
        <v>0.13</v>
      </c>
      <c r="Q809" s="849">
        <v>38.380000000000003</v>
      </c>
      <c r="R809" s="837">
        <v>0.10865749391314194</v>
      </c>
      <c r="S809" s="850">
        <v>295.23076923076923</v>
      </c>
    </row>
    <row r="810" spans="1:19" ht="14.4" customHeight="1" x14ac:dyDescent="0.3">
      <c r="A810" s="831" t="s">
        <v>5419</v>
      </c>
      <c r="B810" s="832" t="s">
        <v>5553</v>
      </c>
      <c r="C810" s="832" t="s">
        <v>590</v>
      </c>
      <c r="D810" s="832" t="s">
        <v>2321</v>
      </c>
      <c r="E810" s="832" t="s">
        <v>5563</v>
      </c>
      <c r="F810" s="832" t="s">
        <v>5623</v>
      </c>
      <c r="G810" s="832" t="s">
        <v>5624</v>
      </c>
      <c r="H810" s="849"/>
      <c r="I810" s="849"/>
      <c r="J810" s="832"/>
      <c r="K810" s="832"/>
      <c r="L810" s="849">
        <v>1</v>
      </c>
      <c r="M810" s="849">
        <v>8691.4</v>
      </c>
      <c r="N810" s="832">
        <v>1</v>
      </c>
      <c r="O810" s="832">
        <v>8691.4</v>
      </c>
      <c r="P810" s="849"/>
      <c r="Q810" s="849"/>
      <c r="R810" s="837"/>
      <c r="S810" s="850"/>
    </row>
    <row r="811" spans="1:19" ht="14.4" customHeight="1" x14ac:dyDescent="0.3">
      <c r="A811" s="831" t="s">
        <v>5419</v>
      </c>
      <c r="B811" s="832" t="s">
        <v>5553</v>
      </c>
      <c r="C811" s="832" t="s">
        <v>590</v>
      </c>
      <c r="D811" s="832" t="s">
        <v>2321</v>
      </c>
      <c r="E811" s="832" t="s">
        <v>5563</v>
      </c>
      <c r="F811" s="832" t="s">
        <v>5629</v>
      </c>
      <c r="G811" s="832" t="s">
        <v>5630</v>
      </c>
      <c r="H811" s="849"/>
      <c r="I811" s="849"/>
      <c r="J811" s="832"/>
      <c r="K811" s="832"/>
      <c r="L811" s="849"/>
      <c r="M811" s="849"/>
      <c r="N811" s="832"/>
      <c r="O811" s="832"/>
      <c r="P811" s="849">
        <v>0.9</v>
      </c>
      <c r="Q811" s="849">
        <v>2663.67</v>
      </c>
      <c r="R811" s="837"/>
      <c r="S811" s="850">
        <v>2959.6333333333332</v>
      </c>
    </row>
    <row r="812" spans="1:19" ht="14.4" customHeight="1" x14ac:dyDescent="0.3">
      <c r="A812" s="831" t="s">
        <v>5419</v>
      </c>
      <c r="B812" s="832" t="s">
        <v>5553</v>
      </c>
      <c r="C812" s="832" t="s">
        <v>590</v>
      </c>
      <c r="D812" s="832" t="s">
        <v>2321</v>
      </c>
      <c r="E812" s="832" t="s">
        <v>5511</v>
      </c>
      <c r="F812" s="832" t="s">
        <v>5518</v>
      </c>
      <c r="G812" s="832" t="s">
        <v>5519</v>
      </c>
      <c r="H812" s="849">
        <v>3</v>
      </c>
      <c r="I812" s="849">
        <v>111</v>
      </c>
      <c r="J812" s="832">
        <v>1.5</v>
      </c>
      <c r="K812" s="832">
        <v>37</v>
      </c>
      <c r="L812" s="849">
        <v>2</v>
      </c>
      <c r="M812" s="849">
        <v>74</v>
      </c>
      <c r="N812" s="832">
        <v>1</v>
      </c>
      <c r="O812" s="832">
        <v>37</v>
      </c>
      <c r="P812" s="849">
        <v>3</v>
      </c>
      <c r="Q812" s="849">
        <v>111</v>
      </c>
      <c r="R812" s="837">
        <v>1.5</v>
      </c>
      <c r="S812" s="850">
        <v>37</v>
      </c>
    </row>
    <row r="813" spans="1:19" ht="14.4" customHeight="1" x14ac:dyDescent="0.3">
      <c r="A813" s="831" t="s">
        <v>5419</v>
      </c>
      <c r="B813" s="832" t="s">
        <v>5553</v>
      </c>
      <c r="C813" s="832" t="s">
        <v>590</v>
      </c>
      <c r="D813" s="832" t="s">
        <v>2321</v>
      </c>
      <c r="E813" s="832" t="s">
        <v>5511</v>
      </c>
      <c r="F813" s="832" t="s">
        <v>5631</v>
      </c>
      <c r="G813" s="832" t="s">
        <v>5632</v>
      </c>
      <c r="H813" s="849">
        <v>6</v>
      </c>
      <c r="I813" s="849">
        <v>6954</v>
      </c>
      <c r="J813" s="832">
        <v>2.9974137931034481</v>
      </c>
      <c r="K813" s="832">
        <v>1159</v>
      </c>
      <c r="L813" s="849">
        <v>2</v>
      </c>
      <c r="M813" s="849">
        <v>2320</v>
      </c>
      <c r="N813" s="832">
        <v>1</v>
      </c>
      <c r="O813" s="832">
        <v>1160</v>
      </c>
      <c r="P813" s="849">
        <v>4</v>
      </c>
      <c r="Q813" s="849">
        <v>4644</v>
      </c>
      <c r="R813" s="837">
        <v>2.0017241379310344</v>
      </c>
      <c r="S813" s="850">
        <v>1161</v>
      </c>
    </row>
    <row r="814" spans="1:19" ht="14.4" customHeight="1" x14ac:dyDescent="0.3">
      <c r="A814" s="831" t="s">
        <v>5419</v>
      </c>
      <c r="B814" s="832" t="s">
        <v>5553</v>
      </c>
      <c r="C814" s="832" t="s">
        <v>590</v>
      </c>
      <c r="D814" s="832" t="s">
        <v>2321</v>
      </c>
      <c r="E814" s="832" t="s">
        <v>5511</v>
      </c>
      <c r="F814" s="832" t="s">
        <v>5633</v>
      </c>
      <c r="G814" s="832" t="s">
        <v>5634</v>
      </c>
      <c r="H814" s="849"/>
      <c r="I814" s="849"/>
      <c r="J814" s="832"/>
      <c r="K814" s="832"/>
      <c r="L814" s="849">
        <v>2</v>
      </c>
      <c r="M814" s="849">
        <v>2320</v>
      </c>
      <c r="N814" s="832">
        <v>1</v>
      </c>
      <c r="O814" s="832">
        <v>1160</v>
      </c>
      <c r="P814" s="849">
        <v>1</v>
      </c>
      <c r="Q814" s="849">
        <v>1161</v>
      </c>
      <c r="R814" s="837">
        <v>0.50043103448275861</v>
      </c>
      <c r="S814" s="850">
        <v>1161</v>
      </c>
    </row>
    <row r="815" spans="1:19" ht="14.4" customHeight="1" x14ac:dyDescent="0.3">
      <c r="A815" s="831" t="s">
        <v>5419</v>
      </c>
      <c r="B815" s="832" t="s">
        <v>5553</v>
      </c>
      <c r="C815" s="832" t="s">
        <v>590</v>
      </c>
      <c r="D815" s="832" t="s">
        <v>2321</v>
      </c>
      <c r="E815" s="832" t="s">
        <v>5511</v>
      </c>
      <c r="F815" s="832" t="s">
        <v>5568</v>
      </c>
      <c r="G815" s="832" t="s">
        <v>5569</v>
      </c>
      <c r="H815" s="849">
        <v>36</v>
      </c>
      <c r="I815" s="849">
        <v>3168</v>
      </c>
      <c r="J815" s="832">
        <v>1.8</v>
      </c>
      <c r="K815" s="832">
        <v>88</v>
      </c>
      <c r="L815" s="849">
        <v>20</v>
      </c>
      <c r="M815" s="849">
        <v>1760</v>
      </c>
      <c r="N815" s="832">
        <v>1</v>
      </c>
      <c r="O815" s="832">
        <v>88</v>
      </c>
      <c r="P815" s="849">
        <v>21</v>
      </c>
      <c r="Q815" s="849">
        <v>1848</v>
      </c>
      <c r="R815" s="837">
        <v>1.05</v>
      </c>
      <c r="S815" s="850">
        <v>88</v>
      </c>
    </row>
    <row r="816" spans="1:19" ht="14.4" customHeight="1" x14ac:dyDescent="0.3">
      <c r="A816" s="831" t="s">
        <v>5419</v>
      </c>
      <c r="B816" s="832" t="s">
        <v>5553</v>
      </c>
      <c r="C816" s="832" t="s">
        <v>590</v>
      </c>
      <c r="D816" s="832" t="s">
        <v>2321</v>
      </c>
      <c r="E816" s="832" t="s">
        <v>5511</v>
      </c>
      <c r="F816" s="832" t="s">
        <v>5639</v>
      </c>
      <c r="G816" s="832" t="s">
        <v>5640</v>
      </c>
      <c r="H816" s="849">
        <v>76</v>
      </c>
      <c r="I816" s="849">
        <v>47880</v>
      </c>
      <c r="J816" s="832">
        <v>1.5833333333333333</v>
      </c>
      <c r="K816" s="832">
        <v>630</v>
      </c>
      <c r="L816" s="849">
        <v>48</v>
      </c>
      <c r="M816" s="849">
        <v>30240</v>
      </c>
      <c r="N816" s="832">
        <v>1</v>
      </c>
      <c r="O816" s="832">
        <v>630</v>
      </c>
      <c r="P816" s="849">
        <v>58</v>
      </c>
      <c r="Q816" s="849">
        <v>36598</v>
      </c>
      <c r="R816" s="837">
        <v>1.2102513227513227</v>
      </c>
      <c r="S816" s="850">
        <v>631</v>
      </c>
    </row>
    <row r="817" spans="1:19" ht="14.4" customHeight="1" x14ac:dyDescent="0.3">
      <c r="A817" s="831" t="s">
        <v>5419</v>
      </c>
      <c r="B817" s="832" t="s">
        <v>5553</v>
      </c>
      <c r="C817" s="832" t="s">
        <v>590</v>
      </c>
      <c r="D817" s="832" t="s">
        <v>2321</v>
      </c>
      <c r="E817" s="832" t="s">
        <v>5511</v>
      </c>
      <c r="F817" s="832" t="s">
        <v>5572</v>
      </c>
      <c r="G817" s="832" t="s">
        <v>5573</v>
      </c>
      <c r="H817" s="849">
        <v>145</v>
      </c>
      <c r="I817" s="849">
        <v>56840</v>
      </c>
      <c r="J817" s="832">
        <v>1.2083333333333333</v>
      </c>
      <c r="K817" s="832">
        <v>392</v>
      </c>
      <c r="L817" s="849">
        <v>120</v>
      </c>
      <c r="M817" s="849">
        <v>47040</v>
      </c>
      <c r="N817" s="832">
        <v>1</v>
      </c>
      <c r="O817" s="832">
        <v>392</v>
      </c>
      <c r="P817" s="849">
        <v>147</v>
      </c>
      <c r="Q817" s="849">
        <v>57771</v>
      </c>
      <c r="R817" s="837">
        <v>1.2281249999999999</v>
      </c>
      <c r="S817" s="850">
        <v>393</v>
      </c>
    </row>
    <row r="818" spans="1:19" ht="14.4" customHeight="1" x14ac:dyDescent="0.3">
      <c r="A818" s="831" t="s">
        <v>5419</v>
      </c>
      <c r="B818" s="832" t="s">
        <v>5553</v>
      </c>
      <c r="C818" s="832" t="s">
        <v>590</v>
      </c>
      <c r="D818" s="832" t="s">
        <v>2321</v>
      </c>
      <c r="E818" s="832" t="s">
        <v>5511</v>
      </c>
      <c r="F818" s="832" t="s">
        <v>5574</v>
      </c>
      <c r="G818" s="832" t="s">
        <v>5575</v>
      </c>
      <c r="H818" s="849">
        <v>687</v>
      </c>
      <c r="I818" s="849">
        <v>26793</v>
      </c>
      <c r="J818" s="832">
        <v>1.1374172185430464</v>
      </c>
      <c r="K818" s="832">
        <v>39</v>
      </c>
      <c r="L818" s="849">
        <v>604</v>
      </c>
      <c r="M818" s="849">
        <v>23556</v>
      </c>
      <c r="N818" s="832">
        <v>1</v>
      </c>
      <c r="O818" s="832">
        <v>39</v>
      </c>
      <c r="P818" s="849">
        <v>619</v>
      </c>
      <c r="Q818" s="849">
        <v>24141</v>
      </c>
      <c r="R818" s="837">
        <v>1.0248344370860927</v>
      </c>
      <c r="S818" s="850">
        <v>39</v>
      </c>
    </row>
    <row r="819" spans="1:19" ht="14.4" customHeight="1" x14ac:dyDescent="0.3">
      <c r="A819" s="831" t="s">
        <v>5419</v>
      </c>
      <c r="B819" s="832" t="s">
        <v>5553</v>
      </c>
      <c r="C819" s="832" t="s">
        <v>590</v>
      </c>
      <c r="D819" s="832" t="s">
        <v>2321</v>
      </c>
      <c r="E819" s="832" t="s">
        <v>5511</v>
      </c>
      <c r="F819" s="832" t="s">
        <v>5576</v>
      </c>
      <c r="G819" s="832" t="s">
        <v>5577</v>
      </c>
      <c r="H819" s="849">
        <v>1</v>
      </c>
      <c r="I819" s="849">
        <v>17710</v>
      </c>
      <c r="J819" s="832">
        <v>0.49997176895714529</v>
      </c>
      <c r="K819" s="832">
        <v>17710</v>
      </c>
      <c r="L819" s="849">
        <v>2</v>
      </c>
      <c r="M819" s="849">
        <v>35422</v>
      </c>
      <c r="N819" s="832">
        <v>1</v>
      </c>
      <c r="O819" s="832">
        <v>17711</v>
      </c>
      <c r="P819" s="849">
        <v>4</v>
      </c>
      <c r="Q819" s="849">
        <v>70852</v>
      </c>
      <c r="R819" s="837">
        <v>2.0002258483428377</v>
      </c>
      <c r="S819" s="850">
        <v>17713</v>
      </c>
    </row>
    <row r="820" spans="1:19" ht="14.4" customHeight="1" x14ac:dyDescent="0.3">
      <c r="A820" s="831" t="s">
        <v>5419</v>
      </c>
      <c r="B820" s="832" t="s">
        <v>5553</v>
      </c>
      <c r="C820" s="832" t="s">
        <v>590</v>
      </c>
      <c r="D820" s="832" t="s">
        <v>2321</v>
      </c>
      <c r="E820" s="832" t="s">
        <v>5511</v>
      </c>
      <c r="F820" s="832" t="s">
        <v>5645</v>
      </c>
      <c r="G820" s="832" t="s">
        <v>5646</v>
      </c>
      <c r="H820" s="849"/>
      <c r="I820" s="849"/>
      <c r="J820" s="832"/>
      <c r="K820" s="832"/>
      <c r="L820" s="849">
        <v>1</v>
      </c>
      <c r="M820" s="849">
        <v>586</v>
      </c>
      <c r="N820" s="832">
        <v>1</v>
      </c>
      <c r="O820" s="832">
        <v>586</v>
      </c>
      <c r="P820" s="849"/>
      <c r="Q820" s="849"/>
      <c r="R820" s="837"/>
      <c r="S820" s="850"/>
    </row>
    <row r="821" spans="1:19" ht="14.4" customHeight="1" x14ac:dyDescent="0.3">
      <c r="A821" s="831" t="s">
        <v>5419</v>
      </c>
      <c r="B821" s="832" t="s">
        <v>5553</v>
      </c>
      <c r="C821" s="832" t="s">
        <v>590</v>
      </c>
      <c r="D821" s="832" t="s">
        <v>2321</v>
      </c>
      <c r="E821" s="832" t="s">
        <v>5511</v>
      </c>
      <c r="F821" s="832" t="s">
        <v>5578</v>
      </c>
      <c r="G821" s="832" t="s">
        <v>5579</v>
      </c>
      <c r="H821" s="849">
        <v>1</v>
      </c>
      <c r="I821" s="849">
        <v>1701</v>
      </c>
      <c r="J821" s="832"/>
      <c r="K821" s="832">
        <v>1701</v>
      </c>
      <c r="L821" s="849"/>
      <c r="M821" s="849"/>
      <c r="N821" s="832"/>
      <c r="O821" s="832"/>
      <c r="P821" s="849">
        <v>1</v>
      </c>
      <c r="Q821" s="849">
        <v>1702</v>
      </c>
      <c r="R821" s="837"/>
      <c r="S821" s="850">
        <v>1702</v>
      </c>
    </row>
    <row r="822" spans="1:19" ht="14.4" customHeight="1" x14ac:dyDescent="0.3">
      <c r="A822" s="831" t="s">
        <v>5419</v>
      </c>
      <c r="B822" s="832" t="s">
        <v>5553</v>
      </c>
      <c r="C822" s="832" t="s">
        <v>590</v>
      </c>
      <c r="D822" s="832" t="s">
        <v>2321</v>
      </c>
      <c r="E822" s="832" t="s">
        <v>5511</v>
      </c>
      <c r="F822" s="832" t="s">
        <v>5647</v>
      </c>
      <c r="G822" s="832" t="s">
        <v>5648</v>
      </c>
      <c r="H822" s="849">
        <v>4</v>
      </c>
      <c r="I822" s="849">
        <v>2816</v>
      </c>
      <c r="J822" s="832">
        <v>0.66196520921485658</v>
      </c>
      <c r="K822" s="832">
        <v>704</v>
      </c>
      <c r="L822" s="849">
        <v>6</v>
      </c>
      <c r="M822" s="849">
        <v>4254</v>
      </c>
      <c r="N822" s="832">
        <v>1</v>
      </c>
      <c r="O822" s="832">
        <v>709</v>
      </c>
      <c r="P822" s="849">
        <v>9</v>
      </c>
      <c r="Q822" s="849">
        <v>6390</v>
      </c>
      <c r="R822" s="837">
        <v>1.5021156558533146</v>
      </c>
      <c r="S822" s="850">
        <v>710</v>
      </c>
    </row>
    <row r="823" spans="1:19" ht="14.4" customHeight="1" x14ac:dyDescent="0.3">
      <c r="A823" s="831" t="s">
        <v>5419</v>
      </c>
      <c r="B823" s="832" t="s">
        <v>5553</v>
      </c>
      <c r="C823" s="832" t="s">
        <v>590</v>
      </c>
      <c r="D823" s="832" t="s">
        <v>2321</v>
      </c>
      <c r="E823" s="832" t="s">
        <v>5511</v>
      </c>
      <c r="F823" s="832" t="s">
        <v>5649</v>
      </c>
      <c r="G823" s="832" t="s">
        <v>5650</v>
      </c>
      <c r="H823" s="849">
        <v>1</v>
      </c>
      <c r="I823" s="849">
        <v>2282</v>
      </c>
      <c r="J823" s="832"/>
      <c r="K823" s="832">
        <v>2282</v>
      </c>
      <c r="L823" s="849"/>
      <c r="M823" s="849"/>
      <c r="N823" s="832"/>
      <c r="O823" s="832"/>
      <c r="P823" s="849"/>
      <c r="Q823" s="849"/>
      <c r="R823" s="837"/>
      <c r="S823" s="850"/>
    </row>
    <row r="824" spans="1:19" ht="14.4" customHeight="1" x14ac:dyDescent="0.3">
      <c r="A824" s="831" t="s">
        <v>5419</v>
      </c>
      <c r="B824" s="832" t="s">
        <v>5553</v>
      </c>
      <c r="C824" s="832" t="s">
        <v>590</v>
      </c>
      <c r="D824" s="832" t="s">
        <v>2321</v>
      </c>
      <c r="E824" s="832" t="s">
        <v>5511</v>
      </c>
      <c r="F824" s="832" t="s">
        <v>5580</v>
      </c>
      <c r="G824" s="832" t="s">
        <v>5581</v>
      </c>
      <c r="H824" s="849">
        <v>67</v>
      </c>
      <c r="I824" s="849">
        <v>297614</v>
      </c>
      <c r="J824" s="832">
        <v>1</v>
      </c>
      <c r="K824" s="832">
        <v>4442</v>
      </c>
      <c r="L824" s="849">
        <v>67</v>
      </c>
      <c r="M824" s="849">
        <v>297614</v>
      </c>
      <c r="N824" s="832">
        <v>1</v>
      </c>
      <c r="O824" s="832">
        <v>4442</v>
      </c>
      <c r="P824" s="849">
        <v>64</v>
      </c>
      <c r="Q824" s="849">
        <v>284288</v>
      </c>
      <c r="R824" s="837">
        <v>0.95522388059701491</v>
      </c>
      <c r="S824" s="850">
        <v>4442</v>
      </c>
    </row>
    <row r="825" spans="1:19" ht="14.4" customHeight="1" x14ac:dyDescent="0.3">
      <c r="A825" s="831" t="s">
        <v>5419</v>
      </c>
      <c r="B825" s="832" t="s">
        <v>5553</v>
      </c>
      <c r="C825" s="832" t="s">
        <v>590</v>
      </c>
      <c r="D825" s="832" t="s">
        <v>2321</v>
      </c>
      <c r="E825" s="832" t="s">
        <v>5511</v>
      </c>
      <c r="F825" s="832" t="s">
        <v>5524</v>
      </c>
      <c r="G825" s="832" t="s">
        <v>5525</v>
      </c>
      <c r="H825" s="849"/>
      <c r="I825" s="849"/>
      <c r="J825" s="832"/>
      <c r="K825" s="832"/>
      <c r="L825" s="849"/>
      <c r="M825" s="849"/>
      <c r="N825" s="832"/>
      <c r="O825" s="832"/>
      <c r="P825" s="849">
        <v>3</v>
      </c>
      <c r="Q825" s="849">
        <v>99.99</v>
      </c>
      <c r="R825" s="837"/>
      <c r="S825" s="850">
        <v>33.33</v>
      </c>
    </row>
    <row r="826" spans="1:19" ht="14.4" customHeight="1" x14ac:dyDescent="0.3">
      <c r="A826" s="831" t="s">
        <v>5419</v>
      </c>
      <c r="B826" s="832" t="s">
        <v>5553</v>
      </c>
      <c r="C826" s="832" t="s">
        <v>590</v>
      </c>
      <c r="D826" s="832" t="s">
        <v>2321</v>
      </c>
      <c r="E826" s="832" t="s">
        <v>5511</v>
      </c>
      <c r="F826" s="832" t="s">
        <v>5657</v>
      </c>
      <c r="G826" s="832" t="s">
        <v>5658</v>
      </c>
      <c r="H826" s="849">
        <v>165</v>
      </c>
      <c r="I826" s="849">
        <v>161700</v>
      </c>
      <c r="J826" s="832">
        <v>0.93220338983050843</v>
      </c>
      <c r="K826" s="832">
        <v>980</v>
      </c>
      <c r="L826" s="849">
        <v>177</v>
      </c>
      <c r="M826" s="849">
        <v>173460</v>
      </c>
      <c r="N826" s="832">
        <v>1</v>
      </c>
      <c r="O826" s="832">
        <v>980</v>
      </c>
      <c r="P826" s="849">
        <v>150</v>
      </c>
      <c r="Q826" s="849">
        <v>147300</v>
      </c>
      <c r="R826" s="837">
        <v>0.84918713248011068</v>
      </c>
      <c r="S826" s="850">
        <v>982</v>
      </c>
    </row>
    <row r="827" spans="1:19" ht="14.4" customHeight="1" x14ac:dyDescent="0.3">
      <c r="A827" s="831" t="s">
        <v>5419</v>
      </c>
      <c r="B827" s="832" t="s">
        <v>5553</v>
      </c>
      <c r="C827" s="832" t="s">
        <v>590</v>
      </c>
      <c r="D827" s="832" t="s">
        <v>2321</v>
      </c>
      <c r="E827" s="832" t="s">
        <v>5511</v>
      </c>
      <c r="F827" s="832" t="s">
        <v>5659</v>
      </c>
      <c r="G827" s="832" t="s">
        <v>5660</v>
      </c>
      <c r="H827" s="849">
        <v>180</v>
      </c>
      <c r="I827" s="849">
        <v>30960</v>
      </c>
      <c r="J827" s="832">
        <v>0.94240837696335078</v>
      </c>
      <c r="K827" s="832">
        <v>172</v>
      </c>
      <c r="L827" s="849">
        <v>191</v>
      </c>
      <c r="M827" s="849">
        <v>32852</v>
      </c>
      <c r="N827" s="832">
        <v>1</v>
      </c>
      <c r="O827" s="832">
        <v>172</v>
      </c>
      <c r="P827" s="849">
        <v>168</v>
      </c>
      <c r="Q827" s="849">
        <v>28896</v>
      </c>
      <c r="R827" s="837">
        <v>0.87958115183246077</v>
      </c>
      <c r="S827" s="850">
        <v>172</v>
      </c>
    </row>
    <row r="828" spans="1:19" ht="14.4" customHeight="1" x14ac:dyDescent="0.3">
      <c r="A828" s="831" t="s">
        <v>5419</v>
      </c>
      <c r="B828" s="832" t="s">
        <v>5553</v>
      </c>
      <c r="C828" s="832" t="s">
        <v>590</v>
      </c>
      <c r="D828" s="832" t="s">
        <v>2321</v>
      </c>
      <c r="E828" s="832" t="s">
        <v>5511</v>
      </c>
      <c r="F828" s="832" t="s">
        <v>5538</v>
      </c>
      <c r="G828" s="832" t="s">
        <v>5539</v>
      </c>
      <c r="H828" s="849">
        <v>1</v>
      </c>
      <c r="I828" s="849">
        <v>74</v>
      </c>
      <c r="J828" s="832"/>
      <c r="K828" s="832">
        <v>74</v>
      </c>
      <c r="L828" s="849"/>
      <c r="M828" s="849"/>
      <c r="N828" s="832"/>
      <c r="O828" s="832"/>
      <c r="P828" s="849"/>
      <c r="Q828" s="849"/>
      <c r="R828" s="837"/>
      <c r="S828" s="850"/>
    </row>
    <row r="829" spans="1:19" ht="14.4" customHeight="1" x14ac:dyDescent="0.3">
      <c r="A829" s="831" t="s">
        <v>5419</v>
      </c>
      <c r="B829" s="832" t="s">
        <v>5553</v>
      </c>
      <c r="C829" s="832" t="s">
        <v>590</v>
      </c>
      <c r="D829" s="832" t="s">
        <v>2321</v>
      </c>
      <c r="E829" s="832" t="s">
        <v>5511</v>
      </c>
      <c r="F829" s="832" t="s">
        <v>5663</v>
      </c>
      <c r="G829" s="832" t="s">
        <v>5664</v>
      </c>
      <c r="H829" s="849">
        <v>3</v>
      </c>
      <c r="I829" s="849">
        <v>2259</v>
      </c>
      <c r="J829" s="832">
        <v>0.33333333333333331</v>
      </c>
      <c r="K829" s="832">
        <v>753</v>
      </c>
      <c r="L829" s="849">
        <v>9</v>
      </c>
      <c r="M829" s="849">
        <v>6777</v>
      </c>
      <c r="N829" s="832">
        <v>1</v>
      </c>
      <c r="O829" s="832">
        <v>753</v>
      </c>
      <c r="P829" s="849">
        <v>3</v>
      </c>
      <c r="Q829" s="849">
        <v>2262</v>
      </c>
      <c r="R829" s="837">
        <v>0.33377600708277999</v>
      </c>
      <c r="S829" s="850">
        <v>754</v>
      </c>
    </row>
    <row r="830" spans="1:19" ht="14.4" customHeight="1" x14ac:dyDescent="0.3">
      <c r="A830" s="831" t="s">
        <v>5419</v>
      </c>
      <c r="B830" s="832" t="s">
        <v>5553</v>
      </c>
      <c r="C830" s="832" t="s">
        <v>590</v>
      </c>
      <c r="D830" s="832" t="s">
        <v>2321</v>
      </c>
      <c r="E830" s="832" t="s">
        <v>5511</v>
      </c>
      <c r="F830" s="832" t="s">
        <v>5582</v>
      </c>
      <c r="G830" s="832" t="s">
        <v>5583</v>
      </c>
      <c r="H830" s="849">
        <v>4</v>
      </c>
      <c r="I830" s="849">
        <v>708</v>
      </c>
      <c r="J830" s="832"/>
      <c r="K830" s="832">
        <v>177</v>
      </c>
      <c r="L830" s="849"/>
      <c r="M830" s="849"/>
      <c r="N830" s="832"/>
      <c r="O830" s="832"/>
      <c r="P830" s="849">
        <v>2</v>
      </c>
      <c r="Q830" s="849">
        <v>356</v>
      </c>
      <c r="R830" s="837"/>
      <c r="S830" s="850">
        <v>178</v>
      </c>
    </row>
    <row r="831" spans="1:19" ht="14.4" customHeight="1" x14ac:dyDescent="0.3">
      <c r="A831" s="831" t="s">
        <v>5419</v>
      </c>
      <c r="B831" s="832" t="s">
        <v>5553</v>
      </c>
      <c r="C831" s="832" t="s">
        <v>590</v>
      </c>
      <c r="D831" s="832" t="s">
        <v>2321</v>
      </c>
      <c r="E831" s="832" t="s">
        <v>5511</v>
      </c>
      <c r="F831" s="832" t="s">
        <v>5584</v>
      </c>
      <c r="G831" s="832" t="s">
        <v>5585</v>
      </c>
      <c r="H831" s="849"/>
      <c r="I831" s="849"/>
      <c r="J831" s="832"/>
      <c r="K831" s="832"/>
      <c r="L831" s="849"/>
      <c r="M831" s="849"/>
      <c r="N831" s="832"/>
      <c r="O831" s="832"/>
      <c r="P831" s="849">
        <v>1</v>
      </c>
      <c r="Q831" s="849">
        <v>355</v>
      </c>
      <c r="R831" s="837"/>
      <c r="S831" s="850">
        <v>355</v>
      </c>
    </row>
    <row r="832" spans="1:19" ht="14.4" customHeight="1" x14ac:dyDescent="0.3">
      <c r="A832" s="831" t="s">
        <v>5419</v>
      </c>
      <c r="B832" s="832" t="s">
        <v>5553</v>
      </c>
      <c r="C832" s="832" t="s">
        <v>590</v>
      </c>
      <c r="D832" s="832" t="s">
        <v>2321</v>
      </c>
      <c r="E832" s="832" t="s">
        <v>5511</v>
      </c>
      <c r="F832" s="832" t="s">
        <v>5677</v>
      </c>
      <c r="G832" s="832" t="s">
        <v>5632</v>
      </c>
      <c r="H832" s="849">
        <v>4</v>
      </c>
      <c r="I832" s="849">
        <v>4636</v>
      </c>
      <c r="J832" s="832">
        <v>0.57093596059113305</v>
      </c>
      <c r="K832" s="832">
        <v>1159</v>
      </c>
      <c r="L832" s="849">
        <v>7</v>
      </c>
      <c r="M832" s="849">
        <v>8120</v>
      </c>
      <c r="N832" s="832">
        <v>1</v>
      </c>
      <c r="O832" s="832">
        <v>1160</v>
      </c>
      <c r="P832" s="849">
        <v>7</v>
      </c>
      <c r="Q832" s="849">
        <v>8127</v>
      </c>
      <c r="R832" s="837">
        <v>1.0008620689655172</v>
      </c>
      <c r="S832" s="850">
        <v>1161</v>
      </c>
    </row>
    <row r="833" spans="1:19" ht="14.4" customHeight="1" x14ac:dyDescent="0.3">
      <c r="A833" s="831" t="s">
        <v>5419</v>
      </c>
      <c r="B833" s="832" t="s">
        <v>5553</v>
      </c>
      <c r="C833" s="832" t="s">
        <v>590</v>
      </c>
      <c r="D833" s="832" t="s">
        <v>2321</v>
      </c>
      <c r="E833" s="832" t="s">
        <v>5511</v>
      </c>
      <c r="F833" s="832" t="s">
        <v>5678</v>
      </c>
      <c r="G833" s="832" t="s">
        <v>5679</v>
      </c>
      <c r="H833" s="849"/>
      <c r="I833" s="849"/>
      <c r="J833" s="832"/>
      <c r="K833" s="832"/>
      <c r="L833" s="849">
        <v>1</v>
      </c>
      <c r="M833" s="849">
        <v>1160</v>
      </c>
      <c r="N833" s="832">
        <v>1</v>
      </c>
      <c r="O833" s="832">
        <v>1160</v>
      </c>
      <c r="P833" s="849">
        <v>3</v>
      </c>
      <c r="Q833" s="849">
        <v>3483</v>
      </c>
      <c r="R833" s="837">
        <v>3.0025862068965519</v>
      </c>
      <c r="S833" s="850">
        <v>1161</v>
      </c>
    </row>
    <row r="834" spans="1:19" ht="14.4" customHeight="1" x14ac:dyDescent="0.3">
      <c r="A834" s="831" t="s">
        <v>5419</v>
      </c>
      <c r="B834" s="832" t="s">
        <v>5553</v>
      </c>
      <c r="C834" s="832" t="s">
        <v>590</v>
      </c>
      <c r="D834" s="832" t="s">
        <v>2332</v>
      </c>
      <c r="E834" s="832" t="s">
        <v>5563</v>
      </c>
      <c r="F834" s="832" t="s">
        <v>5595</v>
      </c>
      <c r="G834" s="832" t="s">
        <v>5596</v>
      </c>
      <c r="H834" s="849"/>
      <c r="I834" s="849"/>
      <c r="J834" s="832"/>
      <c r="K834" s="832"/>
      <c r="L834" s="849">
        <v>2</v>
      </c>
      <c r="M834" s="849">
        <v>4456.3599999999997</v>
      </c>
      <c r="N834" s="832">
        <v>1</v>
      </c>
      <c r="O834" s="832">
        <v>2228.1799999999998</v>
      </c>
      <c r="P834" s="849">
        <v>2</v>
      </c>
      <c r="Q834" s="849">
        <v>4456.3599999999997</v>
      </c>
      <c r="R834" s="837">
        <v>1</v>
      </c>
      <c r="S834" s="850">
        <v>2228.1799999999998</v>
      </c>
    </row>
    <row r="835" spans="1:19" ht="14.4" customHeight="1" x14ac:dyDescent="0.3">
      <c r="A835" s="831" t="s">
        <v>5419</v>
      </c>
      <c r="B835" s="832" t="s">
        <v>5553</v>
      </c>
      <c r="C835" s="832" t="s">
        <v>590</v>
      </c>
      <c r="D835" s="832" t="s">
        <v>2332</v>
      </c>
      <c r="E835" s="832" t="s">
        <v>5563</v>
      </c>
      <c r="F835" s="832" t="s">
        <v>5601</v>
      </c>
      <c r="G835" s="832" t="s">
        <v>5602</v>
      </c>
      <c r="H835" s="849"/>
      <c r="I835" s="849"/>
      <c r="J835" s="832"/>
      <c r="K835" s="832"/>
      <c r="L835" s="849">
        <v>1</v>
      </c>
      <c r="M835" s="849">
        <v>4772.3500000000004</v>
      </c>
      <c r="N835" s="832">
        <v>1</v>
      </c>
      <c r="O835" s="832">
        <v>4772.3500000000004</v>
      </c>
      <c r="P835" s="849"/>
      <c r="Q835" s="849"/>
      <c r="R835" s="837"/>
      <c r="S835" s="850"/>
    </row>
    <row r="836" spans="1:19" ht="14.4" customHeight="1" x14ac:dyDescent="0.3">
      <c r="A836" s="831" t="s">
        <v>5419</v>
      </c>
      <c r="B836" s="832" t="s">
        <v>5553</v>
      </c>
      <c r="C836" s="832" t="s">
        <v>590</v>
      </c>
      <c r="D836" s="832" t="s">
        <v>2332</v>
      </c>
      <c r="E836" s="832" t="s">
        <v>5563</v>
      </c>
      <c r="F836" s="832" t="s">
        <v>5605</v>
      </c>
      <c r="G836" s="832" t="s">
        <v>5606</v>
      </c>
      <c r="H836" s="849">
        <v>0.03</v>
      </c>
      <c r="I836" s="849">
        <v>7.67</v>
      </c>
      <c r="J836" s="832">
        <v>0.14277736411020103</v>
      </c>
      <c r="K836" s="832">
        <v>255.66666666666669</v>
      </c>
      <c r="L836" s="849">
        <v>0.18</v>
      </c>
      <c r="M836" s="849">
        <v>53.72</v>
      </c>
      <c r="N836" s="832">
        <v>1</v>
      </c>
      <c r="O836" s="832">
        <v>298.44444444444446</v>
      </c>
      <c r="P836" s="849"/>
      <c r="Q836" s="849"/>
      <c r="R836" s="837"/>
      <c r="S836" s="850"/>
    </row>
    <row r="837" spans="1:19" ht="14.4" customHeight="1" x14ac:dyDescent="0.3">
      <c r="A837" s="831" t="s">
        <v>5419</v>
      </c>
      <c r="B837" s="832" t="s">
        <v>5553</v>
      </c>
      <c r="C837" s="832" t="s">
        <v>590</v>
      </c>
      <c r="D837" s="832" t="s">
        <v>2332</v>
      </c>
      <c r="E837" s="832" t="s">
        <v>5563</v>
      </c>
      <c r="F837" s="832" t="s">
        <v>5629</v>
      </c>
      <c r="G837" s="832" t="s">
        <v>5630</v>
      </c>
      <c r="H837" s="849"/>
      <c r="I837" s="849"/>
      <c r="J837" s="832"/>
      <c r="K837" s="832"/>
      <c r="L837" s="849"/>
      <c r="M837" s="849"/>
      <c r="N837" s="832"/>
      <c r="O837" s="832"/>
      <c r="P837" s="849">
        <v>0.1</v>
      </c>
      <c r="Q837" s="849">
        <v>295.95999999999998</v>
      </c>
      <c r="R837" s="837"/>
      <c r="S837" s="850">
        <v>2959.5999999999995</v>
      </c>
    </row>
    <row r="838" spans="1:19" ht="14.4" customHeight="1" x14ac:dyDescent="0.3">
      <c r="A838" s="831" t="s">
        <v>5419</v>
      </c>
      <c r="B838" s="832" t="s">
        <v>5553</v>
      </c>
      <c r="C838" s="832" t="s">
        <v>590</v>
      </c>
      <c r="D838" s="832" t="s">
        <v>2332</v>
      </c>
      <c r="E838" s="832" t="s">
        <v>5511</v>
      </c>
      <c r="F838" s="832" t="s">
        <v>5518</v>
      </c>
      <c r="G838" s="832" t="s">
        <v>5519</v>
      </c>
      <c r="H838" s="849">
        <v>1</v>
      </c>
      <c r="I838" s="849">
        <v>37</v>
      </c>
      <c r="J838" s="832">
        <v>0.25</v>
      </c>
      <c r="K838" s="832">
        <v>37</v>
      </c>
      <c r="L838" s="849">
        <v>4</v>
      </c>
      <c r="M838" s="849">
        <v>148</v>
      </c>
      <c r="N838" s="832">
        <v>1</v>
      </c>
      <c r="O838" s="832">
        <v>37</v>
      </c>
      <c r="P838" s="849">
        <v>2</v>
      </c>
      <c r="Q838" s="849">
        <v>74</v>
      </c>
      <c r="R838" s="837">
        <v>0.5</v>
      </c>
      <c r="S838" s="850">
        <v>37</v>
      </c>
    </row>
    <row r="839" spans="1:19" ht="14.4" customHeight="1" x14ac:dyDescent="0.3">
      <c r="A839" s="831" t="s">
        <v>5419</v>
      </c>
      <c r="B839" s="832" t="s">
        <v>5553</v>
      </c>
      <c r="C839" s="832" t="s">
        <v>590</v>
      </c>
      <c r="D839" s="832" t="s">
        <v>2332</v>
      </c>
      <c r="E839" s="832" t="s">
        <v>5511</v>
      </c>
      <c r="F839" s="832" t="s">
        <v>5631</v>
      </c>
      <c r="G839" s="832" t="s">
        <v>5632</v>
      </c>
      <c r="H839" s="849">
        <v>7</v>
      </c>
      <c r="I839" s="849">
        <v>8113</v>
      </c>
      <c r="J839" s="832">
        <v>3.4969827586206899</v>
      </c>
      <c r="K839" s="832">
        <v>1159</v>
      </c>
      <c r="L839" s="849">
        <v>2</v>
      </c>
      <c r="M839" s="849">
        <v>2320</v>
      </c>
      <c r="N839" s="832">
        <v>1</v>
      </c>
      <c r="O839" s="832">
        <v>1160</v>
      </c>
      <c r="P839" s="849">
        <v>1</v>
      </c>
      <c r="Q839" s="849">
        <v>1161</v>
      </c>
      <c r="R839" s="837">
        <v>0.50043103448275861</v>
      </c>
      <c r="S839" s="850">
        <v>1161</v>
      </c>
    </row>
    <row r="840" spans="1:19" ht="14.4" customHeight="1" x14ac:dyDescent="0.3">
      <c r="A840" s="831" t="s">
        <v>5419</v>
      </c>
      <c r="B840" s="832" t="s">
        <v>5553</v>
      </c>
      <c r="C840" s="832" t="s">
        <v>590</v>
      </c>
      <c r="D840" s="832" t="s">
        <v>2332</v>
      </c>
      <c r="E840" s="832" t="s">
        <v>5511</v>
      </c>
      <c r="F840" s="832" t="s">
        <v>5633</v>
      </c>
      <c r="G840" s="832" t="s">
        <v>5634</v>
      </c>
      <c r="H840" s="849">
        <v>3</v>
      </c>
      <c r="I840" s="849">
        <v>3477</v>
      </c>
      <c r="J840" s="832"/>
      <c r="K840" s="832">
        <v>1159</v>
      </c>
      <c r="L840" s="849"/>
      <c r="M840" s="849"/>
      <c r="N840" s="832"/>
      <c r="O840" s="832"/>
      <c r="P840" s="849">
        <v>1</v>
      </c>
      <c r="Q840" s="849">
        <v>1161</v>
      </c>
      <c r="R840" s="837"/>
      <c r="S840" s="850">
        <v>1161</v>
      </c>
    </row>
    <row r="841" spans="1:19" ht="14.4" customHeight="1" x14ac:dyDescent="0.3">
      <c r="A841" s="831" t="s">
        <v>5419</v>
      </c>
      <c r="B841" s="832" t="s">
        <v>5553</v>
      </c>
      <c r="C841" s="832" t="s">
        <v>590</v>
      </c>
      <c r="D841" s="832" t="s">
        <v>2332</v>
      </c>
      <c r="E841" s="832" t="s">
        <v>5511</v>
      </c>
      <c r="F841" s="832" t="s">
        <v>5635</v>
      </c>
      <c r="G841" s="832" t="s">
        <v>5636</v>
      </c>
      <c r="H841" s="849"/>
      <c r="I841" s="849"/>
      <c r="J841" s="832"/>
      <c r="K841" s="832"/>
      <c r="L841" s="849"/>
      <c r="M841" s="849"/>
      <c r="N841" s="832"/>
      <c r="O841" s="832"/>
      <c r="P841" s="849">
        <v>1</v>
      </c>
      <c r="Q841" s="849">
        <v>123</v>
      </c>
      <c r="R841" s="837"/>
      <c r="S841" s="850">
        <v>123</v>
      </c>
    </row>
    <row r="842" spans="1:19" ht="14.4" customHeight="1" x14ac:dyDescent="0.3">
      <c r="A842" s="831" t="s">
        <v>5419</v>
      </c>
      <c r="B842" s="832" t="s">
        <v>5553</v>
      </c>
      <c r="C842" s="832" t="s">
        <v>590</v>
      </c>
      <c r="D842" s="832" t="s">
        <v>2332</v>
      </c>
      <c r="E842" s="832" t="s">
        <v>5511</v>
      </c>
      <c r="F842" s="832" t="s">
        <v>5568</v>
      </c>
      <c r="G842" s="832" t="s">
        <v>5569</v>
      </c>
      <c r="H842" s="849">
        <v>3</v>
      </c>
      <c r="I842" s="849">
        <v>264</v>
      </c>
      <c r="J842" s="832">
        <v>1</v>
      </c>
      <c r="K842" s="832">
        <v>88</v>
      </c>
      <c r="L842" s="849">
        <v>3</v>
      </c>
      <c r="M842" s="849">
        <v>264</v>
      </c>
      <c r="N842" s="832">
        <v>1</v>
      </c>
      <c r="O842" s="832">
        <v>88</v>
      </c>
      <c r="P842" s="849">
        <v>12</v>
      </c>
      <c r="Q842" s="849">
        <v>1056</v>
      </c>
      <c r="R842" s="837">
        <v>4</v>
      </c>
      <c r="S842" s="850">
        <v>88</v>
      </c>
    </row>
    <row r="843" spans="1:19" ht="14.4" customHeight="1" x14ac:dyDescent="0.3">
      <c r="A843" s="831" t="s">
        <v>5419</v>
      </c>
      <c r="B843" s="832" t="s">
        <v>5553</v>
      </c>
      <c r="C843" s="832" t="s">
        <v>590</v>
      </c>
      <c r="D843" s="832" t="s">
        <v>2332</v>
      </c>
      <c r="E843" s="832" t="s">
        <v>5511</v>
      </c>
      <c r="F843" s="832" t="s">
        <v>5639</v>
      </c>
      <c r="G843" s="832" t="s">
        <v>5640</v>
      </c>
      <c r="H843" s="849">
        <v>11</v>
      </c>
      <c r="I843" s="849">
        <v>6930</v>
      </c>
      <c r="J843" s="832">
        <v>1.8333333333333333</v>
      </c>
      <c r="K843" s="832">
        <v>630</v>
      </c>
      <c r="L843" s="849">
        <v>6</v>
      </c>
      <c r="M843" s="849">
        <v>3780</v>
      </c>
      <c r="N843" s="832">
        <v>1</v>
      </c>
      <c r="O843" s="832">
        <v>630</v>
      </c>
      <c r="P843" s="849">
        <v>19</v>
      </c>
      <c r="Q843" s="849">
        <v>11989</v>
      </c>
      <c r="R843" s="837">
        <v>3.1716931216931217</v>
      </c>
      <c r="S843" s="850">
        <v>631</v>
      </c>
    </row>
    <row r="844" spans="1:19" ht="14.4" customHeight="1" x14ac:dyDescent="0.3">
      <c r="A844" s="831" t="s">
        <v>5419</v>
      </c>
      <c r="B844" s="832" t="s">
        <v>5553</v>
      </c>
      <c r="C844" s="832" t="s">
        <v>590</v>
      </c>
      <c r="D844" s="832" t="s">
        <v>2332</v>
      </c>
      <c r="E844" s="832" t="s">
        <v>5511</v>
      </c>
      <c r="F844" s="832" t="s">
        <v>5572</v>
      </c>
      <c r="G844" s="832" t="s">
        <v>5573</v>
      </c>
      <c r="H844" s="849">
        <v>90</v>
      </c>
      <c r="I844" s="849">
        <v>35280</v>
      </c>
      <c r="J844" s="832">
        <v>1.5789473684210527</v>
      </c>
      <c r="K844" s="832">
        <v>392</v>
      </c>
      <c r="L844" s="849">
        <v>57</v>
      </c>
      <c r="M844" s="849">
        <v>22344</v>
      </c>
      <c r="N844" s="832">
        <v>1</v>
      </c>
      <c r="O844" s="832">
        <v>392</v>
      </c>
      <c r="P844" s="849">
        <v>78</v>
      </c>
      <c r="Q844" s="849">
        <v>30654</v>
      </c>
      <c r="R844" s="837">
        <v>1.3719119226638024</v>
      </c>
      <c r="S844" s="850">
        <v>393</v>
      </c>
    </row>
    <row r="845" spans="1:19" ht="14.4" customHeight="1" x14ac:dyDescent="0.3">
      <c r="A845" s="831" t="s">
        <v>5419</v>
      </c>
      <c r="B845" s="832" t="s">
        <v>5553</v>
      </c>
      <c r="C845" s="832" t="s">
        <v>590</v>
      </c>
      <c r="D845" s="832" t="s">
        <v>2332</v>
      </c>
      <c r="E845" s="832" t="s">
        <v>5511</v>
      </c>
      <c r="F845" s="832" t="s">
        <v>5574</v>
      </c>
      <c r="G845" s="832" t="s">
        <v>5575</v>
      </c>
      <c r="H845" s="849">
        <v>406</v>
      </c>
      <c r="I845" s="849">
        <v>15834</v>
      </c>
      <c r="J845" s="832">
        <v>1.288888888888889</v>
      </c>
      <c r="K845" s="832">
        <v>39</v>
      </c>
      <c r="L845" s="849">
        <v>315</v>
      </c>
      <c r="M845" s="849">
        <v>12285</v>
      </c>
      <c r="N845" s="832">
        <v>1</v>
      </c>
      <c r="O845" s="832">
        <v>39</v>
      </c>
      <c r="P845" s="849">
        <v>367</v>
      </c>
      <c r="Q845" s="849">
        <v>14313</v>
      </c>
      <c r="R845" s="837">
        <v>1.1650793650793652</v>
      </c>
      <c r="S845" s="850">
        <v>39</v>
      </c>
    </row>
    <row r="846" spans="1:19" ht="14.4" customHeight="1" x14ac:dyDescent="0.3">
      <c r="A846" s="831" t="s">
        <v>5419</v>
      </c>
      <c r="B846" s="832" t="s">
        <v>5553</v>
      </c>
      <c r="C846" s="832" t="s">
        <v>590</v>
      </c>
      <c r="D846" s="832" t="s">
        <v>2332</v>
      </c>
      <c r="E846" s="832" t="s">
        <v>5511</v>
      </c>
      <c r="F846" s="832" t="s">
        <v>5576</v>
      </c>
      <c r="G846" s="832" t="s">
        <v>5577</v>
      </c>
      <c r="H846" s="849">
        <v>5</v>
      </c>
      <c r="I846" s="849">
        <v>88550</v>
      </c>
      <c r="J846" s="832">
        <v>1.6665725631904842</v>
      </c>
      <c r="K846" s="832">
        <v>17710</v>
      </c>
      <c r="L846" s="849">
        <v>3</v>
      </c>
      <c r="M846" s="849">
        <v>53133</v>
      </c>
      <c r="N846" s="832">
        <v>1</v>
      </c>
      <c r="O846" s="832">
        <v>17711</v>
      </c>
      <c r="P846" s="849">
        <v>3</v>
      </c>
      <c r="Q846" s="849">
        <v>53139</v>
      </c>
      <c r="R846" s="837">
        <v>1.0001129241714188</v>
      </c>
      <c r="S846" s="850">
        <v>17713</v>
      </c>
    </row>
    <row r="847" spans="1:19" ht="14.4" customHeight="1" x14ac:dyDescent="0.3">
      <c r="A847" s="831" t="s">
        <v>5419</v>
      </c>
      <c r="B847" s="832" t="s">
        <v>5553</v>
      </c>
      <c r="C847" s="832" t="s">
        <v>590</v>
      </c>
      <c r="D847" s="832" t="s">
        <v>2332</v>
      </c>
      <c r="E847" s="832" t="s">
        <v>5511</v>
      </c>
      <c r="F847" s="832" t="s">
        <v>5578</v>
      </c>
      <c r="G847" s="832" t="s">
        <v>5579</v>
      </c>
      <c r="H847" s="849"/>
      <c r="I847" s="849"/>
      <c r="J847" s="832"/>
      <c r="K847" s="832"/>
      <c r="L847" s="849"/>
      <c r="M847" s="849"/>
      <c r="N847" s="832"/>
      <c r="O847" s="832"/>
      <c r="P847" s="849">
        <v>1</v>
      </c>
      <c r="Q847" s="849">
        <v>1702</v>
      </c>
      <c r="R847" s="837"/>
      <c r="S847" s="850">
        <v>1702</v>
      </c>
    </row>
    <row r="848" spans="1:19" ht="14.4" customHeight="1" x14ac:dyDescent="0.3">
      <c r="A848" s="831" t="s">
        <v>5419</v>
      </c>
      <c r="B848" s="832" t="s">
        <v>5553</v>
      </c>
      <c r="C848" s="832" t="s">
        <v>590</v>
      </c>
      <c r="D848" s="832" t="s">
        <v>2332</v>
      </c>
      <c r="E848" s="832" t="s">
        <v>5511</v>
      </c>
      <c r="F848" s="832" t="s">
        <v>5647</v>
      </c>
      <c r="G848" s="832" t="s">
        <v>5648</v>
      </c>
      <c r="H848" s="849">
        <v>1</v>
      </c>
      <c r="I848" s="849">
        <v>704</v>
      </c>
      <c r="J848" s="832">
        <v>0.16549130230371414</v>
      </c>
      <c r="K848" s="832">
        <v>704</v>
      </c>
      <c r="L848" s="849">
        <v>6</v>
      </c>
      <c r="M848" s="849">
        <v>4254</v>
      </c>
      <c r="N848" s="832">
        <v>1</v>
      </c>
      <c r="O848" s="832">
        <v>709</v>
      </c>
      <c r="P848" s="849">
        <v>3</v>
      </c>
      <c r="Q848" s="849">
        <v>2130</v>
      </c>
      <c r="R848" s="837">
        <v>0.50070521861777151</v>
      </c>
      <c r="S848" s="850">
        <v>710</v>
      </c>
    </row>
    <row r="849" spans="1:19" ht="14.4" customHeight="1" x14ac:dyDescent="0.3">
      <c r="A849" s="831" t="s">
        <v>5419</v>
      </c>
      <c r="B849" s="832" t="s">
        <v>5553</v>
      </c>
      <c r="C849" s="832" t="s">
        <v>590</v>
      </c>
      <c r="D849" s="832" t="s">
        <v>2332</v>
      </c>
      <c r="E849" s="832" t="s">
        <v>5511</v>
      </c>
      <c r="F849" s="832" t="s">
        <v>5580</v>
      </c>
      <c r="G849" s="832" t="s">
        <v>5581</v>
      </c>
      <c r="H849" s="849">
        <v>25</v>
      </c>
      <c r="I849" s="849">
        <v>111050</v>
      </c>
      <c r="J849" s="832">
        <v>1</v>
      </c>
      <c r="K849" s="832">
        <v>4442</v>
      </c>
      <c r="L849" s="849">
        <v>25</v>
      </c>
      <c r="M849" s="849">
        <v>111050</v>
      </c>
      <c r="N849" s="832">
        <v>1</v>
      </c>
      <c r="O849" s="832">
        <v>4442</v>
      </c>
      <c r="P849" s="849">
        <v>23</v>
      </c>
      <c r="Q849" s="849">
        <v>102166</v>
      </c>
      <c r="R849" s="837">
        <v>0.92</v>
      </c>
      <c r="S849" s="850">
        <v>4442</v>
      </c>
    </row>
    <row r="850" spans="1:19" ht="14.4" customHeight="1" x14ac:dyDescent="0.3">
      <c r="A850" s="831" t="s">
        <v>5419</v>
      </c>
      <c r="B850" s="832" t="s">
        <v>5553</v>
      </c>
      <c r="C850" s="832" t="s">
        <v>590</v>
      </c>
      <c r="D850" s="832" t="s">
        <v>2332</v>
      </c>
      <c r="E850" s="832" t="s">
        <v>5511</v>
      </c>
      <c r="F850" s="832" t="s">
        <v>5653</v>
      </c>
      <c r="G850" s="832" t="s">
        <v>5654</v>
      </c>
      <c r="H850" s="849"/>
      <c r="I850" s="849"/>
      <c r="J850" s="832"/>
      <c r="K850" s="832"/>
      <c r="L850" s="849">
        <v>1</v>
      </c>
      <c r="M850" s="849">
        <v>621</v>
      </c>
      <c r="N850" s="832">
        <v>1</v>
      </c>
      <c r="O850" s="832">
        <v>621</v>
      </c>
      <c r="P850" s="849"/>
      <c r="Q850" s="849"/>
      <c r="R850" s="837"/>
      <c r="S850" s="850"/>
    </row>
    <row r="851" spans="1:19" ht="14.4" customHeight="1" x14ac:dyDescent="0.3">
      <c r="A851" s="831" t="s">
        <v>5419</v>
      </c>
      <c r="B851" s="832" t="s">
        <v>5553</v>
      </c>
      <c r="C851" s="832" t="s">
        <v>590</v>
      </c>
      <c r="D851" s="832" t="s">
        <v>2332</v>
      </c>
      <c r="E851" s="832" t="s">
        <v>5511</v>
      </c>
      <c r="F851" s="832" t="s">
        <v>5657</v>
      </c>
      <c r="G851" s="832" t="s">
        <v>5658</v>
      </c>
      <c r="H851" s="849">
        <v>115</v>
      </c>
      <c r="I851" s="849">
        <v>112700</v>
      </c>
      <c r="J851" s="832">
        <v>1.25</v>
      </c>
      <c r="K851" s="832">
        <v>980</v>
      </c>
      <c r="L851" s="849">
        <v>92</v>
      </c>
      <c r="M851" s="849">
        <v>90160</v>
      </c>
      <c r="N851" s="832">
        <v>1</v>
      </c>
      <c r="O851" s="832">
        <v>980</v>
      </c>
      <c r="P851" s="849">
        <v>103</v>
      </c>
      <c r="Q851" s="849">
        <v>101146</v>
      </c>
      <c r="R851" s="837">
        <v>1.1218500443655723</v>
      </c>
      <c r="S851" s="850">
        <v>982</v>
      </c>
    </row>
    <row r="852" spans="1:19" ht="14.4" customHeight="1" x14ac:dyDescent="0.3">
      <c r="A852" s="831" t="s">
        <v>5419</v>
      </c>
      <c r="B852" s="832" t="s">
        <v>5553</v>
      </c>
      <c r="C852" s="832" t="s">
        <v>590</v>
      </c>
      <c r="D852" s="832" t="s">
        <v>2332</v>
      </c>
      <c r="E852" s="832" t="s">
        <v>5511</v>
      </c>
      <c r="F852" s="832" t="s">
        <v>5659</v>
      </c>
      <c r="G852" s="832" t="s">
        <v>5660</v>
      </c>
      <c r="H852" s="849">
        <v>128</v>
      </c>
      <c r="I852" s="849">
        <v>22016</v>
      </c>
      <c r="J852" s="832">
        <v>1.292929292929293</v>
      </c>
      <c r="K852" s="832">
        <v>172</v>
      </c>
      <c r="L852" s="849">
        <v>99</v>
      </c>
      <c r="M852" s="849">
        <v>17028</v>
      </c>
      <c r="N852" s="832">
        <v>1</v>
      </c>
      <c r="O852" s="832">
        <v>172</v>
      </c>
      <c r="P852" s="849">
        <v>111</v>
      </c>
      <c r="Q852" s="849">
        <v>19092</v>
      </c>
      <c r="R852" s="837">
        <v>1.1212121212121211</v>
      </c>
      <c r="S852" s="850">
        <v>172</v>
      </c>
    </row>
    <row r="853" spans="1:19" ht="14.4" customHeight="1" x14ac:dyDescent="0.3">
      <c r="A853" s="831" t="s">
        <v>5419</v>
      </c>
      <c r="B853" s="832" t="s">
        <v>5553</v>
      </c>
      <c r="C853" s="832" t="s">
        <v>590</v>
      </c>
      <c r="D853" s="832" t="s">
        <v>2332</v>
      </c>
      <c r="E853" s="832" t="s">
        <v>5511</v>
      </c>
      <c r="F853" s="832" t="s">
        <v>5677</v>
      </c>
      <c r="G853" s="832" t="s">
        <v>5632</v>
      </c>
      <c r="H853" s="849">
        <v>3</v>
      </c>
      <c r="I853" s="849">
        <v>3477</v>
      </c>
      <c r="J853" s="832">
        <v>0.42820197044334973</v>
      </c>
      <c r="K853" s="832">
        <v>1159</v>
      </c>
      <c r="L853" s="849">
        <v>7</v>
      </c>
      <c r="M853" s="849">
        <v>8120</v>
      </c>
      <c r="N853" s="832">
        <v>1</v>
      </c>
      <c r="O853" s="832">
        <v>1160</v>
      </c>
      <c r="P853" s="849">
        <v>4</v>
      </c>
      <c r="Q853" s="849">
        <v>4644</v>
      </c>
      <c r="R853" s="837">
        <v>0.57192118226600985</v>
      </c>
      <c r="S853" s="850">
        <v>1161</v>
      </c>
    </row>
    <row r="854" spans="1:19" ht="14.4" customHeight="1" x14ac:dyDescent="0.3">
      <c r="A854" s="831" t="s">
        <v>5419</v>
      </c>
      <c r="B854" s="832" t="s">
        <v>5553</v>
      </c>
      <c r="C854" s="832" t="s">
        <v>590</v>
      </c>
      <c r="D854" s="832" t="s">
        <v>2332</v>
      </c>
      <c r="E854" s="832" t="s">
        <v>5511</v>
      </c>
      <c r="F854" s="832" t="s">
        <v>5678</v>
      </c>
      <c r="G854" s="832" t="s">
        <v>5679</v>
      </c>
      <c r="H854" s="849">
        <v>1</v>
      </c>
      <c r="I854" s="849">
        <v>1159</v>
      </c>
      <c r="J854" s="832">
        <v>0.99913793103448278</v>
      </c>
      <c r="K854" s="832">
        <v>1159</v>
      </c>
      <c r="L854" s="849">
        <v>1</v>
      </c>
      <c r="M854" s="849">
        <v>1160</v>
      </c>
      <c r="N854" s="832">
        <v>1</v>
      </c>
      <c r="O854" s="832">
        <v>1160</v>
      </c>
      <c r="P854" s="849">
        <v>2</v>
      </c>
      <c r="Q854" s="849">
        <v>2322</v>
      </c>
      <c r="R854" s="837">
        <v>2.0017241379310344</v>
      </c>
      <c r="S854" s="850">
        <v>1161</v>
      </c>
    </row>
    <row r="855" spans="1:19" ht="14.4" customHeight="1" x14ac:dyDescent="0.3">
      <c r="A855" s="831" t="s">
        <v>5419</v>
      </c>
      <c r="B855" s="832" t="s">
        <v>5553</v>
      </c>
      <c r="C855" s="832" t="s">
        <v>590</v>
      </c>
      <c r="D855" s="832" t="s">
        <v>5414</v>
      </c>
      <c r="E855" s="832" t="s">
        <v>5563</v>
      </c>
      <c r="F855" s="832" t="s">
        <v>5603</v>
      </c>
      <c r="G855" s="832" t="s">
        <v>5604</v>
      </c>
      <c r="H855" s="849">
        <v>16</v>
      </c>
      <c r="I855" s="849">
        <v>9352.1600000000017</v>
      </c>
      <c r="J855" s="832"/>
      <c r="K855" s="832">
        <v>584.5100000000001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5419</v>
      </c>
      <c r="B856" s="832" t="s">
        <v>5553</v>
      </c>
      <c r="C856" s="832" t="s">
        <v>590</v>
      </c>
      <c r="D856" s="832" t="s">
        <v>5414</v>
      </c>
      <c r="E856" s="832" t="s">
        <v>5563</v>
      </c>
      <c r="F856" s="832" t="s">
        <v>5609</v>
      </c>
      <c r="G856" s="832" t="s">
        <v>5610</v>
      </c>
      <c r="H856" s="849">
        <v>3</v>
      </c>
      <c r="I856" s="849">
        <v>30469.08</v>
      </c>
      <c r="J856" s="832"/>
      <c r="K856" s="832">
        <v>10156.36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" customHeight="1" x14ac:dyDescent="0.3">
      <c r="A857" s="831" t="s">
        <v>5419</v>
      </c>
      <c r="B857" s="832" t="s">
        <v>5553</v>
      </c>
      <c r="C857" s="832" t="s">
        <v>590</v>
      </c>
      <c r="D857" s="832" t="s">
        <v>5414</v>
      </c>
      <c r="E857" s="832" t="s">
        <v>5511</v>
      </c>
      <c r="F857" s="832" t="s">
        <v>5518</v>
      </c>
      <c r="G857" s="832" t="s">
        <v>5519</v>
      </c>
      <c r="H857" s="849">
        <v>5</v>
      </c>
      <c r="I857" s="849">
        <v>185</v>
      </c>
      <c r="J857" s="832"/>
      <c r="K857" s="832">
        <v>37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5419</v>
      </c>
      <c r="B858" s="832" t="s">
        <v>5553</v>
      </c>
      <c r="C858" s="832" t="s">
        <v>590</v>
      </c>
      <c r="D858" s="832" t="s">
        <v>5414</v>
      </c>
      <c r="E858" s="832" t="s">
        <v>5511</v>
      </c>
      <c r="F858" s="832" t="s">
        <v>5633</v>
      </c>
      <c r="G858" s="832" t="s">
        <v>5634</v>
      </c>
      <c r="H858" s="849">
        <v>1</v>
      </c>
      <c r="I858" s="849">
        <v>1159</v>
      </c>
      <c r="J858" s="832"/>
      <c r="K858" s="832">
        <v>1159</v>
      </c>
      <c r="L858" s="849"/>
      <c r="M858" s="849"/>
      <c r="N858" s="832"/>
      <c r="O858" s="832"/>
      <c r="P858" s="849"/>
      <c r="Q858" s="849"/>
      <c r="R858" s="837"/>
      <c r="S858" s="850"/>
    </row>
    <row r="859" spans="1:19" ht="14.4" customHeight="1" x14ac:dyDescent="0.3">
      <c r="A859" s="831" t="s">
        <v>5419</v>
      </c>
      <c r="B859" s="832" t="s">
        <v>5553</v>
      </c>
      <c r="C859" s="832" t="s">
        <v>590</v>
      </c>
      <c r="D859" s="832" t="s">
        <v>5414</v>
      </c>
      <c r="E859" s="832" t="s">
        <v>5511</v>
      </c>
      <c r="F859" s="832" t="s">
        <v>5568</v>
      </c>
      <c r="G859" s="832" t="s">
        <v>5569</v>
      </c>
      <c r="H859" s="849">
        <v>5</v>
      </c>
      <c r="I859" s="849">
        <v>440</v>
      </c>
      <c r="J859" s="832"/>
      <c r="K859" s="832">
        <v>88</v>
      </c>
      <c r="L859" s="849"/>
      <c r="M859" s="849"/>
      <c r="N859" s="832"/>
      <c r="O859" s="832"/>
      <c r="P859" s="849"/>
      <c r="Q859" s="849"/>
      <c r="R859" s="837"/>
      <c r="S859" s="850"/>
    </row>
    <row r="860" spans="1:19" ht="14.4" customHeight="1" x14ac:dyDescent="0.3">
      <c r="A860" s="831" t="s">
        <v>5419</v>
      </c>
      <c r="B860" s="832" t="s">
        <v>5553</v>
      </c>
      <c r="C860" s="832" t="s">
        <v>590</v>
      </c>
      <c r="D860" s="832" t="s">
        <v>5414</v>
      </c>
      <c r="E860" s="832" t="s">
        <v>5511</v>
      </c>
      <c r="F860" s="832" t="s">
        <v>5639</v>
      </c>
      <c r="G860" s="832" t="s">
        <v>5640</v>
      </c>
      <c r="H860" s="849">
        <v>7</v>
      </c>
      <c r="I860" s="849">
        <v>4410</v>
      </c>
      <c r="J860" s="832"/>
      <c r="K860" s="832">
        <v>630</v>
      </c>
      <c r="L860" s="849"/>
      <c r="M860" s="849"/>
      <c r="N860" s="832"/>
      <c r="O860" s="832"/>
      <c r="P860" s="849"/>
      <c r="Q860" s="849"/>
      <c r="R860" s="837"/>
      <c r="S860" s="850"/>
    </row>
    <row r="861" spans="1:19" ht="14.4" customHeight="1" x14ac:dyDescent="0.3">
      <c r="A861" s="831" t="s">
        <v>5419</v>
      </c>
      <c r="B861" s="832" t="s">
        <v>5553</v>
      </c>
      <c r="C861" s="832" t="s">
        <v>590</v>
      </c>
      <c r="D861" s="832" t="s">
        <v>5414</v>
      </c>
      <c r="E861" s="832" t="s">
        <v>5511</v>
      </c>
      <c r="F861" s="832" t="s">
        <v>5641</v>
      </c>
      <c r="G861" s="832" t="s">
        <v>5642</v>
      </c>
      <c r="H861" s="849">
        <v>16</v>
      </c>
      <c r="I861" s="849">
        <v>60944</v>
      </c>
      <c r="J861" s="832"/>
      <c r="K861" s="832">
        <v>3809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5419</v>
      </c>
      <c r="B862" s="832" t="s">
        <v>5553</v>
      </c>
      <c r="C862" s="832" t="s">
        <v>590</v>
      </c>
      <c r="D862" s="832" t="s">
        <v>5414</v>
      </c>
      <c r="E862" s="832" t="s">
        <v>5511</v>
      </c>
      <c r="F862" s="832" t="s">
        <v>5572</v>
      </c>
      <c r="G862" s="832" t="s">
        <v>5573</v>
      </c>
      <c r="H862" s="849">
        <v>11</v>
      </c>
      <c r="I862" s="849">
        <v>4312</v>
      </c>
      <c r="J862" s="832"/>
      <c r="K862" s="832">
        <v>392</v>
      </c>
      <c r="L862" s="849"/>
      <c r="M862" s="849"/>
      <c r="N862" s="832"/>
      <c r="O862" s="832"/>
      <c r="P862" s="849"/>
      <c r="Q862" s="849"/>
      <c r="R862" s="837"/>
      <c r="S862" s="850"/>
    </row>
    <row r="863" spans="1:19" ht="14.4" customHeight="1" x14ac:dyDescent="0.3">
      <c r="A863" s="831" t="s">
        <v>5419</v>
      </c>
      <c r="B863" s="832" t="s">
        <v>5553</v>
      </c>
      <c r="C863" s="832" t="s">
        <v>590</v>
      </c>
      <c r="D863" s="832" t="s">
        <v>5414</v>
      </c>
      <c r="E863" s="832" t="s">
        <v>5511</v>
      </c>
      <c r="F863" s="832" t="s">
        <v>5574</v>
      </c>
      <c r="G863" s="832" t="s">
        <v>5575</v>
      </c>
      <c r="H863" s="849">
        <v>90</v>
      </c>
      <c r="I863" s="849">
        <v>3510</v>
      </c>
      <c r="J863" s="832"/>
      <c r="K863" s="832">
        <v>39</v>
      </c>
      <c r="L863" s="849"/>
      <c r="M863" s="849"/>
      <c r="N863" s="832"/>
      <c r="O863" s="832"/>
      <c r="P863" s="849"/>
      <c r="Q863" s="849"/>
      <c r="R863" s="837"/>
      <c r="S863" s="850"/>
    </row>
    <row r="864" spans="1:19" ht="14.4" customHeight="1" x14ac:dyDescent="0.3">
      <c r="A864" s="831" t="s">
        <v>5419</v>
      </c>
      <c r="B864" s="832" t="s">
        <v>5553</v>
      </c>
      <c r="C864" s="832" t="s">
        <v>590</v>
      </c>
      <c r="D864" s="832" t="s">
        <v>5414</v>
      </c>
      <c r="E864" s="832" t="s">
        <v>5511</v>
      </c>
      <c r="F864" s="832" t="s">
        <v>5649</v>
      </c>
      <c r="G864" s="832" t="s">
        <v>5650</v>
      </c>
      <c r="H864" s="849">
        <v>1</v>
      </c>
      <c r="I864" s="849">
        <v>2282</v>
      </c>
      <c r="J864" s="832"/>
      <c r="K864" s="832">
        <v>2282</v>
      </c>
      <c r="L864" s="849"/>
      <c r="M864" s="849"/>
      <c r="N864" s="832"/>
      <c r="O864" s="832"/>
      <c r="P864" s="849"/>
      <c r="Q864" s="849"/>
      <c r="R864" s="837"/>
      <c r="S864" s="850"/>
    </row>
    <row r="865" spans="1:19" ht="14.4" customHeight="1" x14ac:dyDescent="0.3">
      <c r="A865" s="831" t="s">
        <v>5419</v>
      </c>
      <c r="B865" s="832" t="s">
        <v>5553</v>
      </c>
      <c r="C865" s="832" t="s">
        <v>590</v>
      </c>
      <c r="D865" s="832" t="s">
        <v>5414</v>
      </c>
      <c r="E865" s="832" t="s">
        <v>5511</v>
      </c>
      <c r="F865" s="832" t="s">
        <v>5580</v>
      </c>
      <c r="G865" s="832" t="s">
        <v>5581</v>
      </c>
      <c r="H865" s="849">
        <v>4</v>
      </c>
      <c r="I865" s="849">
        <v>17768</v>
      </c>
      <c r="J865" s="832"/>
      <c r="K865" s="832">
        <v>4442</v>
      </c>
      <c r="L865" s="849"/>
      <c r="M865" s="849"/>
      <c r="N865" s="832"/>
      <c r="O865" s="832"/>
      <c r="P865" s="849"/>
      <c r="Q865" s="849"/>
      <c r="R865" s="837"/>
      <c r="S865" s="850"/>
    </row>
    <row r="866" spans="1:19" ht="14.4" customHeight="1" x14ac:dyDescent="0.3">
      <c r="A866" s="831" t="s">
        <v>5419</v>
      </c>
      <c r="B866" s="832" t="s">
        <v>5553</v>
      </c>
      <c r="C866" s="832" t="s">
        <v>590</v>
      </c>
      <c r="D866" s="832" t="s">
        <v>5414</v>
      </c>
      <c r="E866" s="832" t="s">
        <v>5511</v>
      </c>
      <c r="F866" s="832" t="s">
        <v>5657</v>
      </c>
      <c r="G866" s="832" t="s">
        <v>5658</v>
      </c>
      <c r="H866" s="849">
        <v>6</v>
      </c>
      <c r="I866" s="849">
        <v>5880</v>
      </c>
      <c r="J866" s="832"/>
      <c r="K866" s="832">
        <v>980</v>
      </c>
      <c r="L866" s="849"/>
      <c r="M866" s="849"/>
      <c r="N866" s="832"/>
      <c r="O866" s="832"/>
      <c r="P866" s="849"/>
      <c r="Q866" s="849"/>
      <c r="R866" s="837"/>
      <c r="S866" s="850"/>
    </row>
    <row r="867" spans="1:19" ht="14.4" customHeight="1" x14ac:dyDescent="0.3">
      <c r="A867" s="831" t="s">
        <v>5419</v>
      </c>
      <c r="B867" s="832" t="s">
        <v>5553</v>
      </c>
      <c r="C867" s="832" t="s">
        <v>590</v>
      </c>
      <c r="D867" s="832" t="s">
        <v>5414</v>
      </c>
      <c r="E867" s="832" t="s">
        <v>5511</v>
      </c>
      <c r="F867" s="832" t="s">
        <v>5659</v>
      </c>
      <c r="G867" s="832" t="s">
        <v>5660</v>
      </c>
      <c r="H867" s="849">
        <v>8</v>
      </c>
      <c r="I867" s="849">
        <v>1376</v>
      </c>
      <c r="J867" s="832"/>
      <c r="K867" s="832">
        <v>172</v>
      </c>
      <c r="L867" s="849"/>
      <c r="M867" s="849"/>
      <c r="N867" s="832"/>
      <c r="O867" s="832"/>
      <c r="P867" s="849"/>
      <c r="Q867" s="849"/>
      <c r="R867" s="837"/>
      <c r="S867" s="850"/>
    </row>
    <row r="868" spans="1:19" ht="14.4" customHeight="1" x14ac:dyDescent="0.3">
      <c r="A868" s="831" t="s">
        <v>5419</v>
      </c>
      <c r="B868" s="832" t="s">
        <v>5553</v>
      </c>
      <c r="C868" s="832" t="s">
        <v>590</v>
      </c>
      <c r="D868" s="832" t="s">
        <v>5414</v>
      </c>
      <c r="E868" s="832" t="s">
        <v>5511</v>
      </c>
      <c r="F868" s="832" t="s">
        <v>5663</v>
      </c>
      <c r="G868" s="832" t="s">
        <v>5664</v>
      </c>
      <c r="H868" s="849">
        <v>1</v>
      </c>
      <c r="I868" s="849">
        <v>753</v>
      </c>
      <c r="J868" s="832"/>
      <c r="K868" s="832">
        <v>753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" customHeight="1" x14ac:dyDescent="0.3">
      <c r="A869" s="831" t="s">
        <v>5419</v>
      </c>
      <c r="B869" s="832" t="s">
        <v>5553</v>
      </c>
      <c r="C869" s="832" t="s">
        <v>590</v>
      </c>
      <c r="D869" s="832" t="s">
        <v>5414</v>
      </c>
      <c r="E869" s="832" t="s">
        <v>5511</v>
      </c>
      <c r="F869" s="832" t="s">
        <v>5544</v>
      </c>
      <c r="G869" s="832" t="s">
        <v>5545</v>
      </c>
      <c r="H869" s="849">
        <v>2</v>
      </c>
      <c r="I869" s="849">
        <v>434</v>
      </c>
      <c r="J869" s="832"/>
      <c r="K869" s="832">
        <v>217</v>
      </c>
      <c r="L869" s="849"/>
      <c r="M869" s="849"/>
      <c r="N869" s="832"/>
      <c r="O869" s="832"/>
      <c r="P869" s="849"/>
      <c r="Q869" s="849"/>
      <c r="R869" s="837"/>
      <c r="S869" s="850"/>
    </row>
    <row r="870" spans="1:19" ht="14.4" customHeight="1" x14ac:dyDescent="0.3">
      <c r="A870" s="831" t="s">
        <v>5419</v>
      </c>
      <c r="B870" s="832" t="s">
        <v>5553</v>
      </c>
      <c r="C870" s="832" t="s">
        <v>590</v>
      </c>
      <c r="D870" s="832" t="s">
        <v>2359</v>
      </c>
      <c r="E870" s="832" t="s">
        <v>5511</v>
      </c>
      <c r="F870" s="832" t="s">
        <v>5570</v>
      </c>
      <c r="G870" s="832" t="s">
        <v>5571</v>
      </c>
      <c r="H870" s="849">
        <v>16</v>
      </c>
      <c r="I870" s="849">
        <v>12160</v>
      </c>
      <c r="J870" s="832">
        <v>0.40971730853465416</v>
      </c>
      <c r="K870" s="832">
        <v>760</v>
      </c>
      <c r="L870" s="849">
        <v>39</v>
      </c>
      <c r="M870" s="849">
        <v>29679</v>
      </c>
      <c r="N870" s="832">
        <v>1</v>
      </c>
      <c r="O870" s="832">
        <v>761</v>
      </c>
      <c r="P870" s="849">
        <v>136</v>
      </c>
      <c r="Q870" s="849">
        <v>103496</v>
      </c>
      <c r="R870" s="837">
        <v>3.4871794871794872</v>
      </c>
      <c r="S870" s="850">
        <v>761</v>
      </c>
    </row>
    <row r="871" spans="1:19" ht="14.4" customHeight="1" x14ac:dyDescent="0.3">
      <c r="A871" s="831" t="s">
        <v>5419</v>
      </c>
      <c r="B871" s="832" t="s">
        <v>5553</v>
      </c>
      <c r="C871" s="832" t="s">
        <v>590</v>
      </c>
      <c r="D871" s="832" t="s">
        <v>2359</v>
      </c>
      <c r="E871" s="832" t="s">
        <v>5511</v>
      </c>
      <c r="F871" s="832" t="s">
        <v>5574</v>
      </c>
      <c r="G871" s="832" t="s">
        <v>5575</v>
      </c>
      <c r="H871" s="849"/>
      <c r="I871" s="849"/>
      <c r="J871" s="832"/>
      <c r="K871" s="832"/>
      <c r="L871" s="849">
        <v>3</v>
      </c>
      <c r="M871" s="849">
        <v>117</v>
      </c>
      <c r="N871" s="832">
        <v>1</v>
      </c>
      <c r="O871" s="832">
        <v>39</v>
      </c>
      <c r="P871" s="849"/>
      <c r="Q871" s="849"/>
      <c r="R871" s="837"/>
      <c r="S871" s="850"/>
    </row>
    <row r="872" spans="1:19" ht="14.4" customHeight="1" x14ac:dyDescent="0.3">
      <c r="A872" s="831" t="s">
        <v>5419</v>
      </c>
      <c r="B872" s="832" t="s">
        <v>5553</v>
      </c>
      <c r="C872" s="832" t="s">
        <v>590</v>
      </c>
      <c r="D872" s="832" t="s">
        <v>5417</v>
      </c>
      <c r="E872" s="832" t="s">
        <v>5563</v>
      </c>
      <c r="F872" s="832" t="s">
        <v>5599</v>
      </c>
      <c r="G872" s="832" t="s">
        <v>5600</v>
      </c>
      <c r="H872" s="849"/>
      <c r="I872" s="849"/>
      <c r="J872" s="832"/>
      <c r="K872" s="832"/>
      <c r="L872" s="849">
        <v>3</v>
      </c>
      <c r="M872" s="849">
        <v>11142.66</v>
      </c>
      <c r="N872" s="832">
        <v>1</v>
      </c>
      <c r="O872" s="832">
        <v>3714.22</v>
      </c>
      <c r="P872" s="849"/>
      <c r="Q872" s="849"/>
      <c r="R872" s="837"/>
      <c r="S872" s="850"/>
    </row>
    <row r="873" spans="1:19" ht="14.4" customHeight="1" x14ac:dyDescent="0.3">
      <c r="A873" s="831" t="s">
        <v>5419</v>
      </c>
      <c r="B873" s="832" t="s">
        <v>5553</v>
      </c>
      <c r="C873" s="832" t="s">
        <v>590</v>
      </c>
      <c r="D873" s="832" t="s">
        <v>5417</v>
      </c>
      <c r="E873" s="832" t="s">
        <v>5511</v>
      </c>
      <c r="F873" s="832" t="s">
        <v>5518</v>
      </c>
      <c r="G873" s="832" t="s">
        <v>5519</v>
      </c>
      <c r="H873" s="849"/>
      <c r="I873" s="849"/>
      <c r="J873" s="832"/>
      <c r="K873" s="832"/>
      <c r="L873" s="849">
        <v>1</v>
      </c>
      <c r="M873" s="849">
        <v>37</v>
      </c>
      <c r="N873" s="832">
        <v>1</v>
      </c>
      <c r="O873" s="832">
        <v>37</v>
      </c>
      <c r="P873" s="849"/>
      <c r="Q873" s="849"/>
      <c r="R873" s="837"/>
      <c r="S873" s="850"/>
    </row>
    <row r="874" spans="1:19" ht="14.4" customHeight="1" x14ac:dyDescent="0.3">
      <c r="A874" s="831" t="s">
        <v>5419</v>
      </c>
      <c r="B874" s="832" t="s">
        <v>5553</v>
      </c>
      <c r="C874" s="832" t="s">
        <v>590</v>
      </c>
      <c r="D874" s="832" t="s">
        <v>5417</v>
      </c>
      <c r="E874" s="832" t="s">
        <v>5511</v>
      </c>
      <c r="F874" s="832" t="s">
        <v>5568</v>
      </c>
      <c r="G874" s="832" t="s">
        <v>5569</v>
      </c>
      <c r="H874" s="849"/>
      <c r="I874" s="849"/>
      <c r="J874" s="832"/>
      <c r="K874" s="832"/>
      <c r="L874" s="849">
        <v>21</v>
      </c>
      <c r="M874" s="849">
        <v>1848</v>
      </c>
      <c r="N874" s="832">
        <v>1</v>
      </c>
      <c r="O874" s="832">
        <v>88</v>
      </c>
      <c r="P874" s="849"/>
      <c r="Q874" s="849"/>
      <c r="R874" s="837"/>
      <c r="S874" s="850"/>
    </row>
    <row r="875" spans="1:19" ht="14.4" customHeight="1" x14ac:dyDescent="0.3">
      <c r="A875" s="831" t="s">
        <v>5419</v>
      </c>
      <c r="B875" s="832" t="s">
        <v>5553</v>
      </c>
      <c r="C875" s="832" t="s">
        <v>590</v>
      </c>
      <c r="D875" s="832" t="s">
        <v>5417</v>
      </c>
      <c r="E875" s="832" t="s">
        <v>5511</v>
      </c>
      <c r="F875" s="832" t="s">
        <v>5639</v>
      </c>
      <c r="G875" s="832" t="s">
        <v>5640</v>
      </c>
      <c r="H875" s="849"/>
      <c r="I875" s="849"/>
      <c r="J875" s="832"/>
      <c r="K875" s="832"/>
      <c r="L875" s="849">
        <v>47</v>
      </c>
      <c r="M875" s="849">
        <v>29610</v>
      </c>
      <c r="N875" s="832">
        <v>1</v>
      </c>
      <c r="O875" s="832">
        <v>630</v>
      </c>
      <c r="P875" s="849"/>
      <c r="Q875" s="849"/>
      <c r="R875" s="837"/>
      <c r="S875" s="850"/>
    </row>
    <row r="876" spans="1:19" ht="14.4" customHeight="1" x14ac:dyDescent="0.3">
      <c r="A876" s="831" t="s">
        <v>5419</v>
      </c>
      <c r="B876" s="832" t="s">
        <v>5553</v>
      </c>
      <c r="C876" s="832" t="s">
        <v>590</v>
      </c>
      <c r="D876" s="832" t="s">
        <v>5417</v>
      </c>
      <c r="E876" s="832" t="s">
        <v>5511</v>
      </c>
      <c r="F876" s="832" t="s">
        <v>5572</v>
      </c>
      <c r="G876" s="832" t="s">
        <v>5573</v>
      </c>
      <c r="H876" s="849"/>
      <c r="I876" s="849"/>
      <c r="J876" s="832"/>
      <c r="K876" s="832"/>
      <c r="L876" s="849">
        <v>27</v>
      </c>
      <c r="M876" s="849">
        <v>10584</v>
      </c>
      <c r="N876" s="832">
        <v>1</v>
      </c>
      <c r="O876" s="832">
        <v>392</v>
      </c>
      <c r="P876" s="849"/>
      <c r="Q876" s="849"/>
      <c r="R876" s="837"/>
      <c r="S876" s="850"/>
    </row>
    <row r="877" spans="1:19" ht="14.4" customHeight="1" x14ac:dyDescent="0.3">
      <c r="A877" s="831" t="s">
        <v>5419</v>
      </c>
      <c r="B877" s="832" t="s">
        <v>5553</v>
      </c>
      <c r="C877" s="832" t="s">
        <v>590</v>
      </c>
      <c r="D877" s="832" t="s">
        <v>5417</v>
      </c>
      <c r="E877" s="832" t="s">
        <v>5511</v>
      </c>
      <c r="F877" s="832" t="s">
        <v>5574</v>
      </c>
      <c r="G877" s="832" t="s">
        <v>5575</v>
      </c>
      <c r="H877" s="849"/>
      <c r="I877" s="849"/>
      <c r="J877" s="832"/>
      <c r="K877" s="832"/>
      <c r="L877" s="849">
        <v>91</v>
      </c>
      <c r="M877" s="849">
        <v>3549</v>
      </c>
      <c r="N877" s="832">
        <v>1</v>
      </c>
      <c r="O877" s="832">
        <v>39</v>
      </c>
      <c r="P877" s="849"/>
      <c r="Q877" s="849"/>
      <c r="R877" s="837"/>
      <c r="S877" s="850"/>
    </row>
    <row r="878" spans="1:19" ht="14.4" customHeight="1" x14ac:dyDescent="0.3">
      <c r="A878" s="831" t="s">
        <v>5419</v>
      </c>
      <c r="B878" s="832" t="s">
        <v>5553</v>
      </c>
      <c r="C878" s="832" t="s">
        <v>590</v>
      </c>
      <c r="D878" s="832" t="s">
        <v>5417</v>
      </c>
      <c r="E878" s="832" t="s">
        <v>5511</v>
      </c>
      <c r="F878" s="832" t="s">
        <v>5580</v>
      </c>
      <c r="G878" s="832" t="s">
        <v>5581</v>
      </c>
      <c r="H878" s="849"/>
      <c r="I878" s="849"/>
      <c r="J878" s="832"/>
      <c r="K878" s="832"/>
      <c r="L878" s="849">
        <v>1</v>
      </c>
      <c r="M878" s="849">
        <v>4442</v>
      </c>
      <c r="N878" s="832">
        <v>1</v>
      </c>
      <c r="O878" s="832">
        <v>4442</v>
      </c>
      <c r="P878" s="849"/>
      <c r="Q878" s="849"/>
      <c r="R878" s="837"/>
      <c r="S878" s="850"/>
    </row>
    <row r="879" spans="1:19" ht="14.4" customHeight="1" x14ac:dyDescent="0.3">
      <c r="A879" s="831" t="s">
        <v>5419</v>
      </c>
      <c r="B879" s="832" t="s">
        <v>5553</v>
      </c>
      <c r="C879" s="832" t="s">
        <v>590</v>
      </c>
      <c r="D879" s="832" t="s">
        <v>5417</v>
      </c>
      <c r="E879" s="832" t="s">
        <v>5511</v>
      </c>
      <c r="F879" s="832" t="s">
        <v>5651</v>
      </c>
      <c r="G879" s="832" t="s">
        <v>5652</v>
      </c>
      <c r="H879" s="849"/>
      <c r="I879" s="849"/>
      <c r="J879" s="832"/>
      <c r="K879" s="832"/>
      <c r="L879" s="849">
        <v>3</v>
      </c>
      <c r="M879" s="849">
        <v>2157</v>
      </c>
      <c r="N879" s="832">
        <v>1</v>
      </c>
      <c r="O879" s="832">
        <v>719</v>
      </c>
      <c r="P879" s="849"/>
      <c r="Q879" s="849"/>
      <c r="R879" s="837"/>
      <c r="S879" s="850"/>
    </row>
    <row r="880" spans="1:19" ht="14.4" customHeight="1" x14ac:dyDescent="0.3">
      <c r="A880" s="831" t="s">
        <v>5419</v>
      </c>
      <c r="B880" s="832" t="s">
        <v>5553</v>
      </c>
      <c r="C880" s="832" t="s">
        <v>590</v>
      </c>
      <c r="D880" s="832" t="s">
        <v>5417</v>
      </c>
      <c r="E880" s="832" t="s">
        <v>5511</v>
      </c>
      <c r="F880" s="832" t="s">
        <v>5659</v>
      </c>
      <c r="G880" s="832" t="s">
        <v>5660</v>
      </c>
      <c r="H880" s="849"/>
      <c r="I880" s="849"/>
      <c r="J880" s="832"/>
      <c r="K880" s="832"/>
      <c r="L880" s="849">
        <v>11</v>
      </c>
      <c r="M880" s="849">
        <v>1892</v>
      </c>
      <c r="N880" s="832">
        <v>1</v>
      </c>
      <c r="O880" s="832">
        <v>172</v>
      </c>
      <c r="P880" s="849"/>
      <c r="Q880" s="849"/>
      <c r="R880" s="837"/>
      <c r="S880" s="850"/>
    </row>
    <row r="881" spans="1:19" ht="14.4" customHeight="1" x14ac:dyDescent="0.3">
      <c r="A881" s="831" t="s">
        <v>5419</v>
      </c>
      <c r="B881" s="832" t="s">
        <v>5553</v>
      </c>
      <c r="C881" s="832" t="s">
        <v>590</v>
      </c>
      <c r="D881" s="832" t="s">
        <v>5417</v>
      </c>
      <c r="E881" s="832" t="s">
        <v>5511</v>
      </c>
      <c r="F881" s="832" t="s">
        <v>5663</v>
      </c>
      <c r="G881" s="832" t="s">
        <v>5664</v>
      </c>
      <c r="H881" s="849"/>
      <c r="I881" s="849"/>
      <c r="J881" s="832"/>
      <c r="K881" s="832"/>
      <c r="L881" s="849">
        <v>1</v>
      </c>
      <c r="M881" s="849">
        <v>753</v>
      </c>
      <c r="N881" s="832">
        <v>1</v>
      </c>
      <c r="O881" s="832">
        <v>753</v>
      </c>
      <c r="P881" s="849"/>
      <c r="Q881" s="849"/>
      <c r="R881" s="837"/>
      <c r="S881" s="850"/>
    </row>
    <row r="882" spans="1:19" ht="14.4" customHeight="1" x14ac:dyDescent="0.3">
      <c r="A882" s="831" t="s">
        <v>5419</v>
      </c>
      <c r="B882" s="832" t="s">
        <v>5553</v>
      </c>
      <c r="C882" s="832" t="s">
        <v>590</v>
      </c>
      <c r="D882" s="832" t="s">
        <v>2336</v>
      </c>
      <c r="E882" s="832" t="s">
        <v>5511</v>
      </c>
      <c r="F882" s="832" t="s">
        <v>5518</v>
      </c>
      <c r="G882" s="832" t="s">
        <v>5519</v>
      </c>
      <c r="H882" s="849"/>
      <c r="I882" s="849"/>
      <c r="J882" s="832"/>
      <c r="K882" s="832"/>
      <c r="L882" s="849"/>
      <c r="M882" s="849"/>
      <c r="N882" s="832"/>
      <c r="O882" s="832"/>
      <c r="P882" s="849">
        <v>1</v>
      </c>
      <c r="Q882" s="849">
        <v>37</v>
      </c>
      <c r="R882" s="837"/>
      <c r="S882" s="850">
        <v>37</v>
      </c>
    </row>
    <row r="883" spans="1:19" ht="14.4" customHeight="1" x14ac:dyDescent="0.3">
      <c r="A883" s="831" t="s">
        <v>5419</v>
      </c>
      <c r="B883" s="832" t="s">
        <v>5553</v>
      </c>
      <c r="C883" s="832" t="s">
        <v>590</v>
      </c>
      <c r="D883" s="832" t="s">
        <v>2336</v>
      </c>
      <c r="E883" s="832" t="s">
        <v>5511</v>
      </c>
      <c r="F883" s="832" t="s">
        <v>5566</v>
      </c>
      <c r="G883" s="832" t="s">
        <v>5567</v>
      </c>
      <c r="H883" s="849"/>
      <c r="I883" s="849"/>
      <c r="J883" s="832"/>
      <c r="K883" s="832"/>
      <c r="L883" s="849"/>
      <c r="M883" s="849"/>
      <c r="N883" s="832"/>
      <c r="O883" s="832"/>
      <c r="P883" s="849">
        <v>2</v>
      </c>
      <c r="Q883" s="849">
        <v>1404</v>
      </c>
      <c r="R883" s="837"/>
      <c r="S883" s="850">
        <v>702</v>
      </c>
    </row>
    <row r="884" spans="1:19" ht="14.4" customHeight="1" x14ac:dyDescent="0.3">
      <c r="A884" s="831" t="s">
        <v>5419</v>
      </c>
      <c r="B884" s="832" t="s">
        <v>5553</v>
      </c>
      <c r="C884" s="832" t="s">
        <v>590</v>
      </c>
      <c r="D884" s="832" t="s">
        <v>2336</v>
      </c>
      <c r="E884" s="832" t="s">
        <v>5511</v>
      </c>
      <c r="F884" s="832" t="s">
        <v>5524</v>
      </c>
      <c r="G884" s="832" t="s">
        <v>5525</v>
      </c>
      <c r="H884" s="849"/>
      <c r="I884" s="849"/>
      <c r="J884" s="832"/>
      <c r="K884" s="832"/>
      <c r="L884" s="849"/>
      <c r="M884" s="849"/>
      <c r="N884" s="832"/>
      <c r="O884" s="832"/>
      <c r="P884" s="849">
        <v>3</v>
      </c>
      <c r="Q884" s="849">
        <v>99.99</v>
      </c>
      <c r="R884" s="837"/>
      <c r="S884" s="850">
        <v>33.33</v>
      </c>
    </row>
    <row r="885" spans="1:19" ht="14.4" customHeight="1" x14ac:dyDescent="0.3">
      <c r="A885" s="831" t="s">
        <v>5419</v>
      </c>
      <c r="B885" s="832" t="s">
        <v>5553</v>
      </c>
      <c r="C885" s="832" t="s">
        <v>590</v>
      </c>
      <c r="D885" s="832" t="s">
        <v>2336</v>
      </c>
      <c r="E885" s="832" t="s">
        <v>5511</v>
      </c>
      <c r="F885" s="832" t="s">
        <v>5584</v>
      </c>
      <c r="G885" s="832" t="s">
        <v>5585</v>
      </c>
      <c r="H885" s="849"/>
      <c r="I885" s="849"/>
      <c r="J885" s="832"/>
      <c r="K885" s="832"/>
      <c r="L885" s="849"/>
      <c r="M885" s="849"/>
      <c r="N885" s="832"/>
      <c r="O885" s="832"/>
      <c r="P885" s="849">
        <v>1</v>
      </c>
      <c r="Q885" s="849">
        <v>355</v>
      </c>
      <c r="R885" s="837"/>
      <c r="S885" s="850">
        <v>355</v>
      </c>
    </row>
    <row r="886" spans="1:19" ht="14.4" customHeight="1" x14ac:dyDescent="0.3">
      <c r="A886" s="831" t="s">
        <v>5419</v>
      </c>
      <c r="B886" s="832" t="s">
        <v>5553</v>
      </c>
      <c r="C886" s="832" t="s">
        <v>590</v>
      </c>
      <c r="D886" s="832" t="s">
        <v>5415</v>
      </c>
      <c r="E886" s="832" t="s">
        <v>5563</v>
      </c>
      <c r="F886" s="832" t="s">
        <v>5591</v>
      </c>
      <c r="G886" s="832" t="s">
        <v>5592</v>
      </c>
      <c r="H886" s="849"/>
      <c r="I886" s="849"/>
      <c r="J886" s="832"/>
      <c r="K886" s="832"/>
      <c r="L886" s="849"/>
      <c r="M886" s="849"/>
      <c r="N886" s="832"/>
      <c r="O886" s="832"/>
      <c r="P886" s="849">
        <v>1</v>
      </c>
      <c r="Q886" s="849">
        <v>2651.74</v>
      </c>
      <c r="R886" s="837"/>
      <c r="S886" s="850">
        <v>2651.74</v>
      </c>
    </row>
    <row r="887" spans="1:19" ht="14.4" customHeight="1" x14ac:dyDescent="0.3">
      <c r="A887" s="831" t="s">
        <v>5419</v>
      </c>
      <c r="B887" s="832" t="s">
        <v>5553</v>
      </c>
      <c r="C887" s="832" t="s">
        <v>590</v>
      </c>
      <c r="D887" s="832" t="s">
        <v>5415</v>
      </c>
      <c r="E887" s="832" t="s">
        <v>5563</v>
      </c>
      <c r="F887" s="832" t="s">
        <v>5593</v>
      </c>
      <c r="G887" s="832" t="s">
        <v>5594</v>
      </c>
      <c r="H887" s="849"/>
      <c r="I887" s="849"/>
      <c r="J887" s="832"/>
      <c r="K887" s="832"/>
      <c r="L887" s="849"/>
      <c r="M887" s="849"/>
      <c r="N887" s="832"/>
      <c r="O887" s="832"/>
      <c r="P887" s="849">
        <v>3</v>
      </c>
      <c r="Q887" s="849">
        <v>16068.09</v>
      </c>
      <c r="R887" s="837"/>
      <c r="S887" s="850">
        <v>5356.03</v>
      </c>
    </row>
    <row r="888" spans="1:19" ht="14.4" customHeight="1" x14ac:dyDescent="0.3">
      <c r="A888" s="831" t="s">
        <v>5419</v>
      </c>
      <c r="B888" s="832" t="s">
        <v>5553</v>
      </c>
      <c r="C888" s="832" t="s">
        <v>590</v>
      </c>
      <c r="D888" s="832" t="s">
        <v>5415</v>
      </c>
      <c r="E888" s="832" t="s">
        <v>5563</v>
      </c>
      <c r="F888" s="832" t="s">
        <v>5595</v>
      </c>
      <c r="G888" s="832" t="s">
        <v>5596</v>
      </c>
      <c r="H888" s="849"/>
      <c r="I888" s="849"/>
      <c r="J888" s="832"/>
      <c r="K888" s="832"/>
      <c r="L888" s="849"/>
      <c r="M888" s="849"/>
      <c r="N888" s="832"/>
      <c r="O888" s="832"/>
      <c r="P888" s="849">
        <v>2</v>
      </c>
      <c r="Q888" s="849">
        <v>4456.3599999999997</v>
      </c>
      <c r="R888" s="837"/>
      <c r="S888" s="850">
        <v>2228.1799999999998</v>
      </c>
    </row>
    <row r="889" spans="1:19" ht="14.4" customHeight="1" x14ac:dyDescent="0.3">
      <c r="A889" s="831" t="s">
        <v>5419</v>
      </c>
      <c r="B889" s="832" t="s">
        <v>5553</v>
      </c>
      <c r="C889" s="832" t="s">
        <v>590</v>
      </c>
      <c r="D889" s="832" t="s">
        <v>5415</v>
      </c>
      <c r="E889" s="832" t="s">
        <v>5563</v>
      </c>
      <c r="F889" s="832" t="s">
        <v>5597</v>
      </c>
      <c r="G889" s="832" t="s">
        <v>5598</v>
      </c>
      <c r="H889" s="849"/>
      <c r="I889" s="849"/>
      <c r="J889" s="832"/>
      <c r="K889" s="832"/>
      <c r="L889" s="849"/>
      <c r="M889" s="849"/>
      <c r="N889" s="832"/>
      <c r="O889" s="832"/>
      <c r="P889" s="849">
        <v>3</v>
      </c>
      <c r="Q889" s="849">
        <v>5386.5</v>
      </c>
      <c r="R889" s="837"/>
      <c r="S889" s="850">
        <v>1795.5</v>
      </c>
    </row>
    <row r="890" spans="1:19" ht="14.4" customHeight="1" x14ac:dyDescent="0.3">
      <c r="A890" s="831" t="s">
        <v>5419</v>
      </c>
      <c r="B890" s="832" t="s">
        <v>5553</v>
      </c>
      <c r="C890" s="832" t="s">
        <v>590</v>
      </c>
      <c r="D890" s="832" t="s">
        <v>5415</v>
      </c>
      <c r="E890" s="832" t="s">
        <v>5563</v>
      </c>
      <c r="F890" s="832" t="s">
        <v>5603</v>
      </c>
      <c r="G890" s="832" t="s">
        <v>5604</v>
      </c>
      <c r="H890" s="849"/>
      <c r="I890" s="849"/>
      <c r="J890" s="832"/>
      <c r="K890" s="832"/>
      <c r="L890" s="849"/>
      <c r="M890" s="849"/>
      <c r="N890" s="832"/>
      <c r="O890" s="832"/>
      <c r="P890" s="849">
        <v>31</v>
      </c>
      <c r="Q890" s="849">
        <v>18119.809999999998</v>
      </c>
      <c r="R890" s="837"/>
      <c r="S890" s="850">
        <v>584.50999999999988</v>
      </c>
    </row>
    <row r="891" spans="1:19" ht="14.4" customHeight="1" x14ac:dyDescent="0.3">
      <c r="A891" s="831" t="s">
        <v>5419</v>
      </c>
      <c r="B891" s="832" t="s">
        <v>5553</v>
      </c>
      <c r="C891" s="832" t="s">
        <v>590</v>
      </c>
      <c r="D891" s="832" t="s">
        <v>5415</v>
      </c>
      <c r="E891" s="832" t="s">
        <v>5563</v>
      </c>
      <c r="F891" s="832" t="s">
        <v>5607</v>
      </c>
      <c r="G891" s="832" t="s">
        <v>5608</v>
      </c>
      <c r="H891" s="849"/>
      <c r="I891" s="849"/>
      <c r="J891" s="832"/>
      <c r="K891" s="832"/>
      <c r="L891" s="849"/>
      <c r="M891" s="849"/>
      <c r="N891" s="832"/>
      <c r="O891" s="832"/>
      <c r="P891" s="849">
        <v>3</v>
      </c>
      <c r="Q891" s="849">
        <v>6100.0499999999993</v>
      </c>
      <c r="R891" s="837"/>
      <c r="S891" s="850">
        <v>2033.3499999999997</v>
      </c>
    </row>
    <row r="892" spans="1:19" ht="14.4" customHeight="1" x14ac:dyDescent="0.3">
      <c r="A892" s="831" t="s">
        <v>5419</v>
      </c>
      <c r="B892" s="832" t="s">
        <v>5553</v>
      </c>
      <c r="C892" s="832" t="s">
        <v>590</v>
      </c>
      <c r="D892" s="832" t="s">
        <v>5415</v>
      </c>
      <c r="E892" s="832" t="s">
        <v>5563</v>
      </c>
      <c r="F892" s="832" t="s">
        <v>5609</v>
      </c>
      <c r="G892" s="832" t="s">
        <v>5610</v>
      </c>
      <c r="H892" s="849"/>
      <c r="I892" s="849"/>
      <c r="J892" s="832"/>
      <c r="K892" s="832"/>
      <c r="L892" s="849"/>
      <c r="M892" s="849"/>
      <c r="N892" s="832"/>
      <c r="O892" s="832"/>
      <c r="P892" s="849">
        <v>2</v>
      </c>
      <c r="Q892" s="849">
        <v>18947.62</v>
      </c>
      <c r="R892" s="837"/>
      <c r="S892" s="850">
        <v>9473.81</v>
      </c>
    </row>
    <row r="893" spans="1:19" ht="14.4" customHeight="1" x14ac:dyDescent="0.3">
      <c r="A893" s="831" t="s">
        <v>5419</v>
      </c>
      <c r="B893" s="832" t="s">
        <v>5553</v>
      </c>
      <c r="C893" s="832" t="s">
        <v>590</v>
      </c>
      <c r="D893" s="832" t="s">
        <v>5415</v>
      </c>
      <c r="E893" s="832" t="s">
        <v>5563</v>
      </c>
      <c r="F893" s="832" t="s">
        <v>5611</v>
      </c>
      <c r="G893" s="832" t="s">
        <v>5612</v>
      </c>
      <c r="H893" s="849"/>
      <c r="I893" s="849"/>
      <c r="J893" s="832"/>
      <c r="K893" s="832"/>
      <c r="L893" s="849"/>
      <c r="M893" s="849"/>
      <c r="N893" s="832"/>
      <c r="O893" s="832"/>
      <c r="P893" s="849">
        <v>3</v>
      </c>
      <c r="Q893" s="849">
        <v>3122.16</v>
      </c>
      <c r="R893" s="837"/>
      <c r="S893" s="850">
        <v>1040.72</v>
      </c>
    </row>
    <row r="894" spans="1:19" ht="14.4" customHeight="1" x14ac:dyDescent="0.3">
      <c r="A894" s="831" t="s">
        <v>5419</v>
      </c>
      <c r="B894" s="832" t="s">
        <v>5553</v>
      </c>
      <c r="C894" s="832" t="s">
        <v>590</v>
      </c>
      <c r="D894" s="832" t="s">
        <v>5415</v>
      </c>
      <c r="E894" s="832" t="s">
        <v>5563</v>
      </c>
      <c r="F894" s="832" t="s">
        <v>5617</v>
      </c>
      <c r="G894" s="832" t="s">
        <v>5618</v>
      </c>
      <c r="H894" s="849"/>
      <c r="I894" s="849"/>
      <c r="J894" s="832"/>
      <c r="K894" s="832"/>
      <c r="L894" s="849"/>
      <c r="M894" s="849"/>
      <c r="N894" s="832"/>
      <c r="O894" s="832"/>
      <c r="P894" s="849">
        <v>1</v>
      </c>
      <c r="Q894" s="849">
        <v>4507.5600000000004</v>
      </c>
      <c r="R894" s="837"/>
      <c r="S894" s="850">
        <v>4507.5600000000004</v>
      </c>
    </row>
    <row r="895" spans="1:19" ht="14.4" customHeight="1" x14ac:dyDescent="0.3">
      <c r="A895" s="831" t="s">
        <v>5419</v>
      </c>
      <c r="B895" s="832" t="s">
        <v>5553</v>
      </c>
      <c r="C895" s="832" t="s">
        <v>590</v>
      </c>
      <c r="D895" s="832" t="s">
        <v>5415</v>
      </c>
      <c r="E895" s="832" t="s">
        <v>5563</v>
      </c>
      <c r="F895" s="832" t="s">
        <v>5623</v>
      </c>
      <c r="G895" s="832" t="s">
        <v>5624</v>
      </c>
      <c r="H895" s="849"/>
      <c r="I895" s="849"/>
      <c r="J895" s="832"/>
      <c r="K895" s="832"/>
      <c r="L895" s="849"/>
      <c r="M895" s="849"/>
      <c r="N895" s="832"/>
      <c r="O895" s="832"/>
      <c r="P895" s="849">
        <v>2</v>
      </c>
      <c r="Q895" s="849">
        <v>17382.8</v>
      </c>
      <c r="R895" s="837"/>
      <c r="S895" s="850">
        <v>8691.4</v>
      </c>
    </row>
    <row r="896" spans="1:19" ht="14.4" customHeight="1" x14ac:dyDescent="0.3">
      <c r="A896" s="831" t="s">
        <v>5419</v>
      </c>
      <c r="B896" s="832" t="s">
        <v>5553</v>
      </c>
      <c r="C896" s="832" t="s">
        <v>590</v>
      </c>
      <c r="D896" s="832" t="s">
        <v>5415</v>
      </c>
      <c r="E896" s="832" t="s">
        <v>5563</v>
      </c>
      <c r="F896" s="832" t="s">
        <v>5627</v>
      </c>
      <c r="G896" s="832" t="s">
        <v>5628</v>
      </c>
      <c r="H896" s="849"/>
      <c r="I896" s="849"/>
      <c r="J896" s="832"/>
      <c r="K896" s="832"/>
      <c r="L896" s="849"/>
      <c r="M896" s="849"/>
      <c r="N896" s="832"/>
      <c r="O896" s="832"/>
      <c r="P896" s="849">
        <v>7</v>
      </c>
      <c r="Q896" s="849">
        <v>47880</v>
      </c>
      <c r="R896" s="837"/>
      <c r="S896" s="850">
        <v>6840</v>
      </c>
    </row>
    <row r="897" spans="1:19" ht="14.4" customHeight="1" x14ac:dyDescent="0.3">
      <c r="A897" s="831" t="s">
        <v>5419</v>
      </c>
      <c r="B897" s="832" t="s">
        <v>5553</v>
      </c>
      <c r="C897" s="832" t="s">
        <v>590</v>
      </c>
      <c r="D897" s="832" t="s">
        <v>5415</v>
      </c>
      <c r="E897" s="832" t="s">
        <v>5563</v>
      </c>
      <c r="F897" s="832" t="s">
        <v>5629</v>
      </c>
      <c r="G897" s="832" t="s">
        <v>5630</v>
      </c>
      <c r="H897" s="849"/>
      <c r="I897" s="849"/>
      <c r="J897" s="832"/>
      <c r="K897" s="832"/>
      <c r="L897" s="849"/>
      <c r="M897" s="849"/>
      <c r="N897" s="832"/>
      <c r="O897" s="832"/>
      <c r="P897" s="849">
        <v>0.7</v>
      </c>
      <c r="Q897" s="849">
        <v>2071.75</v>
      </c>
      <c r="R897" s="837"/>
      <c r="S897" s="850">
        <v>2959.6428571428573</v>
      </c>
    </row>
    <row r="898" spans="1:19" ht="14.4" customHeight="1" x14ac:dyDescent="0.3">
      <c r="A898" s="831" t="s">
        <v>5419</v>
      </c>
      <c r="B898" s="832" t="s">
        <v>5553</v>
      </c>
      <c r="C898" s="832" t="s">
        <v>590</v>
      </c>
      <c r="D898" s="832" t="s">
        <v>5415</v>
      </c>
      <c r="E898" s="832" t="s">
        <v>5511</v>
      </c>
      <c r="F898" s="832" t="s">
        <v>5568</v>
      </c>
      <c r="G898" s="832" t="s">
        <v>5569</v>
      </c>
      <c r="H898" s="849"/>
      <c r="I898" s="849"/>
      <c r="J898" s="832"/>
      <c r="K898" s="832"/>
      <c r="L898" s="849"/>
      <c r="M898" s="849"/>
      <c r="N898" s="832"/>
      <c r="O898" s="832"/>
      <c r="P898" s="849">
        <v>2</v>
      </c>
      <c r="Q898" s="849">
        <v>176</v>
      </c>
      <c r="R898" s="837"/>
      <c r="S898" s="850">
        <v>88</v>
      </c>
    </row>
    <row r="899" spans="1:19" ht="14.4" customHeight="1" x14ac:dyDescent="0.3">
      <c r="A899" s="831" t="s">
        <v>5419</v>
      </c>
      <c r="B899" s="832" t="s">
        <v>5553</v>
      </c>
      <c r="C899" s="832" t="s">
        <v>590</v>
      </c>
      <c r="D899" s="832" t="s">
        <v>5415</v>
      </c>
      <c r="E899" s="832" t="s">
        <v>5511</v>
      </c>
      <c r="F899" s="832" t="s">
        <v>5639</v>
      </c>
      <c r="G899" s="832" t="s">
        <v>5640</v>
      </c>
      <c r="H899" s="849"/>
      <c r="I899" s="849"/>
      <c r="J899" s="832"/>
      <c r="K899" s="832"/>
      <c r="L899" s="849"/>
      <c r="M899" s="849"/>
      <c r="N899" s="832"/>
      <c r="O899" s="832"/>
      <c r="P899" s="849">
        <v>18</v>
      </c>
      <c r="Q899" s="849">
        <v>11358</v>
      </c>
      <c r="R899" s="837"/>
      <c r="S899" s="850">
        <v>631</v>
      </c>
    </row>
    <row r="900" spans="1:19" ht="14.4" customHeight="1" x14ac:dyDescent="0.3">
      <c r="A900" s="831" t="s">
        <v>5419</v>
      </c>
      <c r="B900" s="832" t="s">
        <v>5553</v>
      </c>
      <c r="C900" s="832" t="s">
        <v>590</v>
      </c>
      <c r="D900" s="832" t="s">
        <v>5415</v>
      </c>
      <c r="E900" s="832" t="s">
        <v>5511</v>
      </c>
      <c r="F900" s="832" t="s">
        <v>5641</v>
      </c>
      <c r="G900" s="832" t="s">
        <v>5642</v>
      </c>
      <c r="H900" s="849"/>
      <c r="I900" s="849"/>
      <c r="J900" s="832"/>
      <c r="K900" s="832"/>
      <c r="L900" s="849"/>
      <c r="M900" s="849"/>
      <c r="N900" s="832"/>
      <c r="O900" s="832"/>
      <c r="P900" s="849">
        <v>32</v>
      </c>
      <c r="Q900" s="849">
        <v>121952</v>
      </c>
      <c r="R900" s="837"/>
      <c r="S900" s="850">
        <v>3811</v>
      </c>
    </row>
    <row r="901" spans="1:19" ht="14.4" customHeight="1" x14ac:dyDescent="0.3">
      <c r="A901" s="831" t="s">
        <v>5419</v>
      </c>
      <c r="B901" s="832" t="s">
        <v>5553</v>
      </c>
      <c r="C901" s="832" t="s">
        <v>590</v>
      </c>
      <c r="D901" s="832" t="s">
        <v>5415</v>
      </c>
      <c r="E901" s="832" t="s">
        <v>5511</v>
      </c>
      <c r="F901" s="832" t="s">
        <v>5643</v>
      </c>
      <c r="G901" s="832" t="s">
        <v>5644</v>
      </c>
      <c r="H901" s="849"/>
      <c r="I901" s="849"/>
      <c r="J901" s="832"/>
      <c r="K901" s="832"/>
      <c r="L901" s="849"/>
      <c r="M901" s="849"/>
      <c r="N901" s="832"/>
      <c r="O901" s="832"/>
      <c r="P901" s="849">
        <v>5</v>
      </c>
      <c r="Q901" s="849">
        <v>3980</v>
      </c>
      <c r="R901" s="837"/>
      <c r="S901" s="850">
        <v>796</v>
      </c>
    </row>
    <row r="902" spans="1:19" ht="14.4" customHeight="1" x14ac:dyDescent="0.3">
      <c r="A902" s="831" t="s">
        <v>5419</v>
      </c>
      <c r="B902" s="832" t="s">
        <v>5553</v>
      </c>
      <c r="C902" s="832" t="s">
        <v>590</v>
      </c>
      <c r="D902" s="832" t="s">
        <v>5415</v>
      </c>
      <c r="E902" s="832" t="s">
        <v>5511</v>
      </c>
      <c r="F902" s="832" t="s">
        <v>5572</v>
      </c>
      <c r="G902" s="832" t="s">
        <v>5573</v>
      </c>
      <c r="H902" s="849"/>
      <c r="I902" s="849"/>
      <c r="J902" s="832"/>
      <c r="K902" s="832"/>
      <c r="L902" s="849"/>
      <c r="M902" s="849"/>
      <c r="N902" s="832"/>
      <c r="O902" s="832"/>
      <c r="P902" s="849">
        <v>29</v>
      </c>
      <c r="Q902" s="849">
        <v>11397</v>
      </c>
      <c r="R902" s="837"/>
      <c r="S902" s="850">
        <v>393</v>
      </c>
    </row>
    <row r="903" spans="1:19" ht="14.4" customHeight="1" x14ac:dyDescent="0.3">
      <c r="A903" s="831" t="s">
        <v>5419</v>
      </c>
      <c r="B903" s="832" t="s">
        <v>5553</v>
      </c>
      <c r="C903" s="832" t="s">
        <v>590</v>
      </c>
      <c r="D903" s="832" t="s">
        <v>5415</v>
      </c>
      <c r="E903" s="832" t="s">
        <v>5511</v>
      </c>
      <c r="F903" s="832" t="s">
        <v>5574</v>
      </c>
      <c r="G903" s="832" t="s">
        <v>5575</v>
      </c>
      <c r="H903" s="849"/>
      <c r="I903" s="849"/>
      <c r="J903" s="832"/>
      <c r="K903" s="832"/>
      <c r="L903" s="849"/>
      <c r="M903" s="849"/>
      <c r="N903" s="832"/>
      <c r="O903" s="832"/>
      <c r="P903" s="849">
        <v>173</v>
      </c>
      <c r="Q903" s="849">
        <v>6747</v>
      </c>
      <c r="R903" s="837"/>
      <c r="S903" s="850">
        <v>39</v>
      </c>
    </row>
    <row r="904" spans="1:19" ht="14.4" customHeight="1" x14ac:dyDescent="0.3">
      <c r="A904" s="831" t="s">
        <v>5419</v>
      </c>
      <c r="B904" s="832" t="s">
        <v>5553</v>
      </c>
      <c r="C904" s="832" t="s">
        <v>590</v>
      </c>
      <c r="D904" s="832" t="s">
        <v>5415</v>
      </c>
      <c r="E904" s="832" t="s">
        <v>5511</v>
      </c>
      <c r="F904" s="832" t="s">
        <v>5576</v>
      </c>
      <c r="G904" s="832" t="s">
        <v>5577</v>
      </c>
      <c r="H904" s="849"/>
      <c r="I904" s="849"/>
      <c r="J904" s="832"/>
      <c r="K904" s="832"/>
      <c r="L904" s="849"/>
      <c r="M904" s="849"/>
      <c r="N904" s="832"/>
      <c r="O904" s="832"/>
      <c r="P904" s="849">
        <v>3</v>
      </c>
      <c r="Q904" s="849">
        <v>53139</v>
      </c>
      <c r="R904" s="837"/>
      <c r="S904" s="850">
        <v>17713</v>
      </c>
    </row>
    <row r="905" spans="1:19" ht="14.4" customHeight="1" x14ac:dyDescent="0.3">
      <c r="A905" s="831" t="s">
        <v>5419</v>
      </c>
      <c r="B905" s="832" t="s">
        <v>5553</v>
      </c>
      <c r="C905" s="832" t="s">
        <v>590</v>
      </c>
      <c r="D905" s="832" t="s">
        <v>5415</v>
      </c>
      <c r="E905" s="832" t="s">
        <v>5511</v>
      </c>
      <c r="F905" s="832" t="s">
        <v>5645</v>
      </c>
      <c r="G905" s="832" t="s">
        <v>5646</v>
      </c>
      <c r="H905" s="849"/>
      <c r="I905" s="849"/>
      <c r="J905" s="832"/>
      <c r="K905" s="832"/>
      <c r="L905" s="849"/>
      <c r="M905" s="849"/>
      <c r="N905" s="832"/>
      <c r="O905" s="832"/>
      <c r="P905" s="849">
        <v>3</v>
      </c>
      <c r="Q905" s="849">
        <v>1761</v>
      </c>
      <c r="R905" s="837"/>
      <c r="S905" s="850">
        <v>587</v>
      </c>
    </row>
    <row r="906" spans="1:19" ht="14.4" customHeight="1" x14ac:dyDescent="0.3">
      <c r="A906" s="831" t="s">
        <v>5419</v>
      </c>
      <c r="B906" s="832" t="s">
        <v>5553</v>
      </c>
      <c r="C906" s="832" t="s">
        <v>590</v>
      </c>
      <c r="D906" s="832" t="s">
        <v>5415</v>
      </c>
      <c r="E906" s="832" t="s">
        <v>5511</v>
      </c>
      <c r="F906" s="832" t="s">
        <v>5578</v>
      </c>
      <c r="G906" s="832" t="s">
        <v>5579</v>
      </c>
      <c r="H906" s="849"/>
      <c r="I906" s="849"/>
      <c r="J906" s="832"/>
      <c r="K906" s="832"/>
      <c r="L906" s="849"/>
      <c r="M906" s="849"/>
      <c r="N906" s="832"/>
      <c r="O906" s="832"/>
      <c r="P906" s="849">
        <v>3</v>
      </c>
      <c r="Q906" s="849">
        <v>5106</v>
      </c>
      <c r="R906" s="837"/>
      <c r="S906" s="850">
        <v>1702</v>
      </c>
    </row>
    <row r="907" spans="1:19" ht="14.4" customHeight="1" x14ac:dyDescent="0.3">
      <c r="A907" s="831" t="s">
        <v>5419</v>
      </c>
      <c r="B907" s="832" t="s">
        <v>5553</v>
      </c>
      <c r="C907" s="832" t="s">
        <v>590</v>
      </c>
      <c r="D907" s="832" t="s">
        <v>5415</v>
      </c>
      <c r="E907" s="832" t="s">
        <v>5511</v>
      </c>
      <c r="F907" s="832" t="s">
        <v>5647</v>
      </c>
      <c r="G907" s="832" t="s">
        <v>5648</v>
      </c>
      <c r="H907" s="849"/>
      <c r="I907" s="849"/>
      <c r="J907" s="832"/>
      <c r="K907" s="832"/>
      <c r="L907" s="849"/>
      <c r="M907" s="849"/>
      <c r="N907" s="832"/>
      <c r="O907" s="832"/>
      <c r="P907" s="849">
        <v>3</v>
      </c>
      <c r="Q907" s="849">
        <v>2130</v>
      </c>
      <c r="R907" s="837"/>
      <c r="S907" s="850">
        <v>710</v>
      </c>
    </row>
    <row r="908" spans="1:19" ht="14.4" customHeight="1" x14ac:dyDescent="0.3">
      <c r="A908" s="831" t="s">
        <v>5419</v>
      </c>
      <c r="B908" s="832" t="s">
        <v>5553</v>
      </c>
      <c r="C908" s="832" t="s">
        <v>590</v>
      </c>
      <c r="D908" s="832" t="s">
        <v>5415</v>
      </c>
      <c r="E908" s="832" t="s">
        <v>5511</v>
      </c>
      <c r="F908" s="832" t="s">
        <v>5580</v>
      </c>
      <c r="G908" s="832" t="s">
        <v>5581</v>
      </c>
      <c r="H908" s="849"/>
      <c r="I908" s="849"/>
      <c r="J908" s="832"/>
      <c r="K908" s="832"/>
      <c r="L908" s="849"/>
      <c r="M908" s="849"/>
      <c r="N908" s="832"/>
      <c r="O908" s="832"/>
      <c r="P908" s="849">
        <v>3</v>
      </c>
      <c r="Q908" s="849">
        <v>13326</v>
      </c>
      <c r="R908" s="837"/>
      <c r="S908" s="850">
        <v>4442</v>
      </c>
    </row>
    <row r="909" spans="1:19" ht="14.4" customHeight="1" x14ac:dyDescent="0.3">
      <c r="A909" s="831" t="s">
        <v>5419</v>
      </c>
      <c r="B909" s="832" t="s">
        <v>5553</v>
      </c>
      <c r="C909" s="832" t="s">
        <v>590</v>
      </c>
      <c r="D909" s="832" t="s">
        <v>5415</v>
      </c>
      <c r="E909" s="832" t="s">
        <v>5511</v>
      </c>
      <c r="F909" s="832" t="s">
        <v>5655</v>
      </c>
      <c r="G909" s="832" t="s">
        <v>5656</v>
      </c>
      <c r="H909" s="849"/>
      <c r="I909" s="849"/>
      <c r="J909" s="832"/>
      <c r="K909" s="832"/>
      <c r="L909" s="849"/>
      <c r="M909" s="849"/>
      <c r="N909" s="832"/>
      <c r="O909" s="832"/>
      <c r="P909" s="849">
        <v>1</v>
      </c>
      <c r="Q909" s="849">
        <v>1772</v>
      </c>
      <c r="R909" s="837"/>
      <c r="S909" s="850">
        <v>1772</v>
      </c>
    </row>
    <row r="910" spans="1:19" ht="14.4" customHeight="1" x14ac:dyDescent="0.3">
      <c r="A910" s="831" t="s">
        <v>5419</v>
      </c>
      <c r="B910" s="832" t="s">
        <v>5553</v>
      </c>
      <c r="C910" s="832" t="s">
        <v>590</v>
      </c>
      <c r="D910" s="832" t="s">
        <v>5415</v>
      </c>
      <c r="E910" s="832" t="s">
        <v>5511</v>
      </c>
      <c r="F910" s="832" t="s">
        <v>5657</v>
      </c>
      <c r="G910" s="832" t="s">
        <v>5658</v>
      </c>
      <c r="H910" s="849"/>
      <c r="I910" s="849"/>
      <c r="J910" s="832"/>
      <c r="K910" s="832"/>
      <c r="L910" s="849"/>
      <c r="M910" s="849"/>
      <c r="N910" s="832"/>
      <c r="O910" s="832"/>
      <c r="P910" s="849">
        <v>7</v>
      </c>
      <c r="Q910" s="849">
        <v>6874</v>
      </c>
      <c r="R910" s="837"/>
      <c r="S910" s="850">
        <v>982</v>
      </c>
    </row>
    <row r="911" spans="1:19" ht="14.4" customHeight="1" x14ac:dyDescent="0.3">
      <c r="A911" s="831" t="s">
        <v>5419</v>
      </c>
      <c r="B911" s="832" t="s">
        <v>5553</v>
      </c>
      <c r="C911" s="832" t="s">
        <v>590</v>
      </c>
      <c r="D911" s="832" t="s">
        <v>5415</v>
      </c>
      <c r="E911" s="832" t="s">
        <v>5511</v>
      </c>
      <c r="F911" s="832" t="s">
        <v>5659</v>
      </c>
      <c r="G911" s="832" t="s">
        <v>5660</v>
      </c>
      <c r="H911" s="849"/>
      <c r="I911" s="849"/>
      <c r="J911" s="832"/>
      <c r="K911" s="832"/>
      <c r="L911" s="849"/>
      <c r="M911" s="849"/>
      <c r="N911" s="832"/>
      <c r="O911" s="832"/>
      <c r="P911" s="849">
        <v>10</v>
      </c>
      <c r="Q911" s="849">
        <v>1720</v>
      </c>
      <c r="R911" s="837"/>
      <c r="S911" s="850">
        <v>172</v>
      </c>
    </row>
    <row r="912" spans="1:19" ht="14.4" customHeight="1" x14ac:dyDescent="0.3">
      <c r="A912" s="831" t="s">
        <v>5419</v>
      </c>
      <c r="B912" s="832" t="s">
        <v>5553</v>
      </c>
      <c r="C912" s="832" t="s">
        <v>590</v>
      </c>
      <c r="D912" s="832" t="s">
        <v>5415</v>
      </c>
      <c r="E912" s="832" t="s">
        <v>5511</v>
      </c>
      <c r="F912" s="832" t="s">
        <v>5661</v>
      </c>
      <c r="G912" s="832" t="s">
        <v>5662</v>
      </c>
      <c r="H912" s="849"/>
      <c r="I912" s="849"/>
      <c r="J912" s="832"/>
      <c r="K912" s="832"/>
      <c r="L912" s="849"/>
      <c r="M912" s="849"/>
      <c r="N912" s="832"/>
      <c r="O912" s="832"/>
      <c r="P912" s="849">
        <v>1</v>
      </c>
      <c r="Q912" s="849">
        <v>411</v>
      </c>
      <c r="R912" s="837"/>
      <c r="S912" s="850">
        <v>411</v>
      </c>
    </row>
    <row r="913" spans="1:19" ht="14.4" customHeight="1" x14ac:dyDescent="0.3">
      <c r="A913" s="831" t="s">
        <v>5419</v>
      </c>
      <c r="B913" s="832" t="s">
        <v>5553</v>
      </c>
      <c r="C913" s="832" t="s">
        <v>590</v>
      </c>
      <c r="D913" s="832" t="s">
        <v>5415</v>
      </c>
      <c r="E913" s="832" t="s">
        <v>5511</v>
      </c>
      <c r="F913" s="832" t="s">
        <v>5663</v>
      </c>
      <c r="G913" s="832" t="s">
        <v>5664</v>
      </c>
      <c r="H913" s="849"/>
      <c r="I913" s="849"/>
      <c r="J913" s="832"/>
      <c r="K913" s="832"/>
      <c r="L913" s="849"/>
      <c r="M913" s="849"/>
      <c r="N913" s="832"/>
      <c r="O913" s="832"/>
      <c r="P913" s="849">
        <v>1</v>
      </c>
      <c r="Q913" s="849">
        <v>754</v>
      </c>
      <c r="R913" s="837"/>
      <c r="S913" s="850">
        <v>754</v>
      </c>
    </row>
    <row r="914" spans="1:19" ht="14.4" customHeight="1" x14ac:dyDescent="0.3">
      <c r="A914" s="831" t="s">
        <v>5419</v>
      </c>
      <c r="B914" s="832" t="s">
        <v>5553</v>
      </c>
      <c r="C914" s="832" t="s">
        <v>590</v>
      </c>
      <c r="D914" s="832" t="s">
        <v>5415</v>
      </c>
      <c r="E914" s="832" t="s">
        <v>5511</v>
      </c>
      <c r="F914" s="832" t="s">
        <v>5544</v>
      </c>
      <c r="G914" s="832" t="s">
        <v>5545</v>
      </c>
      <c r="H914" s="849"/>
      <c r="I914" s="849"/>
      <c r="J914" s="832"/>
      <c r="K914" s="832"/>
      <c r="L914" s="849"/>
      <c r="M914" s="849"/>
      <c r="N914" s="832"/>
      <c r="O914" s="832"/>
      <c r="P914" s="849">
        <v>9</v>
      </c>
      <c r="Q914" s="849">
        <v>1971</v>
      </c>
      <c r="R914" s="837"/>
      <c r="S914" s="850">
        <v>219</v>
      </c>
    </row>
    <row r="915" spans="1:19" ht="14.4" customHeight="1" x14ac:dyDescent="0.3">
      <c r="A915" s="831" t="s">
        <v>5419</v>
      </c>
      <c r="B915" s="832" t="s">
        <v>5553</v>
      </c>
      <c r="C915" s="832" t="s">
        <v>590</v>
      </c>
      <c r="D915" s="832" t="s">
        <v>5415</v>
      </c>
      <c r="E915" s="832" t="s">
        <v>5511</v>
      </c>
      <c r="F915" s="832" t="s">
        <v>5665</v>
      </c>
      <c r="G915" s="832" t="s">
        <v>5666</v>
      </c>
      <c r="H915" s="849"/>
      <c r="I915" s="849"/>
      <c r="J915" s="832"/>
      <c r="K915" s="832"/>
      <c r="L915" s="849"/>
      <c r="M915" s="849"/>
      <c r="N915" s="832"/>
      <c r="O915" s="832"/>
      <c r="P915" s="849">
        <v>3</v>
      </c>
      <c r="Q915" s="849">
        <v>9069</v>
      </c>
      <c r="R915" s="837"/>
      <c r="S915" s="850">
        <v>3023</v>
      </c>
    </row>
    <row r="916" spans="1:19" ht="14.4" customHeight="1" x14ac:dyDescent="0.3">
      <c r="A916" s="831" t="s">
        <v>5419</v>
      </c>
      <c r="B916" s="832" t="s">
        <v>5553</v>
      </c>
      <c r="C916" s="832" t="s">
        <v>590</v>
      </c>
      <c r="D916" s="832" t="s">
        <v>5415</v>
      </c>
      <c r="E916" s="832" t="s">
        <v>5511</v>
      </c>
      <c r="F916" s="832" t="s">
        <v>5677</v>
      </c>
      <c r="G916" s="832" t="s">
        <v>5632</v>
      </c>
      <c r="H916" s="849"/>
      <c r="I916" s="849"/>
      <c r="J916" s="832"/>
      <c r="K916" s="832"/>
      <c r="L916" s="849"/>
      <c r="M916" s="849"/>
      <c r="N916" s="832"/>
      <c r="O916" s="832"/>
      <c r="P916" s="849">
        <v>2</v>
      </c>
      <c r="Q916" s="849">
        <v>2322</v>
      </c>
      <c r="R916" s="837"/>
      <c r="S916" s="850">
        <v>1161</v>
      </c>
    </row>
    <row r="917" spans="1:19" ht="14.4" customHeight="1" x14ac:dyDescent="0.3">
      <c r="A917" s="831" t="s">
        <v>5419</v>
      </c>
      <c r="B917" s="832" t="s">
        <v>5553</v>
      </c>
      <c r="C917" s="832" t="s">
        <v>5550</v>
      </c>
      <c r="D917" s="832" t="s">
        <v>5400</v>
      </c>
      <c r="E917" s="832" t="s">
        <v>5421</v>
      </c>
      <c r="F917" s="832" t="s">
        <v>5437</v>
      </c>
      <c r="G917" s="832" t="s">
        <v>2152</v>
      </c>
      <c r="H917" s="849">
        <v>0</v>
      </c>
      <c r="I917" s="849">
        <v>3.4924596548080444E-10</v>
      </c>
      <c r="J917" s="832">
        <v>-0.75</v>
      </c>
      <c r="K917" s="832"/>
      <c r="L917" s="849">
        <v>0</v>
      </c>
      <c r="M917" s="849">
        <v>-4.6566128730773926E-10</v>
      </c>
      <c r="N917" s="832">
        <v>1</v>
      </c>
      <c r="O917" s="832"/>
      <c r="P917" s="849"/>
      <c r="Q917" s="849"/>
      <c r="R917" s="837"/>
      <c r="S917" s="850"/>
    </row>
    <row r="918" spans="1:19" ht="14.4" customHeight="1" x14ac:dyDescent="0.3">
      <c r="A918" s="831" t="s">
        <v>5419</v>
      </c>
      <c r="B918" s="832" t="s">
        <v>5553</v>
      </c>
      <c r="C918" s="832" t="s">
        <v>5550</v>
      </c>
      <c r="D918" s="832" t="s">
        <v>5400</v>
      </c>
      <c r="E918" s="832" t="s">
        <v>5421</v>
      </c>
      <c r="F918" s="832" t="s">
        <v>5438</v>
      </c>
      <c r="G918" s="832" t="s">
        <v>5551</v>
      </c>
      <c r="H918" s="849">
        <v>0</v>
      </c>
      <c r="I918" s="849">
        <v>2.9103830456733704E-10</v>
      </c>
      <c r="J918" s="832">
        <v>10</v>
      </c>
      <c r="K918" s="832"/>
      <c r="L918" s="849">
        <v>0</v>
      </c>
      <c r="M918" s="849">
        <v>2.9103830456733704E-11</v>
      </c>
      <c r="N918" s="832">
        <v>1</v>
      </c>
      <c r="O918" s="832"/>
      <c r="P918" s="849">
        <v>0</v>
      </c>
      <c r="Q918" s="849">
        <v>-5.8207660913467407E-11</v>
      </c>
      <c r="R918" s="837">
        <v>-2</v>
      </c>
      <c r="S918" s="850"/>
    </row>
    <row r="919" spans="1:19" ht="14.4" customHeight="1" x14ac:dyDescent="0.3">
      <c r="A919" s="831" t="s">
        <v>5419</v>
      </c>
      <c r="B919" s="832" t="s">
        <v>5553</v>
      </c>
      <c r="C919" s="832" t="s">
        <v>5550</v>
      </c>
      <c r="D919" s="832" t="s">
        <v>5400</v>
      </c>
      <c r="E919" s="832" t="s">
        <v>5421</v>
      </c>
      <c r="F919" s="832" t="s">
        <v>5467</v>
      </c>
      <c r="G919" s="832" t="s">
        <v>5686</v>
      </c>
      <c r="H919" s="849">
        <v>0</v>
      </c>
      <c r="I919" s="849">
        <v>0</v>
      </c>
      <c r="J919" s="832"/>
      <c r="K919" s="832"/>
      <c r="L919" s="849">
        <v>0</v>
      </c>
      <c r="M919" s="849">
        <v>0</v>
      </c>
      <c r="N919" s="832"/>
      <c r="O919" s="832"/>
      <c r="P919" s="849">
        <v>0</v>
      </c>
      <c r="Q919" s="849">
        <v>0</v>
      </c>
      <c r="R919" s="837"/>
      <c r="S919" s="850"/>
    </row>
    <row r="920" spans="1:19" ht="14.4" customHeight="1" x14ac:dyDescent="0.3">
      <c r="A920" s="831" t="s">
        <v>5419</v>
      </c>
      <c r="B920" s="832" t="s">
        <v>5553</v>
      </c>
      <c r="C920" s="832" t="s">
        <v>5550</v>
      </c>
      <c r="D920" s="832" t="s">
        <v>5400</v>
      </c>
      <c r="E920" s="832" t="s">
        <v>5421</v>
      </c>
      <c r="F920" s="832" t="s">
        <v>5480</v>
      </c>
      <c r="G920" s="832" t="s">
        <v>5687</v>
      </c>
      <c r="H920" s="849">
        <v>0</v>
      </c>
      <c r="I920" s="849">
        <v>0</v>
      </c>
      <c r="J920" s="832"/>
      <c r="K920" s="832"/>
      <c r="L920" s="849"/>
      <c r="M920" s="849"/>
      <c r="N920" s="832"/>
      <c r="O920" s="832"/>
      <c r="P920" s="849"/>
      <c r="Q920" s="849"/>
      <c r="R920" s="837"/>
      <c r="S920" s="850"/>
    </row>
    <row r="921" spans="1:19" ht="14.4" customHeight="1" x14ac:dyDescent="0.3">
      <c r="A921" s="831" t="s">
        <v>5419</v>
      </c>
      <c r="B921" s="832" t="s">
        <v>5553</v>
      </c>
      <c r="C921" s="832" t="s">
        <v>5550</v>
      </c>
      <c r="D921" s="832" t="s">
        <v>5400</v>
      </c>
      <c r="E921" s="832" t="s">
        <v>5421</v>
      </c>
      <c r="F921" s="832" t="s">
        <v>5485</v>
      </c>
      <c r="G921" s="832" t="s">
        <v>5552</v>
      </c>
      <c r="H921" s="849">
        <v>0</v>
      </c>
      <c r="I921" s="849">
        <v>-1.4551915228366852E-11</v>
      </c>
      <c r="J921" s="832">
        <v>0.16666666666666666</v>
      </c>
      <c r="K921" s="832"/>
      <c r="L921" s="849">
        <v>0</v>
      </c>
      <c r="M921" s="849">
        <v>-8.7311491370201111E-11</v>
      </c>
      <c r="N921" s="832">
        <v>1</v>
      </c>
      <c r="O921" s="832"/>
      <c r="P921" s="849">
        <v>0</v>
      </c>
      <c r="Q921" s="849">
        <v>-1.1641532182693481E-10</v>
      </c>
      <c r="R921" s="837">
        <v>1.3333333333333333</v>
      </c>
      <c r="S921" s="850"/>
    </row>
    <row r="922" spans="1:19" ht="14.4" customHeight="1" x14ac:dyDescent="0.3">
      <c r="A922" s="831" t="s">
        <v>5419</v>
      </c>
      <c r="B922" s="832" t="s">
        <v>5553</v>
      </c>
      <c r="C922" s="832" t="s">
        <v>5550</v>
      </c>
      <c r="D922" s="832" t="s">
        <v>5400</v>
      </c>
      <c r="E922" s="832" t="s">
        <v>5421</v>
      </c>
      <c r="F922" s="832" t="s">
        <v>5559</v>
      </c>
      <c r="G922" s="832" t="s">
        <v>2152</v>
      </c>
      <c r="H922" s="849"/>
      <c r="I922" s="849"/>
      <c r="J922" s="832"/>
      <c r="K922" s="832"/>
      <c r="L922" s="849">
        <v>0</v>
      </c>
      <c r="M922" s="849">
        <v>8.7311491370201111E-11</v>
      </c>
      <c r="N922" s="832">
        <v>1</v>
      </c>
      <c r="O922" s="832"/>
      <c r="P922" s="849">
        <v>0</v>
      </c>
      <c r="Q922" s="849">
        <v>3.2014213502407074E-10</v>
      </c>
      <c r="R922" s="837">
        <v>3.6666666666666665</v>
      </c>
      <c r="S922" s="850"/>
    </row>
    <row r="923" spans="1:19" ht="14.4" customHeight="1" x14ac:dyDescent="0.3">
      <c r="A923" s="831" t="s">
        <v>5419</v>
      </c>
      <c r="B923" s="832" t="s">
        <v>5553</v>
      </c>
      <c r="C923" s="832" t="s">
        <v>5550</v>
      </c>
      <c r="D923" s="832" t="s">
        <v>5400</v>
      </c>
      <c r="E923" s="832" t="s">
        <v>5421</v>
      </c>
      <c r="F923" s="832" t="s">
        <v>5560</v>
      </c>
      <c r="G923" s="832" t="s">
        <v>5688</v>
      </c>
      <c r="H923" s="849"/>
      <c r="I923" s="849"/>
      <c r="J923" s="832"/>
      <c r="K923" s="832"/>
      <c r="L923" s="849"/>
      <c r="M923" s="849"/>
      <c r="N923" s="832"/>
      <c r="O923" s="832"/>
      <c r="P923" s="849">
        <v>0</v>
      </c>
      <c r="Q923" s="849">
        <v>0</v>
      </c>
      <c r="R923" s="837"/>
      <c r="S923" s="850"/>
    </row>
    <row r="924" spans="1:19" ht="14.4" customHeight="1" x14ac:dyDescent="0.3">
      <c r="A924" s="831" t="s">
        <v>5419</v>
      </c>
      <c r="B924" s="832" t="s">
        <v>5553</v>
      </c>
      <c r="C924" s="832" t="s">
        <v>5550</v>
      </c>
      <c r="D924" s="832" t="s">
        <v>5400</v>
      </c>
      <c r="E924" s="832" t="s">
        <v>5421</v>
      </c>
      <c r="F924" s="832" t="s">
        <v>5562</v>
      </c>
      <c r="G924" s="832" t="s">
        <v>5689</v>
      </c>
      <c r="H924" s="849"/>
      <c r="I924" s="849"/>
      <c r="J924" s="832"/>
      <c r="K924" s="832"/>
      <c r="L924" s="849"/>
      <c r="M924" s="849"/>
      <c r="N924" s="832"/>
      <c r="O924" s="832"/>
      <c r="P924" s="849">
        <v>0</v>
      </c>
      <c r="Q924" s="849">
        <v>0</v>
      </c>
      <c r="R924" s="837"/>
      <c r="S924" s="850"/>
    </row>
    <row r="925" spans="1:19" ht="14.4" customHeight="1" thickBot="1" x14ac:dyDescent="0.35">
      <c r="A925" s="839" t="s">
        <v>5419</v>
      </c>
      <c r="B925" s="840" t="s">
        <v>5553</v>
      </c>
      <c r="C925" s="840" t="s">
        <v>5550</v>
      </c>
      <c r="D925" s="840" t="s">
        <v>5400</v>
      </c>
      <c r="E925" s="840" t="s">
        <v>5421</v>
      </c>
      <c r="F925" s="840" t="s">
        <v>5590</v>
      </c>
      <c r="G925" s="840" t="s">
        <v>5689</v>
      </c>
      <c r="H925" s="851"/>
      <c r="I925" s="851"/>
      <c r="J925" s="840"/>
      <c r="K925" s="840"/>
      <c r="L925" s="851"/>
      <c r="M925" s="851"/>
      <c r="N925" s="840"/>
      <c r="O925" s="840"/>
      <c r="P925" s="851">
        <v>0</v>
      </c>
      <c r="Q925" s="851">
        <v>-7.2759576141834259E-12</v>
      </c>
      <c r="R925" s="845"/>
      <c r="S925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10850161.610000001</v>
      </c>
      <c r="C3" s="344">
        <f t="shared" ref="C3:R3" si="0">SUBTOTAL(9,C6:C1048576)</f>
        <v>44.79274257207868</v>
      </c>
      <c r="D3" s="344">
        <f t="shared" si="0"/>
        <v>10945099.530000003</v>
      </c>
      <c r="E3" s="344">
        <f t="shared" si="0"/>
        <v>23</v>
      </c>
      <c r="F3" s="344">
        <f t="shared" si="0"/>
        <v>11120518.200000003</v>
      </c>
      <c r="G3" s="347">
        <f>IF(D3&lt;&gt;0,F3/D3,"")</f>
        <v>1.0160271425142535</v>
      </c>
      <c r="H3" s="343">
        <f t="shared" si="0"/>
        <v>4549616.3899999978</v>
      </c>
      <c r="I3" s="344">
        <f t="shared" si="0"/>
        <v>1126.152525406942</v>
      </c>
      <c r="J3" s="344">
        <f t="shared" si="0"/>
        <v>4355478.900000005</v>
      </c>
      <c r="K3" s="344">
        <f t="shared" si="0"/>
        <v>15</v>
      </c>
      <c r="L3" s="344">
        <f t="shared" si="0"/>
        <v>5140457.2500000009</v>
      </c>
      <c r="M3" s="345">
        <f>IF(J3&lt;&gt;0,L3/J3,"")</f>
        <v>1.1802277930906737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5692</v>
      </c>
      <c r="B6" s="887">
        <v>11939.33</v>
      </c>
      <c r="C6" s="825">
        <v>2.9915635179153095</v>
      </c>
      <c r="D6" s="887">
        <v>3991</v>
      </c>
      <c r="E6" s="825">
        <v>1</v>
      </c>
      <c r="F6" s="887">
        <v>9285</v>
      </c>
      <c r="G6" s="830">
        <v>2.3264845903282385</v>
      </c>
      <c r="H6" s="887">
        <v>1040.72</v>
      </c>
      <c r="I6" s="825"/>
      <c r="J6" s="887"/>
      <c r="K6" s="825"/>
      <c r="L6" s="887">
        <v>8208.9599999999991</v>
      </c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2163</v>
      </c>
      <c r="B7" s="889">
        <v>10274553.98</v>
      </c>
      <c r="C7" s="832">
        <v>0.9808342313256545</v>
      </c>
      <c r="D7" s="889">
        <v>10475321.570000002</v>
      </c>
      <c r="E7" s="832">
        <v>1</v>
      </c>
      <c r="F7" s="889">
        <v>10579293.940000001</v>
      </c>
      <c r="G7" s="837">
        <v>1.0099254585460902</v>
      </c>
      <c r="H7" s="889">
        <v>4162639.3499999987</v>
      </c>
      <c r="I7" s="832">
        <v>1.0253117308849184</v>
      </c>
      <c r="J7" s="889">
        <v>4059876.8400000054</v>
      </c>
      <c r="K7" s="832">
        <v>1</v>
      </c>
      <c r="L7" s="889">
        <v>4756909.9400000004</v>
      </c>
      <c r="M7" s="837">
        <v>1.171688237715111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5693</v>
      </c>
      <c r="B8" s="889">
        <v>168954.99</v>
      </c>
      <c r="C8" s="832">
        <v>1.4284124013815835</v>
      </c>
      <c r="D8" s="889">
        <v>118281.66</v>
      </c>
      <c r="E8" s="832">
        <v>1</v>
      </c>
      <c r="F8" s="889">
        <v>216841.99</v>
      </c>
      <c r="G8" s="837">
        <v>1.8332680653957678</v>
      </c>
      <c r="H8" s="889">
        <v>47725.810000000005</v>
      </c>
      <c r="I8" s="832">
        <v>3.2444510461604987</v>
      </c>
      <c r="J8" s="889">
        <v>14709.979999999998</v>
      </c>
      <c r="K8" s="832">
        <v>1</v>
      </c>
      <c r="L8" s="889">
        <v>87362.16</v>
      </c>
      <c r="M8" s="837">
        <v>5.9389720448294296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5694</v>
      </c>
      <c r="B9" s="889">
        <v>85092.32</v>
      </c>
      <c r="C9" s="832">
        <v>1.0813798432175417</v>
      </c>
      <c r="D9" s="889">
        <v>78688.649999999994</v>
      </c>
      <c r="E9" s="832">
        <v>1</v>
      </c>
      <c r="F9" s="889">
        <v>56027.33</v>
      </c>
      <c r="G9" s="837">
        <v>0.71201285064618602</v>
      </c>
      <c r="H9" s="889">
        <v>67797.270000000019</v>
      </c>
      <c r="I9" s="832">
        <v>0.81912041772474009</v>
      </c>
      <c r="J9" s="889">
        <v>82768.37999999999</v>
      </c>
      <c r="K9" s="832">
        <v>1</v>
      </c>
      <c r="L9" s="889">
        <v>46622.17</v>
      </c>
      <c r="M9" s="837">
        <v>0.56328479547382715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5695</v>
      </c>
      <c r="B10" s="889">
        <v>6951</v>
      </c>
      <c r="C10" s="832">
        <v>0.31225012353443243</v>
      </c>
      <c r="D10" s="889">
        <v>22261</v>
      </c>
      <c r="E10" s="832">
        <v>1</v>
      </c>
      <c r="F10" s="889">
        <v>3098.33</v>
      </c>
      <c r="G10" s="837">
        <v>0.13918197744935087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5696</v>
      </c>
      <c r="B11" s="889">
        <v>4696</v>
      </c>
      <c r="C11" s="832">
        <v>1.8047655649500385</v>
      </c>
      <c r="D11" s="889">
        <v>2602</v>
      </c>
      <c r="E11" s="832">
        <v>1</v>
      </c>
      <c r="F11" s="889">
        <v>739</v>
      </c>
      <c r="G11" s="837">
        <v>0.28401229823212915</v>
      </c>
      <c r="H11" s="889">
        <v>10714.75</v>
      </c>
      <c r="I11" s="832">
        <v>2.8847914232328726</v>
      </c>
      <c r="J11" s="889">
        <v>3714.22</v>
      </c>
      <c r="K11" s="832">
        <v>1</v>
      </c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5697</v>
      </c>
      <c r="B12" s="889">
        <v>4058</v>
      </c>
      <c r="C12" s="832">
        <v>0.53926910299003328</v>
      </c>
      <c r="D12" s="889">
        <v>7525</v>
      </c>
      <c r="E12" s="832">
        <v>1</v>
      </c>
      <c r="F12" s="889">
        <v>6565.66</v>
      </c>
      <c r="G12" s="837">
        <v>0.87251295681063123</v>
      </c>
      <c r="H12" s="889">
        <v>2228.1799999999998</v>
      </c>
      <c r="I12" s="832">
        <v>0.17685119190296511</v>
      </c>
      <c r="J12" s="889">
        <v>12599.18</v>
      </c>
      <c r="K12" s="832">
        <v>1</v>
      </c>
      <c r="L12" s="889">
        <v>2228.1799999999998</v>
      </c>
      <c r="M12" s="837">
        <v>0.17685119190296511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5698</v>
      </c>
      <c r="B13" s="889">
        <v>21679.660000000003</v>
      </c>
      <c r="C13" s="832">
        <v>0.63406280946874183</v>
      </c>
      <c r="D13" s="889">
        <v>34191.660000000003</v>
      </c>
      <c r="E13" s="832">
        <v>1</v>
      </c>
      <c r="F13" s="889">
        <v>15709.65</v>
      </c>
      <c r="G13" s="837">
        <v>0.45945853462511027</v>
      </c>
      <c r="H13" s="889">
        <v>11103.52</v>
      </c>
      <c r="I13" s="832">
        <v>0.88128909976681025</v>
      </c>
      <c r="J13" s="889">
        <v>12599.18</v>
      </c>
      <c r="K13" s="832">
        <v>1</v>
      </c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5699</v>
      </c>
      <c r="B14" s="889">
        <v>33304</v>
      </c>
      <c r="C14" s="832">
        <v>1.1731717627166409</v>
      </c>
      <c r="D14" s="889">
        <v>28388</v>
      </c>
      <c r="E14" s="832">
        <v>1</v>
      </c>
      <c r="F14" s="889">
        <v>17764</v>
      </c>
      <c r="G14" s="837">
        <v>0.62575736226574608</v>
      </c>
      <c r="H14" s="889">
        <v>32357.75</v>
      </c>
      <c r="I14" s="832">
        <v>1.5653829891605655</v>
      </c>
      <c r="J14" s="889">
        <v>20670.82</v>
      </c>
      <c r="K14" s="832">
        <v>1</v>
      </c>
      <c r="L14" s="889">
        <v>18941.32</v>
      </c>
      <c r="M14" s="837">
        <v>0.91633133083254559</v>
      </c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5700</v>
      </c>
      <c r="B15" s="889">
        <v>2354</v>
      </c>
      <c r="C15" s="832">
        <v>0.89813048454788247</v>
      </c>
      <c r="D15" s="889">
        <v>2621</v>
      </c>
      <c r="E15" s="832">
        <v>1</v>
      </c>
      <c r="F15" s="889">
        <v>1008.33</v>
      </c>
      <c r="G15" s="837">
        <v>0.38471194200686765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5701</v>
      </c>
      <c r="B16" s="889">
        <v>2704</v>
      </c>
      <c r="C16" s="832">
        <v>11.506382978723405</v>
      </c>
      <c r="D16" s="889">
        <v>235</v>
      </c>
      <c r="E16" s="832">
        <v>1</v>
      </c>
      <c r="F16" s="889"/>
      <c r="G16" s="837"/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5702</v>
      </c>
      <c r="B17" s="889">
        <v>22717</v>
      </c>
      <c r="C17" s="832">
        <v>0.6485692334880645</v>
      </c>
      <c r="D17" s="889">
        <v>35026.33</v>
      </c>
      <c r="E17" s="832">
        <v>1</v>
      </c>
      <c r="F17" s="889">
        <v>37578.320000000007</v>
      </c>
      <c r="G17" s="837">
        <v>1.0728591890729062</v>
      </c>
      <c r="H17" s="889">
        <v>40856.420000000006</v>
      </c>
      <c r="I17" s="832">
        <v>0.78571428571428581</v>
      </c>
      <c r="J17" s="889">
        <v>51999.08</v>
      </c>
      <c r="K17" s="832">
        <v>1</v>
      </c>
      <c r="L17" s="889">
        <v>66855.960000000006</v>
      </c>
      <c r="M17" s="837">
        <v>1.2857142857142858</v>
      </c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5703</v>
      </c>
      <c r="B18" s="889">
        <v>5186.33</v>
      </c>
      <c r="C18" s="832">
        <v>0.86004082695308548</v>
      </c>
      <c r="D18" s="889">
        <v>6030.33</v>
      </c>
      <c r="E18" s="832">
        <v>1</v>
      </c>
      <c r="F18" s="889">
        <v>3663.33</v>
      </c>
      <c r="G18" s="837">
        <v>0.60748416753312007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5704</v>
      </c>
      <c r="B19" s="889">
        <v>48572</v>
      </c>
      <c r="C19" s="832">
        <v>1.1153669514099385</v>
      </c>
      <c r="D19" s="889">
        <v>43548</v>
      </c>
      <c r="E19" s="832">
        <v>1</v>
      </c>
      <c r="F19" s="889">
        <v>54066.67</v>
      </c>
      <c r="G19" s="837">
        <v>1.2415419766694222</v>
      </c>
      <c r="H19" s="889">
        <v>3714.22</v>
      </c>
      <c r="I19" s="832">
        <v>0.78112867880562109</v>
      </c>
      <c r="J19" s="889">
        <v>4754.9399999999996</v>
      </c>
      <c r="K19" s="832">
        <v>1</v>
      </c>
      <c r="L19" s="889">
        <v>3836.52</v>
      </c>
      <c r="M19" s="837">
        <v>0.80684929778293735</v>
      </c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5705</v>
      </c>
      <c r="B20" s="889">
        <v>20833</v>
      </c>
      <c r="C20" s="832">
        <v>3.6491504641793657</v>
      </c>
      <c r="D20" s="889">
        <v>5709</v>
      </c>
      <c r="E20" s="832">
        <v>1</v>
      </c>
      <c r="F20" s="889">
        <v>7035.33</v>
      </c>
      <c r="G20" s="837">
        <v>1.232322648449816</v>
      </c>
      <c r="H20" s="889">
        <v>14671.59</v>
      </c>
      <c r="I20" s="832"/>
      <c r="J20" s="889"/>
      <c r="K20" s="832"/>
      <c r="L20" s="889">
        <v>11142.66</v>
      </c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5706</v>
      </c>
      <c r="B21" s="889">
        <v>1445</v>
      </c>
      <c r="C21" s="832">
        <v>0.5600058907194041</v>
      </c>
      <c r="D21" s="889">
        <v>2580.33</v>
      </c>
      <c r="E21" s="832">
        <v>1</v>
      </c>
      <c r="F21" s="889">
        <v>269.33</v>
      </c>
      <c r="G21" s="837">
        <v>0.10437812217817101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5707</v>
      </c>
      <c r="B22" s="889">
        <v>2924</v>
      </c>
      <c r="C22" s="832"/>
      <c r="D22" s="889"/>
      <c r="E22" s="832"/>
      <c r="F22" s="889">
        <v>508</v>
      </c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5708</v>
      </c>
      <c r="B23" s="889">
        <v>49522</v>
      </c>
      <c r="C23" s="832">
        <v>1.3898181409968569</v>
      </c>
      <c r="D23" s="889">
        <v>35632</v>
      </c>
      <c r="E23" s="832">
        <v>1</v>
      </c>
      <c r="F23" s="889">
        <v>52054.990000000005</v>
      </c>
      <c r="G23" s="837">
        <v>1.4609056466097892</v>
      </c>
      <c r="H23" s="889">
        <v>56888.950000000004</v>
      </c>
      <c r="I23" s="832">
        <v>1.7089557663977473</v>
      </c>
      <c r="J23" s="889">
        <v>33288.719999999994</v>
      </c>
      <c r="K23" s="832">
        <v>1</v>
      </c>
      <c r="L23" s="889">
        <v>106263.45</v>
      </c>
      <c r="M23" s="837">
        <v>3.1921759082355829</v>
      </c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5709</v>
      </c>
      <c r="B24" s="889">
        <v>14978</v>
      </c>
      <c r="C24" s="832">
        <v>1.285554887992447</v>
      </c>
      <c r="D24" s="889">
        <v>11651</v>
      </c>
      <c r="E24" s="832">
        <v>1</v>
      </c>
      <c r="F24" s="889">
        <v>9244</v>
      </c>
      <c r="G24" s="837">
        <v>0.79340829113380829</v>
      </c>
      <c r="H24" s="889">
        <v>33427.979999999996</v>
      </c>
      <c r="I24" s="832">
        <v>1.125</v>
      </c>
      <c r="J24" s="889">
        <v>29713.759999999998</v>
      </c>
      <c r="K24" s="832">
        <v>1</v>
      </c>
      <c r="L24" s="889">
        <v>22285.32</v>
      </c>
      <c r="M24" s="837">
        <v>0.75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5710</v>
      </c>
      <c r="B25" s="889"/>
      <c r="C25" s="832"/>
      <c r="D25" s="889"/>
      <c r="E25" s="832"/>
      <c r="F25" s="889">
        <v>3797</v>
      </c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5711</v>
      </c>
      <c r="B26" s="889">
        <v>15121</v>
      </c>
      <c r="C26" s="832">
        <v>1.8102478151562313</v>
      </c>
      <c r="D26" s="889">
        <v>8353</v>
      </c>
      <c r="E26" s="832">
        <v>1</v>
      </c>
      <c r="F26" s="889">
        <v>2992</v>
      </c>
      <c r="G26" s="837">
        <v>0.35819466060098171</v>
      </c>
      <c r="H26" s="889">
        <v>11142.66</v>
      </c>
      <c r="I26" s="832">
        <v>1.0896827570020342</v>
      </c>
      <c r="J26" s="889">
        <v>10225.599999999999</v>
      </c>
      <c r="K26" s="832">
        <v>1</v>
      </c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5712</v>
      </c>
      <c r="B27" s="889">
        <v>3323</v>
      </c>
      <c r="C27" s="832">
        <v>0.88213432439607109</v>
      </c>
      <c r="D27" s="889">
        <v>3767</v>
      </c>
      <c r="E27" s="832">
        <v>1</v>
      </c>
      <c r="F27" s="889">
        <v>1173</v>
      </c>
      <c r="G27" s="837">
        <v>0.31138837271037961</v>
      </c>
      <c r="H27" s="889"/>
      <c r="I27" s="832"/>
      <c r="J27" s="889">
        <v>2228.1799999999998</v>
      </c>
      <c r="K27" s="832">
        <v>1</v>
      </c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5713</v>
      </c>
      <c r="B28" s="889">
        <v>30160</v>
      </c>
      <c r="C28" s="832">
        <v>2.2325856836183284</v>
      </c>
      <c r="D28" s="889">
        <v>13509</v>
      </c>
      <c r="E28" s="832">
        <v>1</v>
      </c>
      <c r="F28" s="889">
        <v>29382</v>
      </c>
      <c r="G28" s="837">
        <v>2.1749944481456804</v>
      </c>
      <c r="H28" s="889">
        <v>36301.879999999997</v>
      </c>
      <c r="I28" s="832">
        <v>2.2251066065081302</v>
      </c>
      <c r="J28" s="889">
        <v>16314.67</v>
      </c>
      <c r="K28" s="832">
        <v>1</v>
      </c>
      <c r="L28" s="889">
        <v>2820.1099999999997</v>
      </c>
      <c r="M28" s="837">
        <v>0.17285731185491338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5714</v>
      </c>
      <c r="B29" s="889">
        <v>3518</v>
      </c>
      <c r="C29" s="832">
        <v>3.1981818181818182</v>
      </c>
      <c r="D29" s="889">
        <v>1100</v>
      </c>
      <c r="E29" s="832">
        <v>1</v>
      </c>
      <c r="F29" s="889"/>
      <c r="G29" s="837"/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5715</v>
      </c>
      <c r="B30" s="891">
        <v>15575</v>
      </c>
      <c r="C30" s="840">
        <v>3.8108637142158064</v>
      </c>
      <c r="D30" s="891">
        <v>4087</v>
      </c>
      <c r="E30" s="840">
        <v>1</v>
      </c>
      <c r="F30" s="891">
        <v>12421</v>
      </c>
      <c r="G30" s="845">
        <v>3.039148519696599</v>
      </c>
      <c r="H30" s="891">
        <v>17005.34</v>
      </c>
      <c r="I30" s="840">
        <v>1107.8397394136807</v>
      </c>
      <c r="J30" s="891">
        <v>15.35</v>
      </c>
      <c r="K30" s="840">
        <v>1</v>
      </c>
      <c r="L30" s="891">
        <v>6980.5</v>
      </c>
      <c r="M30" s="845">
        <v>454.7557003257329</v>
      </c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60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5901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15980.490000000003</v>
      </c>
      <c r="G3" s="208">
        <f t="shared" si="0"/>
        <v>15399778.000000006</v>
      </c>
      <c r="H3" s="208"/>
      <c r="I3" s="208"/>
      <c r="J3" s="208">
        <f t="shared" si="0"/>
        <v>14730.769999999999</v>
      </c>
      <c r="K3" s="208">
        <f t="shared" si="0"/>
        <v>15300578.43</v>
      </c>
      <c r="L3" s="208"/>
      <c r="M3" s="208"/>
      <c r="N3" s="208">
        <f t="shared" si="0"/>
        <v>14680.200000000004</v>
      </c>
      <c r="O3" s="208">
        <f t="shared" si="0"/>
        <v>16260975.450000007</v>
      </c>
      <c r="P3" s="79">
        <f>IF(K3=0,0,O3/K3)</f>
        <v>1.0627686740337181</v>
      </c>
      <c r="Q3" s="209">
        <f>IF(N3=0,0,O3/N3)</f>
        <v>1107.6807843217396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5716</v>
      </c>
      <c r="B6" s="825" t="s">
        <v>5420</v>
      </c>
      <c r="C6" s="825" t="s">
        <v>5511</v>
      </c>
      <c r="D6" s="825" t="s">
        <v>5518</v>
      </c>
      <c r="E6" s="825" t="s">
        <v>5519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5716</v>
      </c>
      <c r="B7" s="832" t="s">
        <v>5420</v>
      </c>
      <c r="C7" s="832" t="s">
        <v>5511</v>
      </c>
      <c r="D7" s="832" t="s">
        <v>5522</v>
      </c>
      <c r="E7" s="832" t="s">
        <v>5523</v>
      </c>
      <c r="F7" s="849">
        <v>3</v>
      </c>
      <c r="G7" s="849">
        <v>1407</v>
      </c>
      <c r="H7" s="849"/>
      <c r="I7" s="849">
        <v>469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5716</v>
      </c>
      <c r="B8" s="832" t="s">
        <v>5420</v>
      </c>
      <c r="C8" s="832" t="s">
        <v>5511</v>
      </c>
      <c r="D8" s="832" t="s">
        <v>5524</v>
      </c>
      <c r="E8" s="832" t="s">
        <v>5525</v>
      </c>
      <c r="F8" s="849">
        <v>1</v>
      </c>
      <c r="G8" s="849">
        <v>33.33</v>
      </c>
      <c r="H8" s="849"/>
      <c r="I8" s="849">
        <v>33.33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5716</v>
      </c>
      <c r="B9" s="832" t="s">
        <v>5420</v>
      </c>
      <c r="C9" s="832" t="s">
        <v>5511</v>
      </c>
      <c r="D9" s="832" t="s">
        <v>5536</v>
      </c>
      <c r="E9" s="832" t="s">
        <v>5537</v>
      </c>
      <c r="F9" s="849"/>
      <c r="G9" s="849"/>
      <c r="H9" s="849"/>
      <c r="I9" s="849"/>
      <c r="J9" s="849">
        <v>1</v>
      </c>
      <c r="K9" s="849">
        <v>235</v>
      </c>
      <c r="L9" s="849">
        <v>1</v>
      </c>
      <c r="M9" s="849">
        <v>235</v>
      </c>
      <c r="N9" s="849"/>
      <c r="O9" s="849"/>
      <c r="P9" s="837"/>
      <c r="Q9" s="850"/>
    </row>
    <row r="10" spans="1:17" ht="14.4" customHeight="1" x14ac:dyDescent="0.3">
      <c r="A10" s="831" t="s">
        <v>5716</v>
      </c>
      <c r="B10" s="832" t="s">
        <v>5553</v>
      </c>
      <c r="C10" s="832" t="s">
        <v>5563</v>
      </c>
      <c r="D10" s="832" t="s">
        <v>5595</v>
      </c>
      <c r="E10" s="832" t="s">
        <v>5596</v>
      </c>
      <c r="F10" s="849"/>
      <c r="G10" s="849"/>
      <c r="H10" s="849"/>
      <c r="I10" s="849"/>
      <c r="J10" s="849"/>
      <c r="K10" s="849"/>
      <c r="L10" s="849"/>
      <c r="M10" s="849"/>
      <c r="N10" s="849">
        <v>2</v>
      </c>
      <c r="O10" s="849">
        <v>4456.3599999999997</v>
      </c>
      <c r="P10" s="837"/>
      <c r="Q10" s="850">
        <v>2228.1799999999998</v>
      </c>
    </row>
    <row r="11" spans="1:17" ht="14.4" customHeight="1" x14ac:dyDescent="0.3">
      <c r="A11" s="831" t="s">
        <v>5716</v>
      </c>
      <c r="B11" s="832" t="s">
        <v>5553</v>
      </c>
      <c r="C11" s="832" t="s">
        <v>5563</v>
      </c>
      <c r="D11" s="832" t="s">
        <v>5599</v>
      </c>
      <c r="E11" s="832" t="s">
        <v>5600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3714.22</v>
      </c>
      <c r="P11" s="837"/>
      <c r="Q11" s="850">
        <v>3714.22</v>
      </c>
    </row>
    <row r="12" spans="1:17" ht="14.4" customHeight="1" x14ac:dyDescent="0.3">
      <c r="A12" s="831" t="s">
        <v>5716</v>
      </c>
      <c r="B12" s="832" t="s">
        <v>5553</v>
      </c>
      <c r="C12" s="832" t="s">
        <v>5563</v>
      </c>
      <c r="D12" s="832" t="s">
        <v>5605</v>
      </c>
      <c r="E12" s="832" t="s">
        <v>5606</v>
      </c>
      <c r="F12" s="849"/>
      <c r="G12" s="849"/>
      <c r="H12" s="849"/>
      <c r="I12" s="849"/>
      <c r="J12" s="849"/>
      <c r="K12" s="849"/>
      <c r="L12" s="849"/>
      <c r="M12" s="849"/>
      <c r="N12" s="849">
        <v>0.13</v>
      </c>
      <c r="O12" s="849">
        <v>38.380000000000003</v>
      </c>
      <c r="P12" s="837"/>
      <c r="Q12" s="850">
        <v>295.23076923076923</v>
      </c>
    </row>
    <row r="13" spans="1:17" ht="14.4" customHeight="1" x14ac:dyDescent="0.3">
      <c r="A13" s="831" t="s">
        <v>5716</v>
      </c>
      <c r="B13" s="832" t="s">
        <v>5553</v>
      </c>
      <c r="C13" s="832" t="s">
        <v>5563</v>
      </c>
      <c r="D13" s="832" t="s">
        <v>5611</v>
      </c>
      <c r="E13" s="832" t="s">
        <v>5612</v>
      </c>
      <c r="F13" s="849">
        <v>1</v>
      </c>
      <c r="G13" s="849">
        <v>1040.72</v>
      </c>
      <c r="H13" s="849"/>
      <c r="I13" s="849">
        <v>1040.72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5716</v>
      </c>
      <c r="B14" s="832" t="s">
        <v>5553</v>
      </c>
      <c r="C14" s="832" t="s">
        <v>5511</v>
      </c>
      <c r="D14" s="832" t="s">
        <v>5568</v>
      </c>
      <c r="E14" s="832" t="s">
        <v>5569</v>
      </c>
      <c r="F14" s="849">
        <v>3</v>
      </c>
      <c r="G14" s="849">
        <v>264</v>
      </c>
      <c r="H14" s="849">
        <v>3</v>
      </c>
      <c r="I14" s="849">
        <v>88</v>
      </c>
      <c r="J14" s="849">
        <v>1</v>
      </c>
      <c r="K14" s="849">
        <v>88</v>
      </c>
      <c r="L14" s="849">
        <v>1</v>
      </c>
      <c r="M14" s="849">
        <v>88</v>
      </c>
      <c r="N14" s="849">
        <v>1</v>
      </c>
      <c r="O14" s="849">
        <v>88</v>
      </c>
      <c r="P14" s="837">
        <v>1</v>
      </c>
      <c r="Q14" s="850">
        <v>88</v>
      </c>
    </row>
    <row r="15" spans="1:17" ht="14.4" customHeight="1" x14ac:dyDescent="0.3">
      <c r="A15" s="831" t="s">
        <v>5716</v>
      </c>
      <c r="B15" s="832" t="s">
        <v>5553</v>
      </c>
      <c r="C15" s="832" t="s">
        <v>5511</v>
      </c>
      <c r="D15" s="832" t="s">
        <v>5570</v>
      </c>
      <c r="E15" s="832" t="s">
        <v>5571</v>
      </c>
      <c r="F15" s="849">
        <v>1</v>
      </c>
      <c r="G15" s="849">
        <v>760</v>
      </c>
      <c r="H15" s="849"/>
      <c r="I15" s="849">
        <v>760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5716</v>
      </c>
      <c r="B16" s="832" t="s">
        <v>5553</v>
      </c>
      <c r="C16" s="832" t="s">
        <v>5511</v>
      </c>
      <c r="D16" s="832" t="s">
        <v>5639</v>
      </c>
      <c r="E16" s="832" t="s">
        <v>5640</v>
      </c>
      <c r="F16" s="849">
        <v>5</v>
      </c>
      <c r="G16" s="849">
        <v>3150</v>
      </c>
      <c r="H16" s="849">
        <v>1.6666666666666667</v>
      </c>
      <c r="I16" s="849">
        <v>630</v>
      </c>
      <c r="J16" s="849">
        <v>3</v>
      </c>
      <c r="K16" s="849">
        <v>1890</v>
      </c>
      <c r="L16" s="849">
        <v>1</v>
      </c>
      <c r="M16" s="849">
        <v>630</v>
      </c>
      <c r="N16" s="849">
        <v>7</v>
      </c>
      <c r="O16" s="849">
        <v>4417</v>
      </c>
      <c r="P16" s="837">
        <v>2.337037037037037</v>
      </c>
      <c r="Q16" s="850">
        <v>631</v>
      </c>
    </row>
    <row r="17" spans="1:17" ht="14.4" customHeight="1" x14ac:dyDescent="0.3">
      <c r="A17" s="831" t="s">
        <v>5716</v>
      </c>
      <c r="B17" s="832" t="s">
        <v>5553</v>
      </c>
      <c r="C17" s="832" t="s">
        <v>5511</v>
      </c>
      <c r="D17" s="832" t="s">
        <v>5643</v>
      </c>
      <c r="E17" s="832" t="s">
        <v>5644</v>
      </c>
      <c r="F17" s="849">
        <v>1</v>
      </c>
      <c r="G17" s="849">
        <v>795</v>
      </c>
      <c r="H17" s="849"/>
      <c r="I17" s="849">
        <v>795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5716</v>
      </c>
      <c r="B18" s="832" t="s">
        <v>5553</v>
      </c>
      <c r="C18" s="832" t="s">
        <v>5511</v>
      </c>
      <c r="D18" s="832" t="s">
        <v>5572</v>
      </c>
      <c r="E18" s="832" t="s">
        <v>5573</v>
      </c>
      <c r="F18" s="849">
        <v>2</v>
      </c>
      <c r="G18" s="849">
        <v>784</v>
      </c>
      <c r="H18" s="849">
        <v>2</v>
      </c>
      <c r="I18" s="849">
        <v>392</v>
      </c>
      <c r="J18" s="849">
        <v>1</v>
      </c>
      <c r="K18" s="849">
        <v>392</v>
      </c>
      <c r="L18" s="849">
        <v>1</v>
      </c>
      <c r="M18" s="849">
        <v>392</v>
      </c>
      <c r="N18" s="849">
        <v>2</v>
      </c>
      <c r="O18" s="849">
        <v>786</v>
      </c>
      <c r="P18" s="837">
        <v>2.0051020408163267</v>
      </c>
      <c r="Q18" s="850">
        <v>393</v>
      </c>
    </row>
    <row r="19" spans="1:17" ht="14.4" customHeight="1" x14ac:dyDescent="0.3">
      <c r="A19" s="831" t="s">
        <v>5716</v>
      </c>
      <c r="B19" s="832" t="s">
        <v>5553</v>
      </c>
      <c r="C19" s="832" t="s">
        <v>5511</v>
      </c>
      <c r="D19" s="832" t="s">
        <v>5574</v>
      </c>
      <c r="E19" s="832" t="s">
        <v>5575</v>
      </c>
      <c r="F19" s="849">
        <v>19</v>
      </c>
      <c r="G19" s="849">
        <v>741</v>
      </c>
      <c r="H19" s="849">
        <v>3.1666666666666665</v>
      </c>
      <c r="I19" s="849">
        <v>39</v>
      </c>
      <c r="J19" s="849">
        <v>6</v>
      </c>
      <c r="K19" s="849">
        <v>234</v>
      </c>
      <c r="L19" s="849">
        <v>1</v>
      </c>
      <c r="M19" s="849">
        <v>39</v>
      </c>
      <c r="N19" s="849">
        <v>17</v>
      </c>
      <c r="O19" s="849">
        <v>663</v>
      </c>
      <c r="P19" s="837">
        <v>2.8333333333333335</v>
      </c>
      <c r="Q19" s="850">
        <v>39</v>
      </c>
    </row>
    <row r="20" spans="1:17" ht="14.4" customHeight="1" x14ac:dyDescent="0.3">
      <c r="A20" s="831" t="s">
        <v>5716</v>
      </c>
      <c r="B20" s="832" t="s">
        <v>5553</v>
      </c>
      <c r="C20" s="832" t="s">
        <v>5511</v>
      </c>
      <c r="D20" s="832" t="s">
        <v>5578</v>
      </c>
      <c r="E20" s="832" t="s">
        <v>5579</v>
      </c>
      <c r="F20" s="849">
        <v>1</v>
      </c>
      <c r="G20" s="849">
        <v>1701</v>
      </c>
      <c r="H20" s="849"/>
      <c r="I20" s="849">
        <v>1701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5716</v>
      </c>
      <c r="B21" s="832" t="s">
        <v>5553</v>
      </c>
      <c r="C21" s="832" t="s">
        <v>5511</v>
      </c>
      <c r="D21" s="832" t="s">
        <v>5647</v>
      </c>
      <c r="E21" s="832" t="s">
        <v>5648</v>
      </c>
      <c r="F21" s="849"/>
      <c r="G21" s="849"/>
      <c r="H21" s="849"/>
      <c r="I21" s="849"/>
      <c r="J21" s="849"/>
      <c r="K21" s="849"/>
      <c r="L21" s="849"/>
      <c r="M21" s="849"/>
      <c r="N21" s="849">
        <v>2</v>
      </c>
      <c r="O21" s="849">
        <v>1420</v>
      </c>
      <c r="P21" s="837"/>
      <c r="Q21" s="850">
        <v>710</v>
      </c>
    </row>
    <row r="22" spans="1:17" ht="14.4" customHeight="1" x14ac:dyDescent="0.3">
      <c r="A22" s="831" t="s">
        <v>5716</v>
      </c>
      <c r="B22" s="832" t="s">
        <v>5553</v>
      </c>
      <c r="C22" s="832" t="s">
        <v>5511</v>
      </c>
      <c r="D22" s="832" t="s">
        <v>5651</v>
      </c>
      <c r="E22" s="832" t="s">
        <v>5652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720</v>
      </c>
      <c r="P22" s="837"/>
      <c r="Q22" s="850">
        <v>720</v>
      </c>
    </row>
    <row r="23" spans="1:17" ht="14.4" customHeight="1" x14ac:dyDescent="0.3">
      <c r="A23" s="831" t="s">
        <v>5716</v>
      </c>
      <c r="B23" s="832" t="s">
        <v>5553</v>
      </c>
      <c r="C23" s="832" t="s">
        <v>5511</v>
      </c>
      <c r="D23" s="832" t="s">
        <v>5657</v>
      </c>
      <c r="E23" s="832" t="s">
        <v>5658</v>
      </c>
      <c r="F23" s="849">
        <v>2</v>
      </c>
      <c r="G23" s="849">
        <v>1960</v>
      </c>
      <c r="H23" s="849">
        <v>2</v>
      </c>
      <c r="I23" s="849">
        <v>980</v>
      </c>
      <c r="J23" s="849">
        <v>1</v>
      </c>
      <c r="K23" s="849">
        <v>980</v>
      </c>
      <c r="L23" s="849">
        <v>1</v>
      </c>
      <c r="M23" s="849">
        <v>980</v>
      </c>
      <c r="N23" s="849">
        <v>1</v>
      </c>
      <c r="O23" s="849">
        <v>982</v>
      </c>
      <c r="P23" s="837">
        <v>1.0020408163265306</v>
      </c>
      <c r="Q23" s="850">
        <v>982</v>
      </c>
    </row>
    <row r="24" spans="1:17" ht="14.4" customHeight="1" x14ac:dyDescent="0.3">
      <c r="A24" s="831" t="s">
        <v>5716</v>
      </c>
      <c r="B24" s="832" t="s">
        <v>5553</v>
      </c>
      <c r="C24" s="832" t="s">
        <v>5511</v>
      </c>
      <c r="D24" s="832" t="s">
        <v>5659</v>
      </c>
      <c r="E24" s="832" t="s">
        <v>5660</v>
      </c>
      <c r="F24" s="849">
        <v>2</v>
      </c>
      <c r="G24" s="849">
        <v>344</v>
      </c>
      <c r="H24" s="849">
        <v>2</v>
      </c>
      <c r="I24" s="849">
        <v>172</v>
      </c>
      <c r="J24" s="849">
        <v>1</v>
      </c>
      <c r="K24" s="849">
        <v>172</v>
      </c>
      <c r="L24" s="849">
        <v>1</v>
      </c>
      <c r="M24" s="849">
        <v>172</v>
      </c>
      <c r="N24" s="849">
        <v>1</v>
      </c>
      <c r="O24" s="849">
        <v>172</v>
      </c>
      <c r="P24" s="837">
        <v>1</v>
      </c>
      <c r="Q24" s="850">
        <v>172</v>
      </c>
    </row>
    <row r="25" spans="1:17" ht="14.4" customHeight="1" x14ac:dyDescent="0.3">
      <c r="A25" s="831" t="s">
        <v>560</v>
      </c>
      <c r="B25" s="832" t="s">
        <v>5420</v>
      </c>
      <c r="C25" s="832" t="s">
        <v>5511</v>
      </c>
      <c r="D25" s="832" t="s">
        <v>5518</v>
      </c>
      <c r="E25" s="832" t="s">
        <v>5519</v>
      </c>
      <c r="F25" s="849">
        <v>2</v>
      </c>
      <c r="G25" s="849">
        <v>74</v>
      </c>
      <c r="H25" s="849">
        <v>0.33333333333333331</v>
      </c>
      <c r="I25" s="849">
        <v>37</v>
      </c>
      <c r="J25" s="849">
        <v>6</v>
      </c>
      <c r="K25" s="849">
        <v>222</v>
      </c>
      <c r="L25" s="849">
        <v>1</v>
      </c>
      <c r="M25" s="849">
        <v>37</v>
      </c>
      <c r="N25" s="849">
        <v>11</v>
      </c>
      <c r="O25" s="849">
        <v>407</v>
      </c>
      <c r="P25" s="837">
        <v>1.8333333333333333</v>
      </c>
      <c r="Q25" s="850">
        <v>37</v>
      </c>
    </row>
    <row r="26" spans="1:17" ht="14.4" customHeight="1" x14ac:dyDescent="0.3">
      <c r="A26" s="831" t="s">
        <v>560</v>
      </c>
      <c r="B26" s="832" t="s">
        <v>5420</v>
      </c>
      <c r="C26" s="832" t="s">
        <v>5511</v>
      </c>
      <c r="D26" s="832" t="s">
        <v>5522</v>
      </c>
      <c r="E26" s="832" t="s">
        <v>5523</v>
      </c>
      <c r="F26" s="849">
        <v>23</v>
      </c>
      <c r="G26" s="849">
        <v>10787</v>
      </c>
      <c r="H26" s="849">
        <v>1.5300709219858155</v>
      </c>
      <c r="I26" s="849">
        <v>469</v>
      </c>
      <c r="J26" s="849">
        <v>15</v>
      </c>
      <c r="K26" s="849">
        <v>7050</v>
      </c>
      <c r="L26" s="849">
        <v>1</v>
      </c>
      <c r="M26" s="849">
        <v>470</v>
      </c>
      <c r="N26" s="849">
        <v>35</v>
      </c>
      <c r="O26" s="849">
        <v>16485</v>
      </c>
      <c r="P26" s="837">
        <v>2.3382978723404255</v>
      </c>
      <c r="Q26" s="850">
        <v>471</v>
      </c>
    </row>
    <row r="27" spans="1:17" ht="14.4" customHeight="1" x14ac:dyDescent="0.3">
      <c r="A27" s="831" t="s">
        <v>560</v>
      </c>
      <c r="B27" s="832" t="s">
        <v>5420</v>
      </c>
      <c r="C27" s="832" t="s">
        <v>5511</v>
      </c>
      <c r="D27" s="832" t="s">
        <v>5524</v>
      </c>
      <c r="E27" s="832" t="s">
        <v>5525</v>
      </c>
      <c r="F27" s="849">
        <v>42</v>
      </c>
      <c r="G27" s="849">
        <v>1399.9799999999998</v>
      </c>
      <c r="H27" s="849">
        <v>0.28965662785212409</v>
      </c>
      <c r="I27" s="849">
        <v>33.332857142857137</v>
      </c>
      <c r="J27" s="849">
        <v>145</v>
      </c>
      <c r="K27" s="849">
        <v>4833.239999999998</v>
      </c>
      <c r="L27" s="849">
        <v>1</v>
      </c>
      <c r="M27" s="849">
        <v>33.332689655172402</v>
      </c>
      <c r="N27" s="849">
        <v>156</v>
      </c>
      <c r="O27" s="849">
        <v>5199.95</v>
      </c>
      <c r="P27" s="837">
        <v>1.0758724996068894</v>
      </c>
      <c r="Q27" s="850">
        <v>33.33301282051282</v>
      </c>
    </row>
    <row r="28" spans="1:17" ht="14.4" customHeight="1" x14ac:dyDescent="0.3">
      <c r="A28" s="831" t="s">
        <v>560</v>
      </c>
      <c r="B28" s="832" t="s">
        <v>5420</v>
      </c>
      <c r="C28" s="832" t="s">
        <v>5511</v>
      </c>
      <c r="D28" s="832" t="s">
        <v>5532</v>
      </c>
      <c r="E28" s="832" t="s">
        <v>5533</v>
      </c>
      <c r="F28" s="849">
        <v>40</v>
      </c>
      <c r="G28" s="849">
        <v>28040</v>
      </c>
      <c r="H28" s="849">
        <v>2.8571428571428572</v>
      </c>
      <c r="I28" s="849">
        <v>701</v>
      </c>
      <c r="J28" s="849">
        <v>14</v>
      </c>
      <c r="K28" s="849">
        <v>9814</v>
      </c>
      <c r="L28" s="849">
        <v>1</v>
      </c>
      <c r="M28" s="849">
        <v>701</v>
      </c>
      <c r="N28" s="849">
        <v>13</v>
      </c>
      <c r="O28" s="849">
        <v>9126</v>
      </c>
      <c r="P28" s="837">
        <v>0.92989606684328507</v>
      </c>
      <c r="Q28" s="850">
        <v>702</v>
      </c>
    </row>
    <row r="29" spans="1:17" ht="14.4" customHeight="1" x14ac:dyDescent="0.3">
      <c r="A29" s="831" t="s">
        <v>560</v>
      </c>
      <c r="B29" s="832" t="s">
        <v>5420</v>
      </c>
      <c r="C29" s="832" t="s">
        <v>5511</v>
      </c>
      <c r="D29" s="832" t="s">
        <v>5536</v>
      </c>
      <c r="E29" s="832" t="s">
        <v>5537</v>
      </c>
      <c r="F29" s="849">
        <v>45</v>
      </c>
      <c r="G29" s="849">
        <v>10575</v>
      </c>
      <c r="H29" s="849">
        <v>1.125</v>
      </c>
      <c r="I29" s="849">
        <v>235</v>
      </c>
      <c r="J29" s="849">
        <v>40</v>
      </c>
      <c r="K29" s="849">
        <v>9400</v>
      </c>
      <c r="L29" s="849">
        <v>1</v>
      </c>
      <c r="M29" s="849">
        <v>235</v>
      </c>
      <c r="N29" s="849">
        <v>60</v>
      </c>
      <c r="O29" s="849">
        <v>14160</v>
      </c>
      <c r="P29" s="837">
        <v>1.5063829787234042</v>
      </c>
      <c r="Q29" s="850">
        <v>236</v>
      </c>
    </row>
    <row r="30" spans="1:17" ht="14.4" customHeight="1" x14ac:dyDescent="0.3">
      <c r="A30" s="831" t="s">
        <v>560</v>
      </c>
      <c r="B30" s="832" t="s">
        <v>5553</v>
      </c>
      <c r="C30" s="832" t="s">
        <v>5421</v>
      </c>
      <c r="D30" s="832" t="s">
        <v>5717</v>
      </c>
      <c r="E30" s="832" t="s">
        <v>5718</v>
      </c>
      <c r="F30" s="849"/>
      <c r="G30" s="849"/>
      <c r="H30" s="849"/>
      <c r="I30" s="849"/>
      <c r="J30" s="849"/>
      <c r="K30" s="849"/>
      <c r="L30" s="849"/>
      <c r="M30" s="849"/>
      <c r="N30" s="849">
        <v>4</v>
      </c>
      <c r="O30" s="849">
        <v>20759.2</v>
      </c>
      <c r="P30" s="837"/>
      <c r="Q30" s="850">
        <v>5189.8</v>
      </c>
    </row>
    <row r="31" spans="1:17" ht="14.4" customHeight="1" x14ac:dyDescent="0.3">
      <c r="A31" s="831" t="s">
        <v>560</v>
      </c>
      <c r="B31" s="832" t="s">
        <v>5553</v>
      </c>
      <c r="C31" s="832" t="s">
        <v>5563</v>
      </c>
      <c r="D31" s="832" t="s">
        <v>5591</v>
      </c>
      <c r="E31" s="832" t="s">
        <v>5592</v>
      </c>
      <c r="F31" s="849">
        <v>0.66</v>
      </c>
      <c r="G31" s="849">
        <v>1766.04</v>
      </c>
      <c r="H31" s="849">
        <v>4.757092108793258E-2</v>
      </c>
      <c r="I31" s="849">
        <v>2675.8181818181815</v>
      </c>
      <c r="J31" s="849">
        <v>14</v>
      </c>
      <c r="K31" s="849">
        <v>37124.359999999986</v>
      </c>
      <c r="L31" s="849">
        <v>1</v>
      </c>
      <c r="M31" s="849">
        <v>2651.7399999999989</v>
      </c>
      <c r="N31" s="849">
        <v>15</v>
      </c>
      <c r="O31" s="849">
        <v>39776.1</v>
      </c>
      <c r="P31" s="837">
        <v>1.0714285714285718</v>
      </c>
      <c r="Q31" s="850">
        <v>2651.74</v>
      </c>
    </row>
    <row r="32" spans="1:17" ht="14.4" customHeight="1" x14ac:dyDescent="0.3">
      <c r="A32" s="831" t="s">
        <v>560</v>
      </c>
      <c r="B32" s="832" t="s">
        <v>5553</v>
      </c>
      <c r="C32" s="832" t="s">
        <v>5563</v>
      </c>
      <c r="D32" s="832" t="s">
        <v>5593</v>
      </c>
      <c r="E32" s="832" t="s">
        <v>5594</v>
      </c>
      <c r="F32" s="849">
        <v>57</v>
      </c>
      <c r="G32" s="849">
        <v>305293.71000000002</v>
      </c>
      <c r="H32" s="849">
        <v>1.4615384615384617</v>
      </c>
      <c r="I32" s="849">
        <v>5356.0300000000007</v>
      </c>
      <c r="J32" s="849">
        <v>39</v>
      </c>
      <c r="K32" s="849">
        <v>208885.16999999998</v>
      </c>
      <c r="L32" s="849">
        <v>1</v>
      </c>
      <c r="M32" s="849">
        <v>5356.03</v>
      </c>
      <c r="N32" s="849">
        <v>52</v>
      </c>
      <c r="O32" s="849">
        <v>278513.56</v>
      </c>
      <c r="P32" s="837">
        <v>1.3333333333333335</v>
      </c>
      <c r="Q32" s="850">
        <v>5356.03</v>
      </c>
    </row>
    <row r="33" spans="1:17" ht="14.4" customHeight="1" x14ac:dyDescent="0.3">
      <c r="A33" s="831" t="s">
        <v>560</v>
      </c>
      <c r="B33" s="832" t="s">
        <v>5553</v>
      </c>
      <c r="C33" s="832" t="s">
        <v>5563</v>
      </c>
      <c r="D33" s="832" t="s">
        <v>5595</v>
      </c>
      <c r="E33" s="832" t="s">
        <v>5596</v>
      </c>
      <c r="F33" s="849">
        <v>14.229999999999999</v>
      </c>
      <c r="G33" s="849">
        <v>31501.800000000003</v>
      </c>
      <c r="H33" s="849">
        <v>0.47126354244271118</v>
      </c>
      <c r="I33" s="849">
        <v>2213.7596626844697</v>
      </c>
      <c r="J33" s="849">
        <v>30</v>
      </c>
      <c r="K33" s="849">
        <v>66845.399999999994</v>
      </c>
      <c r="L33" s="849">
        <v>1</v>
      </c>
      <c r="M33" s="849">
        <v>2228.1799999999998</v>
      </c>
      <c r="N33" s="849">
        <v>50</v>
      </c>
      <c r="O33" s="849">
        <v>111408.99999999994</v>
      </c>
      <c r="P33" s="837">
        <v>1.6666666666666659</v>
      </c>
      <c r="Q33" s="850">
        <v>2228.1799999999989</v>
      </c>
    </row>
    <row r="34" spans="1:17" ht="14.4" customHeight="1" x14ac:dyDescent="0.3">
      <c r="A34" s="831" t="s">
        <v>560</v>
      </c>
      <c r="B34" s="832" t="s">
        <v>5553</v>
      </c>
      <c r="C34" s="832" t="s">
        <v>5563</v>
      </c>
      <c r="D34" s="832" t="s">
        <v>5597</v>
      </c>
      <c r="E34" s="832" t="s">
        <v>5598</v>
      </c>
      <c r="F34" s="849">
        <v>59.690000000000012</v>
      </c>
      <c r="G34" s="849">
        <v>106865.87999999998</v>
      </c>
      <c r="H34" s="849">
        <v>0.66874977706438365</v>
      </c>
      <c r="I34" s="849">
        <v>1790.3481320154121</v>
      </c>
      <c r="J34" s="849">
        <v>89</v>
      </c>
      <c r="K34" s="849">
        <v>159799.5</v>
      </c>
      <c r="L34" s="849">
        <v>1</v>
      </c>
      <c r="M34" s="849">
        <v>1795.5</v>
      </c>
      <c r="N34" s="849">
        <v>97</v>
      </c>
      <c r="O34" s="849">
        <v>174163.5</v>
      </c>
      <c r="P34" s="837">
        <v>1.0898876404494382</v>
      </c>
      <c r="Q34" s="850">
        <v>1795.5</v>
      </c>
    </row>
    <row r="35" spans="1:17" ht="14.4" customHeight="1" x14ac:dyDescent="0.3">
      <c r="A35" s="831" t="s">
        <v>560</v>
      </c>
      <c r="B35" s="832" t="s">
        <v>5553</v>
      </c>
      <c r="C35" s="832" t="s">
        <v>5563</v>
      </c>
      <c r="D35" s="832" t="s">
        <v>5599</v>
      </c>
      <c r="E35" s="832" t="s">
        <v>5600</v>
      </c>
      <c r="F35" s="849">
        <v>5</v>
      </c>
      <c r="G35" s="849">
        <v>18571.099999999999</v>
      </c>
      <c r="H35" s="849">
        <v>1.25</v>
      </c>
      <c r="I35" s="849">
        <v>3714.22</v>
      </c>
      <c r="J35" s="849">
        <v>4</v>
      </c>
      <c r="K35" s="849">
        <v>14856.88</v>
      </c>
      <c r="L35" s="849">
        <v>1</v>
      </c>
      <c r="M35" s="849">
        <v>3714.22</v>
      </c>
      <c r="N35" s="849">
        <v>8</v>
      </c>
      <c r="O35" s="849">
        <v>29713.760000000002</v>
      </c>
      <c r="P35" s="837">
        <v>2.0000000000000004</v>
      </c>
      <c r="Q35" s="850">
        <v>3714.2200000000003</v>
      </c>
    </row>
    <row r="36" spans="1:17" ht="14.4" customHeight="1" x14ac:dyDescent="0.3">
      <c r="A36" s="831" t="s">
        <v>560</v>
      </c>
      <c r="B36" s="832" t="s">
        <v>5553</v>
      </c>
      <c r="C36" s="832" t="s">
        <v>5563</v>
      </c>
      <c r="D36" s="832" t="s">
        <v>5719</v>
      </c>
      <c r="E36" s="832" t="s">
        <v>5720</v>
      </c>
      <c r="F36" s="849">
        <v>4</v>
      </c>
      <c r="G36" s="849">
        <v>21213.96</v>
      </c>
      <c r="H36" s="849">
        <v>2</v>
      </c>
      <c r="I36" s="849">
        <v>5303.49</v>
      </c>
      <c r="J36" s="849">
        <v>2</v>
      </c>
      <c r="K36" s="849">
        <v>10606.98</v>
      </c>
      <c r="L36" s="849">
        <v>1</v>
      </c>
      <c r="M36" s="849">
        <v>5303.49</v>
      </c>
      <c r="N36" s="849">
        <v>12</v>
      </c>
      <c r="O36" s="849">
        <v>63641.879999999983</v>
      </c>
      <c r="P36" s="837">
        <v>5.9999999999999982</v>
      </c>
      <c r="Q36" s="850">
        <v>5303.4899999999989</v>
      </c>
    </row>
    <row r="37" spans="1:17" ht="14.4" customHeight="1" x14ac:dyDescent="0.3">
      <c r="A37" s="831" t="s">
        <v>560</v>
      </c>
      <c r="B37" s="832" t="s">
        <v>5553</v>
      </c>
      <c r="C37" s="832" t="s">
        <v>5563</v>
      </c>
      <c r="D37" s="832" t="s">
        <v>5601</v>
      </c>
      <c r="E37" s="832" t="s">
        <v>5602</v>
      </c>
      <c r="F37" s="849">
        <v>3</v>
      </c>
      <c r="G37" s="849">
        <v>14317.050000000001</v>
      </c>
      <c r="H37" s="849">
        <v>1</v>
      </c>
      <c r="I37" s="849">
        <v>4772.3500000000004</v>
      </c>
      <c r="J37" s="849">
        <v>3</v>
      </c>
      <c r="K37" s="849">
        <v>14317.050000000001</v>
      </c>
      <c r="L37" s="849">
        <v>1</v>
      </c>
      <c r="M37" s="849">
        <v>4772.3500000000004</v>
      </c>
      <c r="N37" s="849">
        <v>4</v>
      </c>
      <c r="O37" s="849">
        <v>19089.400000000001</v>
      </c>
      <c r="P37" s="837">
        <v>1.3333333333333333</v>
      </c>
      <c r="Q37" s="850">
        <v>4772.3500000000004</v>
      </c>
    </row>
    <row r="38" spans="1:17" ht="14.4" customHeight="1" x14ac:dyDescent="0.3">
      <c r="A38" s="831" t="s">
        <v>560</v>
      </c>
      <c r="B38" s="832" t="s">
        <v>5553</v>
      </c>
      <c r="C38" s="832" t="s">
        <v>5563</v>
      </c>
      <c r="D38" s="832" t="s">
        <v>5603</v>
      </c>
      <c r="E38" s="832" t="s">
        <v>5604</v>
      </c>
      <c r="F38" s="849">
        <v>6</v>
      </c>
      <c r="G38" s="849">
        <v>3507.0600000000004</v>
      </c>
      <c r="H38" s="849"/>
      <c r="I38" s="849">
        <v>584.5100000000001</v>
      </c>
      <c r="J38" s="849"/>
      <c r="K38" s="849"/>
      <c r="L38" s="849"/>
      <c r="M38" s="849"/>
      <c r="N38" s="849">
        <v>29</v>
      </c>
      <c r="O38" s="849">
        <v>16950.79</v>
      </c>
      <c r="P38" s="837"/>
      <c r="Q38" s="850">
        <v>584.51</v>
      </c>
    </row>
    <row r="39" spans="1:17" ht="14.4" customHeight="1" x14ac:dyDescent="0.3">
      <c r="A39" s="831" t="s">
        <v>560</v>
      </c>
      <c r="B39" s="832" t="s">
        <v>5553</v>
      </c>
      <c r="C39" s="832" t="s">
        <v>5563</v>
      </c>
      <c r="D39" s="832" t="s">
        <v>5605</v>
      </c>
      <c r="E39" s="832" t="s">
        <v>5606</v>
      </c>
      <c r="F39" s="849">
        <v>2.5199999999999996</v>
      </c>
      <c r="G39" s="849">
        <v>752.36</v>
      </c>
      <c r="H39" s="849">
        <v>0.98010760392376528</v>
      </c>
      <c r="I39" s="849">
        <v>298.5555555555556</v>
      </c>
      <c r="J39" s="849">
        <v>2.5999999999999996</v>
      </c>
      <c r="K39" s="849">
        <v>767.63000000000011</v>
      </c>
      <c r="L39" s="849">
        <v>1</v>
      </c>
      <c r="M39" s="849">
        <v>295.24230769230775</v>
      </c>
      <c r="N39" s="849">
        <v>2.8899999999999997</v>
      </c>
      <c r="O39" s="849">
        <v>867.58000000000015</v>
      </c>
      <c r="P39" s="837">
        <v>1.1302059585998463</v>
      </c>
      <c r="Q39" s="850">
        <v>300.20069204152259</v>
      </c>
    </row>
    <row r="40" spans="1:17" ht="14.4" customHeight="1" x14ac:dyDescent="0.3">
      <c r="A40" s="831" t="s">
        <v>560</v>
      </c>
      <c r="B40" s="832" t="s">
        <v>5553</v>
      </c>
      <c r="C40" s="832" t="s">
        <v>5563</v>
      </c>
      <c r="D40" s="832" t="s">
        <v>5607</v>
      </c>
      <c r="E40" s="832" t="s">
        <v>5608</v>
      </c>
      <c r="F40" s="849">
        <v>107</v>
      </c>
      <c r="G40" s="849">
        <v>217568.45000000007</v>
      </c>
      <c r="H40" s="849">
        <v>1.1888888888888893</v>
      </c>
      <c r="I40" s="849">
        <v>2033.3500000000006</v>
      </c>
      <c r="J40" s="849">
        <v>90</v>
      </c>
      <c r="K40" s="849">
        <v>183001.5</v>
      </c>
      <c r="L40" s="849">
        <v>1</v>
      </c>
      <c r="M40" s="849">
        <v>2033.35</v>
      </c>
      <c r="N40" s="849">
        <v>98</v>
      </c>
      <c r="O40" s="849">
        <v>199268.30000000002</v>
      </c>
      <c r="P40" s="837">
        <v>1.088888888888889</v>
      </c>
      <c r="Q40" s="850">
        <v>2033.3500000000001</v>
      </c>
    </row>
    <row r="41" spans="1:17" ht="14.4" customHeight="1" x14ac:dyDescent="0.3">
      <c r="A41" s="831" t="s">
        <v>560</v>
      </c>
      <c r="B41" s="832" t="s">
        <v>5553</v>
      </c>
      <c r="C41" s="832" t="s">
        <v>5563</v>
      </c>
      <c r="D41" s="832" t="s">
        <v>5609</v>
      </c>
      <c r="E41" s="832" t="s">
        <v>5610</v>
      </c>
      <c r="F41" s="849">
        <v>5</v>
      </c>
      <c r="G41" s="849">
        <v>50781.8</v>
      </c>
      <c r="H41" s="849"/>
      <c r="I41" s="849">
        <v>10156.36</v>
      </c>
      <c r="J41" s="849"/>
      <c r="K41" s="849"/>
      <c r="L41" s="849"/>
      <c r="M41" s="849"/>
      <c r="N41" s="849">
        <v>10</v>
      </c>
      <c r="O41" s="849">
        <v>94738.099999999991</v>
      </c>
      <c r="P41" s="837"/>
      <c r="Q41" s="850">
        <v>9473.81</v>
      </c>
    </row>
    <row r="42" spans="1:17" ht="14.4" customHeight="1" x14ac:dyDescent="0.3">
      <c r="A42" s="831" t="s">
        <v>560</v>
      </c>
      <c r="B42" s="832" t="s">
        <v>5553</v>
      </c>
      <c r="C42" s="832" t="s">
        <v>5563</v>
      </c>
      <c r="D42" s="832" t="s">
        <v>5611</v>
      </c>
      <c r="E42" s="832" t="s">
        <v>5612</v>
      </c>
      <c r="F42" s="849">
        <v>21</v>
      </c>
      <c r="G42" s="849">
        <v>21855.119999999999</v>
      </c>
      <c r="H42" s="849">
        <v>1.5</v>
      </c>
      <c r="I42" s="849">
        <v>1040.72</v>
      </c>
      <c r="J42" s="849">
        <v>14</v>
      </c>
      <c r="K42" s="849">
        <v>14570.08</v>
      </c>
      <c r="L42" s="849">
        <v>1</v>
      </c>
      <c r="M42" s="849">
        <v>1040.72</v>
      </c>
      <c r="N42" s="849">
        <v>24</v>
      </c>
      <c r="O42" s="849">
        <v>24977.280000000002</v>
      </c>
      <c r="P42" s="837">
        <v>1.7142857142857144</v>
      </c>
      <c r="Q42" s="850">
        <v>1040.72</v>
      </c>
    </row>
    <row r="43" spans="1:17" ht="14.4" customHeight="1" x14ac:dyDescent="0.3">
      <c r="A43" s="831" t="s">
        <v>560</v>
      </c>
      <c r="B43" s="832" t="s">
        <v>5553</v>
      </c>
      <c r="C43" s="832" t="s">
        <v>5563</v>
      </c>
      <c r="D43" s="832" t="s">
        <v>5615</v>
      </c>
      <c r="E43" s="832" t="s">
        <v>5616</v>
      </c>
      <c r="F43" s="849">
        <v>77</v>
      </c>
      <c r="G43" s="849">
        <v>262901.10000000003</v>
      </c>
      <c r="H43" s="849">
        <v>1.3867408298256165</v>
      </c>
      <c r="I43" s="849">
        <v>3414.3000000000006</v>
      </c>
      <c r="J43" s="849">
        <v>56</v>
      </c>
      <c r="K43" s="849">
        <v>189582</v>
      </c>
      <c r="L43" s="849">
        <v>1</v>
      </c>
      <c r="M43" s="849">
        <v>3385.3928571428573</v>
      </c>
      <c r="N43" s="849">
        <v>60</v>
      </c>
      <c r="O43" s="849">
        <v>204858.00000000003</v>
      </c>
      <c r="P43" s="837">
        <v>1.0805772699939868</v>
      </c>
      <c r="Q43" s="850">
        <v>3414.3000000000006</v>
      </c>
    </row>
    <row r="44" spans="1:17" ht="14.4" customHeight="1" x14ac:dyDescent="0.3">
      <c r="A44" s="831" t="s">
        <v>560</v>
      </c>
      <c r="B44" s="832" t="s">
        <v>5553</v>
      </c>
      <c r="C44" s="832" t="s">
        <v>5563</v>
      </c>
      <c r="D44" s="832" t="s">
        <v>5564</v>
      </c>
      <c r="E44" s="832" t="s">
        <v>5565</v>
      </c>
      <c r="F44" s="849"/>
      <c r="G44" s="849"/>
      <c r="H44" s="849"/>
      <c r="I44" s="849"/>
      <c r="J44" s="849"/>
      <c r="K44" s="849"/>
      <c r="L44" s="849"/>
      <c r="M44" s="849"/>
      <c r="N44" s="849">
        <v>2</v>
      </c>
      <c r="O44" s="849">
        <v>2868.04</v>
      </c>
      <c r="P44" s="837"/>
      <c r="Q44" s="850">
        <v>1434.02</v>
      </c>
    </row>
    <row r="45" spans="1:17" ht="14.4" customHeight="1" x14ac:dyDescent="0.3">
      <c r="A45" s="831" t="s">
        <v>560</v>
      </c>
      <c r="B45" s="832" t="s">
        <v>5553</v>
      </c>
      <c r="C45" s="832" t="s">
        <v>5563</v>
      </c>
      <c r="D45" s="832" t="s">
        <v>5617</v>
      </c>
      <c r="E45" s="832" t="s">
        <v>5618</v>
      </c>
      <c r="F45" s="849">
        <v>1</v>
      </c>
      <c r="G45" s="849">
        <v>4507.5600000000004</v>
      </c>
      <c r="H45" s="849">
        <v>0.33333333333333337</v>
      </c>
      <c r="I45" s="849">
        <v>4507.5600000000004</v>
      </c>
      <c r="J45" s="849">
        <v>3</v>
      </c>
      <c r="K45" s="849">
        <v>13522.68</v>
      </c>
      <c r="L45" s="849">
        <v>1</v>
      </c>
      <c r="M45" s="849">
        <v>4507.5600000000004</v>
      </c>
      <c r="N45" s="849">
        <v>3</v>
      </c>
      <c r="O45" s="849">
        <v>13522.68</v>
      </c>
      <c r="P45" s="837">
        <v>1</v>
      </c>
      <c r="Q45" s="850">
        <v>4507.5600000000004</v>
      </c>
    </row>
    <row r="46" spans="1:17" ht="14.4" customHeight="1" x14ac:dyDescent="0.3">
      <c r="A46" s="831" t="s">
        <v>560</v>
      </c>
      <c r="B46" s="832" t="s">
        <v>5553</v>
      </c>
      <c r="C46" s="832" t="s">
        <v>5563</v>
      </c>
      <c r="D46" s="832" t="s">
        <v>5623</v>
      </c>
      <c r="E46" s="832" t="s">
        <v>5624</v>
      </c>
      <c r="F46" s="849"/>
      <c r="G46" s="849"/>
      <c r="H46" s="849"/>
      <c r="I46" s="849"/>
      <c r="J46" s="849">
        <v>2</v>
      </c>
      <c r="K46" s="849">
        <v>17382.8</v>
      </c>
      <c r="L46" s="849">
        <v>1</v>
      </c>
      <c r="M46" s="849">
        <v>8691.4</v>
      </c>
      <c r="N46" s="849"/>
      <c r="O46" s="849"/>
      <c r="P46" s="837"/>
      <c r="Q46" s="850"/>
    </row>
    <row r="47" spans="1:17" ht="14.4" customHeight="1" x14ac:dyDescent="0.3">
      <c r="A47" s="831" t="s">
        <v>560</v>
      </c>
      <c r="B47" s="832" t="s">
        <v>5553</v>
      </c>
      <c r="C47" s="832" t="s">
        <v>5563</v>
      </c>
      <c r="D47" s="832" t="s">
        <v>5721</v>
      </c>
      <c r="E47" s="832" t="s">
        <v>5722</v>
      </c>
      <c r="F47" s="849"/>
      <c r="G47" s="849"/>
      <c r="H47" s="849"/>
      <c r="I47" s="849"/>
      <c r="J47" s="849"/>
      <c r="K47" s="849"/>
      <c r="L47" s="849"/>
      <c r="M47" s="849"/>
      <c r="N47" s="849">
        <v>4</v>
      </c>
      <c r="O47" s="849">
        <v>1334.84</v>
      </c>
      <c r="P47" s="837"/>
      <c r="Q47" s="850">
        <v>333.71</v>
      </c>
    </row>
    <row r="48" spans="1:17" ht="14.4" customHeight="1" x14ac:dyDescent="0.3">
      <c r="A48" s="831" t="s">
        <v>560</v>
      </c>
      <c r="B48" s="832" t="s">
        <v>5553</v>
      </c>
      <c r="C48" s="832" t="s">
        <v>5563</v>
      </c>
      <c r="D48" s="832" t="s">
        <v>5723</v>
      </c>
      <c r="E48" s="832" t="s">
        <v>5724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1937.59</v>
      </c>
      <c r="P48" s="837"/>
      <c r="Q48" s="850">
        <v>1937.59</v>
      </c>
    </row>
    <row r="49" spans="1:17" ht="14.4" customHeight="1" x14ac:dyDescent="0.3">
      <c r="A49" s="831" t="s">
        <v>560</v>
      </c>
      <c r="B49" s="832" t="s">
        <v>5553</v>
      </c>
      <c r="C49" s="832" t="s">
        <v>5563</v>
      </c>
      <c r="D49" s="832" t="s">
        <v>5627</v>
      </c>
      <c r="E49" s="832" t="s">
        <v>5628</v>
      </c>
      <c r="F49" s="849"/>
      <c r="G49" s="849"/>
      <c r="H49" s="849"/>
      <c r="I49" s="849"/>
      <c r="J49" s="849"/>
      <c r="K49" s="849"/>
      <c r="L49" s="849"/>
      <c r="M49" s="849"/>
      <c r="N49" s="849">
        <v>7</v>
      </c>
      <c r="O49" s="849">
        <v>47880</v>
      </c>
      <c r="P49" s="837"/>
      <c r="Q49" s="850">
        <v>6840</v>
      </c>
    </row>
    <row r="50" spans="1:17" ht="14.4" customHeight="1" x14ac:dyDescent="0.3">
      <c r="A50" s="831" t="s">
        <v>560</v>
      </c>
      <c r="B50" s="832" t="s">
        <v>5553</v>
      </c>
      <c r="C50" s="832" t="s">
        <v>5563</v>
      </c>
      <c r="D50" s="832" t="s">
        <v>5629</v>
      </c>
      <c r="E50" s="832" t="s">
        <v>5630</v>
      </c>
      <c r="F50" s="849"/>
      <c r="G50" s="849"/>
      <c r="H50" s="849"/>
      <c r="I50" s="849"/>
      <c r="J50" s="849"/>
      <c r="K50" s="849"/>
      <c r="L50" s="849"/>
      <c r="M50" s="849"/>
      <c r="N50" s="849">
        <v>7.3000000000000007</v>
      </c>
      <c r="O50" s="849">
        <v>21605.41</v>
      </c>
      <c r="P50" s="837"/>
      <c r="Q50" s="850">
        <v>2959.6452054794518</v>
      </c>
    </row>
    <row r="51" spans="1:17" ht="14.4" customHeight="1" x14ac:dyDescent="0.3">
      <c r="A51" s="831" t="s">
        <v>560</v>
      </c>
      <c r="B51" s="832" t="s">
        <v>5553</v>
      </c>
      <c r="C51" s="832" t="s">
        <v>5563</v>
      </c>
      <c r="D51" s="832" t="s">
        <v>5725</v>
      </c>
      <c r="E51" s="832" t="s">
        <v>5726</v>
      </c>
      <c r="F51" s="849"/>
      <c r="G51" s="849"/>
      <c r="H51" s="849"/>
      <c r="I51" s="849"/>
      <c r="J51" s="849"/>
      <c r="K51" s="849"/>
      <c r="L51" s="849"/>
      <c r="M51" s="849"/>
      <c r="N51" s="849">
        <v>0.2</v>
      </c>
      <c r="O51" s="849">
        <v>298.8</v>
      </c>
      <c r="P51" s="837"/>
      <c r="Q51" s="850">
        <v>1494</v>
      </c>
    </row>
    <row r="52" spans="1:17" ht="14.4" customHeight="1" x14ac:dyDescent="0.3">
      <c r="A52" s="831" t="s">
        <v>560</v>
      </c>
      <c r="B52" s="832" t="s">
        <v>5553</v>
      </c>
      <c r="C52" s="832" t="s">
        <v>5511</v>
      </c>
      <c r="D52" s="832" t="s">
        <v>5518</v>
      </c>
      <c r="E52" s="832" t="s">
        <v>5519</v>
      </c>
      <c r="F52" s="849"/>
      <c r="G52" s="849"/>
      <c r="H52" s="849"/>
      <c r="I52" s="849"/>
      <c r="J52" s="849"/>
      <c r="K52" s="849"/>
      <c r="L52" s="849"/>
      <c r="M52" s="849"/>
      <c r="N52" s="849">
        <v>2</v>
      </c>
      <c r="O52" s="849">
        <v>74</v>
      </c>
      <c r="P52" s="837"/>
      <c r="Q52" s="850">
        <v>37</v>
      </c>
    </row>
    <row r="53" spans="1:17" ht="14.4" customHeight="1" x14ac:dyDescent="0.3">
      <c r="A53" s="831" t="s">
        <v>560</v>
      </c>
      <c r="B53" s="832" t="s">
        <v>5553</v>
      </c>
      <c r="C53" s="832" t="s">
        <v>5511</v>
      </c>
      <c r="D53" s="832" t="s">
        <v>5566</v>
      </c>
      <c r="E53" s="832" t="s">
        <v>5567</v>
      </c>
      <c r="F53" s="849"/>
      <c r="G53" s="849"/>
      <c r="H53" s="849"/>
      <c r="I53" s="849"/>
      <c r="J53" s="849"/>
      <c r="K53" s="849"/>
      <c r="L53" s="849"/>
      <c r="M53" s="849"/>
      <c r="N53" s="849">
        <v>2</v>
      </c>
      <c r="O53" s="849">
        <v>1404</v>
      </c>
      <c r="P53" s="837"/>
      <c r="Q53" s="850">
        <v>702</v>
      </c>
    </row>
    <row r="54" spans="1:17" ht="14.4" customHeight="1" x14ac:dyDescent="0.3">
      <c r="A54" s="831" t="s">
        <v>560</v>
      </c>
      <c r="B54" s="832" t="s">
        <v>5553</v>
      </c>
      <c r="C54" s="832" t="s">
        <v>5511</v>
      </c>
      <c r="D54" s="832" t="s">
        <v>5635</v>
      </c>
      <c r="E54" s="832" t="s">
        <v>5636</v>
      </c>
      <c r="F54" s="849">
        <v>7</v>
      </c>
      <c r="G54" s="849">
        <v>854</v>
      </c>
      <c r="H54" s="849">
        <v>1.75</v>
      </c>
      <c r="I54" s="849">
        <v>122</v>
      </c>
      <c r="J54" s="849">
        <v>4</v>
      </c>
      <c r="K54" s="849">
        <v>488</v>
      </c>
      <c r="L54" s="849">
        <v>1</v>
      </c>
      <c r="M54" s="849">
        <v>122</v>
      </c>
      <c r="N54" s="849">
        <v>8</v>
      </c>
      <c r="O54" s="849">
        <v>984</v>
      </c>
      <c r="P54" s="837">
        <v>2.0163934426229506</v>
      </c>
      <c r="Q54" s="850">
        <v>123</v>
      </c>
    </row>
    <row r="55" spans="1:17" ht="14.4" customHeight="1" x14ac:dyDescent="0.3">
      <c r="A55" s="831" t="s">
        <v>560</v>
      </c>
      <c r="B55" s="832" t="s">
        <v>5553</v>
      </c>
      <c r="C55" s="832" t="s">
        <v>5511</v>
      </c>
      <c r="D55" s="832" t="s">
        <v>5568</v>
      </c>
      <c r="E55" s="832" t="s">
        <v>5569</v>
      </c>
      <c r="F55" s="849">
        <v>32</v>
      </c>
      <c r="G55" s="849">
        <v>2816</v>
      </c>
      <c r="H55" s="849">
        <v>1.3333333333333333</v>
      </c>
      <c r="I55" s="849">
        <v>88</v>
      </c>
      <c r="J55" s="849">
        <v>24</v>
      </c>
      <c r="K55" s="849">
        <v>2112</v>
      </c>
      <c r="L55" s="849">
        <v>1</v>
      </c>
      <c r="M55" s="849">
        <v>88</v>
      </c>
      <c r="N55" s="849">
        <v>23</v>
      </c>
      <c r="O55" s="849">
        <v>2024</v>
      </c>
      <c r="P55" s="837">
        <v>0.95833333333333337</v>
      </c>
      <c r="Q55" s="850">
        <v>88</v>
      </c>
    </row>
    <row r="56" spans="1:17" ht="14.4" customHeight="1" x14ac:dyDescent="0.3">
      <c r="A56" s="831" t="s">
        <v>560</v>
      </c>
      <c r="B56" s="832" t="s">
        <v>5553</v>
      </c>
      <c r="C56" s="832" t="s">
        <v>5511</v>
      </c>
      <c r="D56" s="832" t="s">
        <v>5570</v>
      </c>
      <c r="E56" s="832" t="s">
        <v>5571</v>
      </c>
      <c r="F56" s="849">
        <v>125</v>
      </c>
      <c r="G56" s="849">
        <v>95000</v>
      </c>
      <c r="H56" s="849">
        <v>1.1452820407720405</v>
      </c>
      <c r="I56" s="849">
        <v>760</v>
      </c>
      <c r="J56" s="849">
        <v>109</v>
      </c>
      <c r="K56" s="849">
        <v>82949</v>
      </c>
      <c r="L56" s="849">
        <v>1</v>
      </c>
      <c r="M56" s="849">
        <v>761</v>
      </c>
      <c r="N56" s="849">
        <v>95</v>
      </c>
      <c r="O56" s="849">
        <v>72295</v>
      </c>
      <c r="P56" s="837">
        <v>0.87155963302752293</v>
      </c>
      <c r="Q56" s="850">
        <v>761</v>
      </c>
    </row>
    <row r="57" spans="1:17" ht="14.4" customHeight="1" x14ac:dyDescent="0.3">
      <c r="A57" s="831" t="s">
        <v>560</v>
      </c>
      <c r="B57" s="832" t="s">
        <v>5553</v>
      </c>
      <c r="C57" s="832" t="s">
        <v>5511</v>
      </c>
      <c r="D57" s="832" t="s">
        <v>5639</v>
      </c>
      <c r="E57" s="832" t="s">
        <v>5640</v>
      </c>
      <c r="F57" s="849">
        <v>138</v>
      </c>
      <c r="G57" s="849">
        <v>86940</v>
      </c>
      <c r="H57" s="849">
        <v>0.95833333333333337</v>
      </c>
      <c r="I57" s="849">
        <v>630</v>
      </c>
      <c r="J57" s="849">
        <v>144</v>
      </c>
      <c r="K57" s="849">
        <v>90720</v>
      </c>
      <c r="L57" s="849">
        <v>1</v>
      </c>
      <c r="M57" s="849">
        <v>630</v>
      </c>
      <c r="N57" s="849">
        <v>158</v>
      </c>
      <c r="O57" s="849">
        <v>99698</v>
      </c>
      <c r="P57" s="837">
        <v>1.0989638447971781</v>
      </c>
      <c r="Q57" s="850">
        <v>631</v>
      </c>
    </row>
    <row r="58" spans="1:17" ht="14.4" customHeight="1" x14ac:dyDescent="0.3">
      <c r="A58" s="831" t="s">
        <v>560</v>
      </c>
      <c r="B58" s="832" t="s">
        <v>5553</v>
      </c>
      <c r="C58" s="832" t="s">
        <v>5511</v>
      </c>
      <c r="D58" s="832" t="s">
        <v>5641</v>
      </c>
      <c r="E58" s="832" t="s">
        <v>5642</v>
      </c>
      <c r="F58" s="849">
        <v>6</v>
      </c>
      <c r="G58" s="849">
        <v>22854</v>
      </c>
      <c r="H58" s="849">
        <v>2</v>
      </c>
      <c r="I58" s="849">
        <v>3809</v>
      </c>
      <c r="J58" s="849">
        <v>3</v>
      </c>
      <c r="K58" s="849">
        <v>11427</v>
      </c>
      <c r="L58" s="849">
        <v>1</v>
      </c>
      <c r="M58" s="849">
        <v>3809</v>
      </c>
      <c r="N58" s="849">
        <v>31</v>
      </c>
      <c r="O58" s="849">
        <v>118141</v>
      </c>
      <c r="P58" s="837">
        <v>10.338759079373414</v>
      </c>
      <c r="Q58" s="850">
        <v>3811</v>
      </c>
    </row>
    <row r="59" spans="1:17" ht="14.4" customHeight="1" x14ac:dyDescent="0.3">
      <c r="A59" s="831" t="s">
        <v>560</v>
      </c>
      <c r="B59" s="832" t="s">
        <v>5553</v>
      </c>
      <c r="C59" s="832" t="s">
        <v>5511</v>
      </c>
      <c r="D59" s="832" t="s">
        <v>5643</v>
      </c>
      <c r="E59" s="832" t="s">
        <v>5644</v>
      </c>
      <c r="F59" s="849">
        <v>117</v>
      </c>
      <c r="G59" s="849">
        <v>93015</v>
      </c>
      <c r="H59" s="849">
        <v>1.2061855670103092</v>
      </c>
      <c r="I59" s="849">
        <v>795</v>
      </c>
      <c r="J59" s="849">
        <v>97</v>
      </c>
      <c r="K59" s="849">
        <v>77115</v>
      </c>
      <c r="L59" s="849">
        <v>1</v>
      </c>
      <c r="M59" s="849">
        <v>795</v>
      </c>
      <c r="N59" s="849">
        <v>102</v>
      </c>
      <c r="O59" s="849">
        <v>81192</v>
      </c>
      <c r="P59" s="837">
        <v>1.052869091616417</v>
      </c>
      <c r="Q59" s="850">
        <v>796</v>
      </c>
    </row>
    <row r="60" spans="1:17" ht="14.4" customHeight="1" x14ac:dyDescent="0.3">
      <c r="A60" s="831" t="s">
        <v>560</v>
      </c>
      <c r="B60" s="832" t="s">
        <v>5553</v>
      </c>
      <c r="C60" s="832" t="s">
        <v>5511</v>
      </c>
      <c r="D60" s="832" t="s">
        <v>5572</v>
      </c>
      <c r="E60" s="832" t="s">
        <v>5573</v>
      </c>
      <c r="F60" s="849">
        <v>108</v>
      </c>
      <c r="G60" s="849">
        <v>42336</v>
      </c>
      <c r="H60" s="849">
        <v>0.97297297297297303</v>
      </c>
      <c r="I60" s="849">
        <v>392</v>
      </c>
      <c r="J60" s="849">
        <v>111</v>
      </c>
      <c r="K60" s="849">
        <v>43512</v>
      </c>
      <c r="L60" s="849">
        <v>1</v>
      </c>
      <c r="M60" s="849">
        <v>392</v>
      </c>
      <c r="N60" s="849">
        <v>136</v>
      </c>
      <c r="O60" s="849">
        <v>53448</v>
      </c>
      <c r="P60" s="837">
        <v>1.2283507997793712</v>
      </c>
      <c r="Q60" s="850">
        <v>393</v>
      </c>
    </row>
    <row r="61" spans="1:17" ht="14.4" customHeight="1" x14ac:dyDescent="0.3">
      <c r="A61" s="831" t="s">
        <v>560</v>
      </c>
      <c r="B61" s="832" t="s">
        <v>5553</v>
      </c>
      <c r="C61" s="832" t="s">
        <v>5511</v>
      </c>
      <c r="D61" s="832" t="s">
        <v>5574</v>
      </c>
      <c r="E61" s="832" t="s">
        <v>5575</v>
      </c>
      <c r="F61" s="849">
        <v>879</v>
      </c>
      <c r="G61" s="849">
        <v>34281</v>
      </c>
      <c r="H61" s="849">
        <v>1.1084489281210592</v>
      </c>
      <c r="I61" s="849">
        <v>39</v>
      </c>
      <c r="J61" s="849">
        <v>793</v>
      </c>
      <c r="K61" s="849">
        <v>30927</v>
      </c>
      <c r="L61" s="849">
        <v>1</v>
      </c>
      <c r="M61" s="849">
        <v>39</v>
      </c>
      <c r="N61" s="849">
        <v>969</v>
      </c>
      <c r="O61" s="849">
        <v>37791</v>
      </c>
      <c r="P61" s="837">
        <v>1.2219419924337958</v>
      </c>
      <c r="Q61" s="850">
        <v>39</v>
      </c>
    </row>
    <row r="62" spans="1:17" ht="14.4" customHeight="1" x14ac:dyDescent="0.3">
      <c r="A62" s="831" t="s">
        <v>560</v>
      </c>
      <c r="B62" s="832" t="s">
        <v>5553</v>
      </c>
      <c r="C62" s="832" t="s">
        <v>5511</v>
      </c>
      <c r="D62" s="832" t="s">
        <v>5576</v>
      </c>
      <c r="E62" s="832" t="s">
        <v>5577</v>
      </c>
      <c r="F62" s="849">
        <v>15</v>
      </c>
      <c r="G62" s="849">
        <v>265650</v>
      </c>
      <c r="H62" s="849">
        <v>0.9374470667946474</v>
      </c>
      <c r="I62" s="849">
        <v>17710</v>
      </c>
      <c r="J62" s="849">
        <v>16</v>
      </c>
      <c r="K62" s="849">
        <v>283376</v>
      </c>
      <c r="L62" s="849">
        <v>1</v>
      </c>
      <c r="M62" s="849">
        <v>17711</v>
      </c>
      <c r="N62" s="849">
        <v>26</v>
      </c>
      <c r="O62" s="849">
        <v>460538</v>
      </c>
      <c r="P62" s="837">
        <v>1.6251835017785556</v>
      </c>
      <c r="Q62" s="850">
        <v>17713</v>
      </c>
    </row>
    <row r="63" spans="1:17" ht="14.4" customHeight="1" x14ac:dyDescent="0.3">
      <c r="A63" s="831" t="s">
        <v>560</v>
      </c>
      <c r="B63" s="832" t="s">
        <v>5553</v>
      </c>
      <c r="C63" s="832" t="s">
        <v>5511</v>
      </c>
      <c r="D63" s="832" t="s">
        <v>5645</v>
      </c>
      <c r="E63" s="832" t="s">
        <v>5646</v>
      </c>
      <c r="F63" s="849">
        <v>13</v>
      </c>
      <c r="G63" s="849">
        <v>7618</v>
      </c>
      <c r="H63" s="849">
        <v>0.8125</v>
      </c>
      <c r="I63" s="849">
        <v>586</v>
      </c>
      <c r="J63" s="849">
        <v>16</v>
      </c>
      <c r="K63" s="849">
        <v>9376</v>
      </c>
      <c r="L63" s="849">
        <v>1</v>
      </c>
      <c r="M63" s="849">
        <v>586</v>
      </c>
      <c r="N63" s="849">
        <v>14</v>
      </c>
      <c r="O63" s="849">
        <v>8218</v>
      </c>
      <c r="P63" s="837">
        <v>0.87649317406143346</v>
      </c>
      <c r="Q63" s="850">
        <v>587</v>
      </c>
    </row>
    <row r="64" spans="1:17" ht="14.4" customHeight="1" x14ac:dyDescent="0.3">
      <c r="A64" s="831" t="s">
        <v>560</v>
      </c>
      <c r="B64" s="832" t="s">
        <v>5553</v>
      </c>
      <c r="C64" s="832" t="s">
        <v>5511</v>
      </c>
      <c r="D64" s="832" t="s">
        <v>5578</v>
      </c>
      <c r="E64" s="832" t="s">
        <v>5579</v>
      </c>
      <c r="F64" s="849">
        <v>20</v>
      </c>
      <c r="G64" s="849">
        <v>34020</v>
      </c>
      <c r="H64" s="849">
        <v>1.1111111111111112</v>
      </c>
      <c r="I64" s="849">
        <v>1701</v>
      </c>
      <c r="J64" s="849">
        <v>18</v>
      </c>
      <c r="K64" s="849">
        <v>30618</v>
      </c>
      <c r="L64" s="849">
        <v>1</v>
      </c>
      <c r="M64" s="849">
        <v>1701</v>
      </c>
      <c r="N64" s="849">
        <v>23</v>
      </c>
      <c r="O64" s="849">
        <v>39146</v>
      </c>
      <c r="P64" s="837">
        <v>1.2785289698869946</v>
      </c>
      <c r="Q64" s="850">
        <v>1702</v>
      </c>
    </row>
    <row r="65" spans="1:17" ht="14.4" customHeight="1" x14ac:dyDescent="0.3">
      <c r="A65" s="831" t="s">
        <v>560</v>
      </c>
      <c r="B65" s="832" t="s">
        <v>5553</v>
      </c>
      <c r="C65" s="832" t="s">
        <v>5511</v>
      </c>
      <c r="D65" s="832" t="s">
        <v>5647</v>
      </c>
      <c r="E65" s="832" t="s">
        <v>5648</v>
      </c>
      <c r="F65" s="849">
        <v>47</v>
      </c>
      <c r="G65" s="849">
        <v>33088</v>
      </c>
      <c r="H65" s="849">
        <v>0.86423235647495167</v>
      </c>
      <c r="I65" s="849">
        <v>704</v>
      </c>
      <c r="J65" s="849">
        <v>54</v>
      </c>
      <c r="K65" s="849">
        <v>38286</v>
      </c>
      <c r="L65" s="849">
        <v>1</v>
      </c>
      <c r="M65" s="849">
        <v>709</v>
      </c>
      <c r="N65" s="849">
        <v>72</v>
      </c>
      <c r="O65" s="849">
        <v>51120</v>
      </c>
      <c r="P65" s="837">
        <v>1.3352139163140573</v>
      </c>
      <c r="Q65" s="850">
        <v>710</v>
      </c>
    </row>
    <row r="66" spans="1:17" ht="14.4" customHeight="1" x14ac:dyDescent="0.3">
      <c r="A66" s="831" t="s">
        <v>560</v>
      </c>
      <c r="B66" s="832" t="s">
        <v>5553</v>
      </c>
      <c r="C66" s="832" t="s">
        <v>5511</v>
      </c>
      <c r="D66" s="832" t="s">
        <v>5649</v>
      </c>
      <c r="E66" s="832" t="s">
        <v>5650</v>
      </c>
      <c r="F66" s="849">
        <v>4</v>
      </c>
      <c r="G66" s="849">
        <v>9128</v>
      </c>
      <c r="H66" s="849">
        <v>4</v>
      </c>
      <c r="I66" s="849">
        <v>2282</v>
      </c>
      <c r="J66" s="849">
        <v>1</v>
      </c>
      <c r="K66" s="849">
        <v>2282</v>
      </c>
      <c r="L66" s="849">
        <v>1</v>
      </c>
      <c r="M66" s="849">
        <v>2282</v>
      </c>
      <c r="N66" s="849">
        <v>2</v>
      </c>
      <c r="O66" s="849">
        <v>4566</v>
      </c>
      <c r="P66" s="837">
        <v>2.0008764241893076</v>
      </c>
      <c r="Q66" s="850">
        <v>2283</v>
      </c>
    </row>
    <row r="67" spans="1:17" ht="14.4" customHeight="1" x14ac:dyDescent="0.3">
      <c r="A67" s="831" t="s">
        <v>560</v>
      </c>
      <c r="B67" s="832" t="s">
        <v>5553</v>
      </c>
      <c r="C67" s="832" t="s">
        <v>5511</v>
      </c>
      <c r="D67" s="832" t="s">
        <v>5580</v>
      </c>
      <c r="E67" s="832" t="s">
        <v>5581</v>
      </c>
      <c r="F67" s="849">
        <v>42</v>
      </c>
      <c r="G67" s="849">
        <v>186564</v>
      </c>
      <c r="H67" s="849">
        <v>0.80769230769230771</v>
      </c>
      <c r="I67" s="849">
        <v>4442</v>
      </c>
      <c r="J67" s="849">
        <v>52</v>
      </c>
      <c r="K67" s="849">
        <v>230984</v>
      </c>
      <c r="L67" s="849">
        <v>1</v>
      </c>
      <c r="M67" s="849">
        <v>4442</v>
      </c>
      <c r="N67" s="849">
        <v>53</v>
      </c>
      <c r="O67" s="849">
        <v>235426</v>
      </c>
      <c r="P67" s="837">
        <v>1.0192307692307692</v>
      </c>
      <c r="Q67" s="850">
        <v>4442</v>
      </c>
    </row>
    <row r="68" spans="1:17" ht="14.4" customHeight="1" x14ac:dyDescent="0.3">
      <c r="A68" s="831" t="s">
        <v>560</v>
      </c>
      <c r="B68" s="832" t="s">
        <v>5553</v>
      </c>
      <c r="C68" s="832" t="s">
        <v>5511</v>
      </c>
      <c r="D68" s="832" t="s">
        <v>5651</v>
      </c>
      <c r="E68" s="832" t="s">
        <v>5652</v>
      </c>
      <c r="F68" s="849">
        <v>5</v>
      </c>
      <c r="G68" s="849">
        <v>3595</v>
      </c>
      <c r="H68" s="849">
        <v>1.25</v>
      </c>
      <c r="I68" s="849">
        <v>719</v>
      </c>
      <c r="J68" s="849">
        <v>4</v>
      </c>
      <c r="K68" s="849">
        <v>2876</v>
      </c>
      <c r="L68" s="849">
        <v>1</v>
      </c>
      <c r="M68" s="849">
        <v>719</v>
      </c>
      <c r="N68" s="849">
        <v>8</v>
      </c>
      <c r="O68" s="849">
        <v>5760</v>
      </c>
      <c r="P68" s="837">
        <v>2.0027816411682893</v>
      </c>
      <c r="Q68" s="850">
        <v>720</v>
      </c>
    </row>
    <row r="69" spans="1:17" ht="14.4" customHeight="1" x14ac:dyDescent="0.3">
      <c r="A69" s="831" t="s">
        <v>560</v>
      </c>
      <c r="B69" s="832" t="s">
        <v>5553</v>
      </c>
      <c r="C69" s="832" t="s">
        <v>5511</v>
      </c>
      <c r="D69" s="832" t="s">
        <v>5653</v>
      </c>
      <c r="E69" s="832" t="s">
        <v>5654</v>
      </c>
      <c r="F69" s="849">
        <v>6</v>
      </c>
      <c r="G69" s="849">
        <v>3726</v>
      </c>
      <c r="H69" s="849">
        <v>1.2</v>
      </c>
      <c r="I69" s="849">
        <v>621</v>
      </c>
      <c r="J69" s="849">
        <v>5</v>
      </c>
      <c r="K69" s="849">
        <v>3105</v>
      </c>
      <c r="L69" s="849">
        <v>1</v>
      </c>
      <c r="M69" s="849">
        <v>621</v>
      </c>
      <c r="N69" s="849">
        <v>16</v>
      </c>
      <c r="O69" s="849">
        <v>9952</v>
      </c>
      <c r="P69" s="837">
        <v>3.2051529790660225</v>
      </c>
      <c r="Q69" s="850">
        <v>622</v>
      </c>
    </row>
    <row r="70" spans="1:17" ht="14.4" customHeight="1" x14ac:dyDescent="0.3">
      <c r="A70" s="831" t="s">
        <v>560</v>
      </c>
      <c r="B70" s="832" t="s">
        <v>5553</v>
      </c>
      <c r="C70" s="832" t="s">
        <v>5511</v>
      </c>
      <c r="D70" s="832" t="s">
        <v>5655</v>
      </c>
      <c r="E70" s="832" t="s">
        <v>5656</v>
      </c>
      <c r="F70" s="849">
        <v>67</v>
      </c>
      <c r="G70" s="849">
        <v>118657</v>
      </c>
      <c r="H70" s="849">
        <v>1.2641509433962264</v>
      </c>
      <c r="I70" s="849">
        <v>1771</v>
      </c>
      <c r="J70" s="849">
        <v>53</v>
      </c>
      <c r="K70" s="849">
        <v>93863</v>
      </c>
      <c r="L70" s="849">
        <v>1</v>
      </c>
      <c r="M70" s="849">
        <v>1771</v>
      </c>
      <c r="N70" s="849">
        <v>55</v>
      </c>
      <c r="O70" s="849">
        <v>97460</v>
      </c>
      <c r="P70" s="837">
        <v>1.0383218094456814</v>
      </c>
      <c r="Q70" s="850">
        <v>1772</v>
      </c>
    </row>
    <row r="71" spans="1:17" ht="14.4" customHeight="1" x14ac:dyDescent="0.3">
      <c r="A71" s="831" t="s">
        <v>560</v>
      </c>
      <c r="B71" s="832" t="s">
        <v>5553</v>
      </c>
      <c r="C71" s="832" t="s">
        <v>5511</v>
      </c>
      <c r="D71" s="832" t="s">
        <v>5524</v>
      </c>
      <c r="E71" s="832" t="s">
        <v>5525</v>
      </c>
      <c r="F71" s="849"/>
      <c r="G71" s="849"/>
      <c r="H71" s="849"/>
      <c r="I71" s="849"/>
      <c r="J71" s="849">
        <v>1</v>
      </c>
      <c r="K71" s="849">
        <v>33.33</v>
      </c>
      <c r="L71" s="849">
        <v>1</v>
      </c>
      <c r="M71" s="849">
        <v>33.33</v>
      </c>
      <c r="N71" s="849">
        <v>3</v>
      </c>
      <c r="O71" s="849">
        <v>99.99</v>
      </c>
      <c r="P71" s="837">
        <v>3</v>
      </c>
      <c r="Q71" s="850">
        <v>33.33</v>
      </c>
    </row>
    <row r="72" spans="1:17" ht="14.4" customHeight="1" x14ac:dyDescent="0.3">
      <c r="A72" s="831" t="s">
        <v>560</v>
      </c>
      <c r="B72" s="832" t="s">
        <v>5553</v>
      </c>
      <c r="C72" s="832" t="s">
        <v>5511</v>
      </c>
      <c r="D72" s="832" t="s">
        <v>5657</v>
      </c>
      <c r="E72" s="832" t="s">
        <v>5658</v>
      </c>
      <c r="F72" s="849">
        <v>59</v>
      </c>
      <c r="G72" s="849">
        <v>57820</v>
      </c>
      <c r="H72" s="849">
        <v>0.86764705882352944</v>
      </c>
      <c r="I72" s="849">
        <v>980</v>
      </c>
      <c r="J72" s="849">
        <v>68</v>
      </c>
      <c r="K72" s="849">
        <v>66640</v>
      </c>
      <c r="L72" s="849">
        <v>1</v>
      </c>
      <c r="M72" s="849">
        <v>980</v>
      </c>
      <c r="N72" s="849">
        <v>63</v>
      </c>
      <c r="O72" s="849">
        <v>61866</v>
      </c>
      <c r="P72" s="837">
        <v>0.92836134453781516</v>
      </c>
      <c r="Q72" s="850">
        <v>982</v>
      </c>
    </row>
    <row r="73" spans="1:17" ht="14.4" customHeight="1" x14ac:dyDescent="0.3">
      <c r="A73" s="831" t="s">
        <v>560</v>
      </c>
      <c r="B73" s="832" t="s">
        <v>5553</v>
      </c>
      <c r="C73" s="832" t="s">
        <v>5511</v>
      </c>
      <c r="D73" s="832" t="s">
        <v>5659</v>
      </c>
      <c r="E73" s="832" t="s">
        <v>5660</v>
      </c>
      <c r="F73" s="849">
        <v>77</v>
      </c>
      <c r="G73" s="849">
        <v>13244</v>
      </c>
      <c r="H73" s="849">
        <v>0.91666666666666663</v>
      </c>
      <c r="I73" s="849">
        <v>172</v>
      </c>
      <c r="J73" s="849">
        <v>84</v>
      </c>
      <c r="K73" s="849">
        <v>14448</v>
      </c>
      <c r="L73" s="849">
        <v>1</v>
      </c>
      <c r="M73" s="849">
        <v>172</v>
      </c>
      <c r="N73" s="849">
        <v>75</v>
      </c>
      <c r="O73" s="849">
        <v>12900</v>
      </c>
      <c r="P73" s="837">
        <v>0.8928571428571429</v>
      </c>
      <c r="Q73" s="850">
        <v>172</v>
      </c>
    </row>
    <row r="74" spans="1:17" ht="14.4" customHeight="1" x14ac:dyDescent="0.3">
      <c r="A74" s="831" t="s">
        <v>560</v>
      </c>
      <c r="B74" s="832" t="s">
        <v>5553</v>
      </c>
      <c r="C74" s="832" t="s">
        <v>5511</v>
      </c>
      <c r="D74" s="832" t="s">
        <v>5661</v>
      </c>
      <c r="E74" s="832" t="s">
        <v>5662</v>
      </c>
      <c r="F74" s="849">
        <v>76</v>
      </c>
      <c r="G74" s="849">
        <v>31160</v>
      </c>
      <c r="H74" s="849">
        <v>1.3571428571428572</v>
      </c>
      <c r="I74" s="849">
        <v>410</v>
      </c>
      <c r="J74" s="849">
        <v>56</v>
      </c>
      <c r="K74" s="849">
        <v>22960</v>
      </c>
      <c r="L74" s="849">
        <v>1</v>
      </c>
      <c r="M74" s="849">
        <v>410</v>
      </c>
      <c r="N74" s="849">
        <v>62</v>
      </c>
      <c r="O74" s="849">
        <v>25482</v>
      </c>
      <c r="P74" s="837">
        <v>1.1098432055749128</v>
      </c>
      <c r="Q74" s="850">
        <v>411</v>
      </c>
    </row>
    <row r="75" spans="1:17" ht="14.4" customHeight="1" x14ac:dyDescent="0.3">
      <c r="A75" s="831" t="s">
        <v>560</v>
      </c>
      <c r="B75" s="832" t="s">
        <v>5553</v>
      </c>
      <c r="C75" s="832" t="s">
        <v>5511</v>
      </c>
      <c r="D75" s="832" t="s">
        <v>5663</v>
      </c>
      <c r="E75" s="832" t="s">
        <v>5664</v>
      </c>
      <c r="F75" s="849">
        <v>18</v>
      </c>
      <c r="G75" s="849">
        <v>13554</v>
      </c>
      <c r="H75" s="849">
        <v>1.2</v>
      </c>
      <c r="I75" s="849">
        <v>753</v>
      </c>
      <c r="J75" s="849">
        <v>15</v>
      </c>
      <c r="K75" s="849">
        <v>11295</v>
      </c>
      <c r="L75" s="849">
        <v>1</v>
      </c>
      <c r="M75" s="849">
        <v>753</v>
      </c>
      <c r="N75" s="849">
        <v>13</v>
      </c>
      <c r="O75" s="849">
        <v>9802</v>
      </c>
      <c r="P75" s="837">
        <v>0.86781761841522798</v>
      </c>
      <c r="Q75" s="850">
        <v>754</v>
      </c>
    </row>
    <row r="76" spans="1:17" ht="14.4" customHeight="1" x14ac:dyDescent="0.3">
      <c r="A76" s="831" t="s">
        <v>560</v>
      </c>
      <c r="B76" s="832" t="s">
        <v>5553</v>
      </c>
      <c r="C76" s="832" t="s">
        <v>5511</v>
      </c>
      <c r="D76" s="832" t="s">
        <v>5544</v>
      </c>
      <c r="E76" s="832" t="s">
        <v>5545</v>
      </c>
      <c r="F76" s="849">
        <v>5</v>
      </c>
      <c r="G76" s="849">
        <v>1085</v>
      </c>
      <c r="H76" s="849"/>
      <c r="I76" s="849">
        <v>217</v>
      </c>
      <c r="J76" s="849"/>
      <c r="K76" s="849"/>
      <c r="L76" s="849"/>
      <c r="M76" s="849"/>
      <c r="N76" s="849">
        <v>17</v>
      </c>
      <c r="O76" s="849">
        <v>3723</v>
      </c>
      <c r="P76" s="837"/>
      <c r="Q76" s="850">
        <v>219</v>
      </c>
    </row>
    <row r="77" spans="1:17" ht="14.4" customHeight="1" x14ac:dyDescent="0.3">
      <c r="A77" s="831" t="s">
        <v>560</v>
      </c>
      <c r="B77" s="832" t="s">
        <v>5553</v>
      </c>
      <c r="C77" s="832" t="s">
        <v>5511</v>
      </c>
      <c r="D77" s="832" t="s">
        <v>5582</v>
      </c>
      <c r="E77" s="832" t="s">
        <v>5583</v>
      </c>
      <c r="F77" s="849">
        <v>3</v>
      </c>
      <c r="G77" s="849">
        <v>531</v>
      </c>
      <c r="H77" s="849">
        <v>0.6</v>
      </c>
      <c r="I77" s="849">
        <v>177</v>
      </c>
      <c r="J77" s="849">
        <v>5</v>
      </c>
      <c r="K77" s="849">
        <v>885</v>
      </c>
      <c r="L77" s="849">
        <v>1</v>
      </c>
      <c r="M77" s="849">
        <v>177</v>
      </c>
      <c r="N77" s="849">
        <v>4</v>
      </c>
      <c r="O77" s="849">
        <v>712</v>
      </c>
      <c r="P77" s="837">
        <v>0.80451977401129948</v>
      </c>
      <c r="Q77" s="850">
        <v>178</v>
      </c>
    </row>
    <row r="78" spans="1:17" ht="14.4" customHeight="1" x14ac:dyDescent="0.3">
      <c r="A78" s="831" t="s">
        <v>560</v>
      </c>
      <c r="B78" s="832" t="s">
        <v>5553</v>
      </c>
      <c r="C78" s="832" t="s">
        <v>5511</v>
      </c>
      <c r="D78" s="832" t="s">
        <v>5665</v>
      </c>
      <c r="E78" s="832" t="s">
        <v>5666</v>
      </c>
      <c r="F78" s="849">
        <v>58</v>
      </c>
      <c r="G78" s="849">
        <v>175276</v>
      </c>
      <c r="H78" s="849">
        <v>1.45</v>
      </c>
      <c r="I78" s="849">
        <v>3022</v>
      </c>
      <c r="J78" s="849">
        <v>40</v>
      </c>
      <c r="K78" s="849">
        <v>120880</v>
      </c>
      <c r="L78" s="849">
        <v>1</v>
      </c>
      <c r="M78" s="849">
        <v>3022</v>
      </c>
      <c r="N78" s="849">
        <v>53</v>
      </c>
      <c r="O78" s="849">
        <v>160219</v>
      </c>
      <c r="P78" s="837">
        <v>1.3254384513567175</v>
      </c>
      <c r="Q78" s="850">
        <v>3023</v>
      </c>
    </row>
    <row r="79" spans="1:17" ht="14.4" customHeight="1" x14ac:dyDescent="0.3">
      <c r="A79" s="831" t="s">
        <v>560</v>
      </c>
      <c r="B79" s="832" t="s">
        <v>5553</v>
      </c>
      <c r="C79" s="832" t="s">
        <v>5511</v>
      </c>
      <c r="D79" s="832" t="s">
        <v>5584</v>
      </c>
      <c r="E79" s="832" t="s">
        <v>5585</v>
      </c>
      <c r="F79" s="849">
        <v>1</v>
      </c>
      <c r="G79" s="849">
        <v>354</v>
      </c>
      <c r="H79" s="849"/>
      <c r="I79" s="849">
        <v>354</v>
      </c>
      <c r="J79" s="849">
        <v>0</v>
      </c>
      <c r="K79" s="849">
        <v>0</v>
      </c>
      <c r="L79" s="849"/>
      <c r="M79" s="849"/>
      <c r="N79" s="849">
        <v>2</v>
      </c>
      <c r="O79" s="849">
        <v>710</v>
      </c>
      <c r="P79" s="837"/>
      <c r="Q79" s="850">
        <v>355</v>
      </c>
    </row>
    <row r="80" spans="1:17" ht="14.4" customHeight="1" x14ac:dyDescent="0.3">
      <c r="A80" s="831" t="s">
        <v>560</v>
      </c>
      <c r="B80" s="832" t="s">
        <v>5553</v>
      </c>
      <c r="C80" s="832" t="s">
        <v>5511</v>
      </c>
      <c r="D80" s="832" t="s">
        <v>5667</v>
      </c>
      <c r="E80" s="832" t="s">
        <v>5668</v>
      </c>
      <c r="F80" s="849">
        <v>8</v>
      </c>
      <c r="G80" s="849">
        <v>42104</v>
      </c>
      <c r="H80" s="849">
        <v>1.9996200607902737</v>
      </c>
      <c r="I80" s="849">
        <v>5263</v>
      </c>
      <c r="J80" s="849">
        <v>4</v>
      </c>
      <c r="K80" s="849">
        <v>21056</v>
      </c>
      <c r="L80" s="849">
        <v>1</v>
      </c>
      <c r="M80" s="849">
        <v>5264</v>
      </c>
      <c r="N80" s="849">
        <v>1</v>
      </c>
      <c r="O80" s="849">
        <v>5265</v>
      </c>
      <c r="P80" s="837">
        <v>0.25004749240121582</v>
      </c>
      <c r="Q80" s="850">
        <v>5265</v>
      </c>
    </row>
    <row r="81" spans="1:17" ht="14.4" customHeight="1" x14ac:dyDescent="0.3">
      <c r="A81" s="831" t="s">
        <v>560</v>
      </c>
      <c r="B81" s="832" t="s">
        <v>5553</v>
      </c>
      <c r="C81" s="832" t="s">
        <v>5511</v>
      </c>
      <c r="D81" s="832" t="s">
        <v>5669</v>
      </c>
      <c r="E81" s="832" t="s">
        <v>5670</v>
      </c>
      <c r="F81" s="849"/>
      <c r="G81" s="849"/>
      <c r="H81" s="849"/>
      <c r="I81" s="849"/>
      <c r="J81" s="849"/>
      <c r="K81" s="849"/>
      <c r="L81" s="849"/>
      <c r="M81" s="849"/>
      <c r="N81" s="849">
        <v>4</v>
      </c>
      <c r="O81" s="849">
        <v>50464</v>
      </c>
      <c r="P81" s="837"/>
      <c r="Q81" s="850">
        <v>12616</v>
      </c>
    </row>
    <row r="82" spans="1:17" ht="14.4" customHeight="1" x14ac:dyDescent="0.3">
      <c r="A82" s="831" t="s">
        <v>560</v>
      </c>
      <c r="B82" s="832" t="s">
        <v>5553</v>
      </c>
      <c r="C82" s="832" t="s">
        <v>5511</v>
      </c>
      <c r="D82" s="832" t="s">
        <v>5671</v>
      </c>
      <c r="E82" s="832" t="s">
        <v>5672</v>
      </c>
      <c r="F82" s="849">
        <v>5</v>
      </c>
      <c r="G82" s="849">
        <v>34270</v>
      </c>
      <c r="H82" s="849">
        <v>1.6666666666666667</v>
      </c>
      <c r="I82" s="849">
        <v>6854</v>
      </c>
      <c r="J82" s="849">
        <v>3</v>
      </c>
      <c r="K82" s="849">
        <v>20562</v>
      </c>
      <c r="L82" s="849">
        <v>1</v>
      </c>
      <c r="M82" s="849">
        <v>6854</v>
      </c>
      <c r="N82" s="849"/>
      <c r="O82" s="849"/>
      <c r="P82" s="837"/>
      <c r="Q82" s="850"/>
    </row>
    <row r="83" spans="1:17" ht="14.4" customHeight="1" x14ac:dyDescent="0.3">
      <c r="A83" s="831" t="s">
        <v>560</v>
      </c>
      <c r="B83" s="832" t="s">
        <v>5553</v>
      </c>
      <c r="C83" s="832" t="s">
        <v>5511</v>
      </c>
      <c r="D83" s="832" t="s">
        <v>5727</v>
      </c>
      <c r="E83" s="832" t="s">
        <v>5728</v>
      </c>
      <c r="F83" s="849">
        <v>3</v>
      </c>
      <c r="G83" s="849">
        <v>3006</v>
      </c>
      <c r="H83" s="849"/>
      <c r="I83" s="849">
        <v>1002</v>
      </c>
      <c r="J83" s="849"/>
      <c r="K83" s="849"/>
      <c r="L83" s="849"/>
      <c r="M83" s="849"/>
      <c r="N83" s="849">
        <v>2</v>
      </c>
      <c r="O83" s="849">
        <v>2006</v>
      </c>
      <c r="P83" s="837"/>
      <c r="Q83" s="850">
        <v>1003</v>
      </c>
    </row>
    <row r="84" spans="1:17" ht="14.4" customHeight="1" x14ac:dyDescent="0.3">
      <c r="A84" s="831" t="s">
        <v>560</v>
      </c>
      <c r="B84" s="832" t="s">
        <v>5553</v>
      </c>
      <c r="C84" s="832" t="s">
        <v>5511</v>
      </c>
      <c r="D84" s="832" t="s">
        <v>5677</v>
      </c>
      <c r="E84" s="832" t="s">
        <v>5632</v>
      </c>
      <c r="F84" s="849">
        <v>2</v>
      </c>
      <c r="G84" s="849">
        <v>2318</v>
      </c>
      <c r="H84" s="849">
        <v>0.49956896551724139</v>
      </c>
      <c r="I84" s="849">
        <v>1159</v>
      </c>
      <c r="J84" s="849">
        <v>4</v>
      </c>
      <c r="K84" s="849">
        <v>4640</v>
      </c>
      <c r="L84" s="849">
        <v>1</v>
      </c>
      <c r="M84" s="849">
        <v>1160</v>
      </c>
      <c r="N84" s="849">
        <v>3</v>
      </c>
      <c r="O84" s="849">
        <v>3483</v>
      </c>
      <c r="P84" s="837">
        <v>0.75064655172413797</v>
      </c>
      <c r="Q84" s="850">
        <v>1161</v>
      </c>
    </row>
    <row r="85" spans="1:17" ht="14.4" customHeight="1" x14ac:dyDescent="0.3">
      <c r="A85" s="831" t="s">
        <v>560</v>
      </c>
      <c r="B85" s="832" t="s">
        <v>5553</v>
      </c>
      <c r="C85" s="832" t="s">
        <v>5511</v>
      </c>
      <c r="D85" s="832" t="s">
        <v>5678</v>
      </c>
      <c r="E85" s="832" t="s">
        <v>5679</v>
      </c>
      <c r="F85" s="849">
        <v>1</v>
      </c>
      <c r="G85" s="849">
        <v>1159</v>
      </c>
      <c r="H85" s="849"/>
      <c r="I85" s="849">
        <v>1159</v>
      </c>
      <c r="J85" s="849"/>
      <c r="K85" s="849"/>
      <c r="L85" s="849"/>
      <c r="M85" s="849"/>
      <c r="N85" s="849">
        <v>4</v>
      </c>
      <c r="O85" s="849">
        <v>4644</v>
      </c>
      <c r="P85" s="837"/>
      <c r="Q85" s="850">
        <v>1161</v>
      </c>
    </row>
    <row r="86" spans="1:17" ht="14.4" customHeight="1" x14ac:dyDescent="0.3">
      <c r="A86" s="831" t="s">
        <v>560</v>
      </c>
      <c r="B86" s="832" t="s">
        <v>5553</v>
      </c>
      <c r="C86" s="832" t="s">
        <v>5511</v>
      </c>
      <c r="D86" s="832" t="s">
        <v>5729</v>
      </c>
      <c r="E86" s="832" t="s">
        <v>5730</v>
      </c>
      <c r="F86" s="849"/>
      <c r="G86" s="849"/>
      <c r="H86" s="849"/>
      <c r="I86" s="849"/>
      <c r="J86" s="849"/>
      <c r="K86" s="849"/>
      <c r="L86" s="849"/>
      <c r="M86" s="849"/>
      <c r="N86" s="849">
        <v>0</v>
      </c>
      <c r="O86" s="849">
        <v>0</v>
      </c>
      <c r="P86" s="837"/>
      <c r="Q86" s="850"/>
    </row>
    <row r="87" spans="1:17" ht="14.4" customHeight="1" x14ac:dyDescent="0.3">
      <c r="A87" s="831" t="s">
        <v>560</v>
      </c>
      <c r="B87" s="832" t="s">
        <v>5731</v>
      </c>
      <c r="C87" s="832" t="s">
        <v>5421</v>
      </c>
      <c r="D87" s="832" t="s">
        <v>5732</v>
      </c>
      <c r="E87" s="832"/>
      <c r="F87" s="849"/>
      <c r="G87" s="849"/>
      <c r="H87" s="849"/>
      <c r="I87" s="849"/>
      <c r="J87" s="849">
        <v>28</v>
      </c>
      <c r="K87" s="849">
        <v>1398.04</v>
      </c>
      <c r="L87" s="849">
        <v>1</v>
      </c>
      <c r="M87" s="849">
        <v>49.93</v>
      </c>
      <c r="N87" s="849"/>
      <c r="O87" s="849"/>
      <c r="P87" s="837"/>
      <c r="Q87" s="850"/>
    </row>
    <row r="88" spans="1:17" ht="14.4" customHeight="1" x14ac:dyDescent="0.3">
      <c r="A88" s="831" t="s">
        <v>560</v>
      </c>
      <c r="B88" s="832" t="s">
        <v>5731</v>
      </c>
      <c r="C88" s="832" t="s">
        <v>5421</v>
      </c>
      <c r="D88" s="832" t="s">
        <v>5733</v>
      </c>
      <c r="E88" s="832" t="s">
        <v>5734</v>
      </c>
      <c r="F88" s="849"/>
      <c r="G88" s="849"/>
      <c r="H88" s="849"/>
      <c r="I88" s="849"/>
      <c r="J88" s="849">
        <v>27</v>
      </c>
      <c r="K88" s="849">
        <v>1081.08</v>
      </c>
      <c r="L88" s="849">
        <v>1</v>
      </c>
      <c r="M88" s="849">
        <v>40.04</v>
      </c>
      <c r="N88" s="849"/>
      <c r="O88" s="849"/>
      <c r="P88" s="837"/>
      <c r="Q88" s="850"/>
    </row>
    <row r="89" spans="1:17" ht="14.4" customHeight="1" x14ac:dyDescent="0.3">
      <c r="A89" s="831" t="s">
        <v>560</v>
      </c>
      <c r="B89" s="832" t="s">
        <v>5731</v>
      </c>
      <c r="C89" s="832" t="s">
        <v>5421</v>
      </c>
      <c r="D89" s="832" t="s">
        <v>5735</v>
      </c>
      <c r="E89" s="832" t="s">
        <v>1110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5489.77</v>
      </c>
      <c r="P89" s="837"/>
      <c r="Q89" s="850">
        <v>5489.77</v>
      </c>
    </row>
    <row r="90" spans="1:17" ht="14.4" customHeight="1" x14ac:dyDescent="0.3">
      <c r="A90" s="831" t="s">
        <v>560</v>
      </c>
      <c r="B90" s="832" t="s">
        <v>5731</v>
      </c>
      <c r="C90" s="832" t="s">
        <v>5421</v>
      </c>
      <c r="D90" s="832" t="s">
        <v>5736</v>
      </c>
      <c r="E90" s="832" t="s">
        <v>5734</v>
      </c>
      <c r="F90" s="849">
        <v>25</v>
      </c>
      <c r="G90" s="849">
        <v>2137</v>
      </c>
      <c r="H90" s="849"/>
      <c r="I90" s="849">
        <v>85.48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560</v>
      </c>
      <c r="B91" s="832" t="s">
        <v>5731</v>
      </c>
      <c r="C91" s="832" t="s">
        <v>5421</v>
      </c>
      <c r="D91" s="832" t="s">
        <v>5737</v>
      </c>
      <c r="E91" s="832" t="s">
        <v>5734</v>
      </c>
      <c r="F91" s="849">
        <v>4</v>
      </c>
      <c r="G91" s="849">
        <v>304.52</v>
      </c>
      <c r="H91" s="849"/>
      <c r="I91" s="849">
        <v>76.13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560</v>
      </c>
      <c r="B92" s="832" t="s">
        <v>5731</v>
      </c>
      <c r="C92" s="832" t="s">
        <v>5421</v>
      </c>
      <c r="D92" s="832" t="s">
        <v>5738</v>
      </c>
      <c r="E92" s="832" t="s">
        <v>1873</v>
      </c>
      <c r="F92" s="849">
        <v>29.7</v>
      </c>
      <c r="G92" s="849">
        <v>13104.710000000003</v>
      </c>
      <c r="H92" s="849">
        <v>0.55000128007709004</v>
      </c>
      <c r="I92" s="849">
        <v>441.23602693602703</v>
      </c>
      <c r="J92" s="849">
        <v>54</v>
      </c>
      <c r="K92" s="849">
        <v>23826.690000000002</v>
      </c>
      <c r="L92" s="849">
        <v>1</v>
      </c>
      <c r="M92" s="849">
        <v>441.23500000000007</v>
      </c>
      <c r="N92" s="849">
        <v>62.8</v>
      </c>
      <c r="O92" s="849">
        <v>27709.42</v>
      </c>
      <c r="P92" s="837">
        <v>1.1629571711387523</v>
      </c>
      <c r="Q92" s="850">
        <v>441.23280254777069</v>
      </c>
    </row>
    <row r="93" spans="1:17" ht="14.4" customHeight="1" x14ac:dyDescent="0.3">
      <c r="A93" s="831" t="s">
        <v>560</v>
      </c>
      <c r="B93" s="832" t="s">
        <v>5731</v>
      </c>
      <c r="C93" s="832" t="s">
        <v>5421</v>
      </c>
      <c r="D93" s="832" t="s">
        <v>5739</v>
      </c>
      <c r="E93" s="832" t="s">
        <v>1486</v>
      </c>
      <c r="F93" s="849">
        <v>0.9</v>
      </c>
      <c r="G93" s="849">
        <v>280.17</v>
      </c>
      <c r="H93" s="849">
        <v>0.32140644717219224</v>
      </c>
      <c r="I93" s="849">
        <v>311.3</v>
      </c>
      <c r="J93" s="849">
        <v>2.8</v>
      </c>
      <c r="K93" s="849">
        <v>871.7</v>
      </c>
      <c r="L93" s="849">
        <v>1</v>
      </c>
      <c r="M93" s="849">
        <v>311.32142857142861</v>
      </c>
      <c r="N93" s="849"/>
      <c r="O93" s="849"/>
      <c r="P93" s="837"/>
      <c r="Q93" s="850"/>
    </row>
    <row r="94" spans="1:17" ht="14.4" customHeight="1" x14ac:dyDescent="0.3">
      <c r="A94" s="831" t="s">
        <v>560</v>
      </c>
      <c r="B94" s="832" t="s">
        <v>5731</v>
      </c>
      <c r="C94" s="832" t="s">
        <v>5421</v>
      </c>
      <c r="D94" s="832" t="s">
        <v>5740</v>
      </c>
      <c r="E94" s="832"/>
      <c r="F94" s="849">
        <v>24</v>
      </c>
      <c r="G94" s="849">
        <v>1930.3200000000002</v>
      </c>
      <c r="H94" s="849"/>
      <c r="I94" s="849">
        <v>80.430000000000007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560</v>
      </c>
      <c r="B95" s="832" t="s">
        <v>5731</v>
      </c>
      <c r="C95" s="832" t="s">
        <v>5421</v>
      </c>
      <c r="D95" s="832" t="s">
        <v>5741</v>
      </c>
      <c r="E95" s="832" t="s">
        <v>1171</v>
      </c>
      <c r="F95" s="849">
        <v>20</v>
      </c>
      <c r="G95" s="849">
        <v>1168</v>
      </c>
      <c r="H95" s="849">
        <v>6.666666666666667</v>
      </c>
      <c r="I95" s="849">
        <v>58.4</v>
      </c>
      <c r="J95" s="849">
        <v>3</v>
      </c>
      <c r="K95" s="849">
        <v>175.2</v>
      </c>
      <c r="L95" s="849">
        <v>1</v>
      </c>
      <c r="M95" s="849">
        <v>58.4</v>
      </c>
      <c r="N95" s="849"/>
      <c r="O95" s="849"/>
      <c r="P95" s="837"/>
      <c r="Q95" s="850"/>
    </row>
    <row r="96" spans="1:17" ht="14.4" customHeight="1" x14ac:dyDescent="0.3">
      <c r="A96" s="831" t="s">
        <v>560</v>
      </c>
      <c r="B96" s="832" t="s">
        <v>5731</v>
      </c>
      <c r="C96" s="832" t="s">
        <v>5421</v>
      </c>
      <c r="D96" s="832" t="s">
        <v>5742</v>
      </c>
      <c r="E96" s="832" t="s">
        <v>5743</v>
      </c>
      <c r="F96" s="849">
        <v>19</v>
      </c>
      <c r="G96" s="849">
        <v>2013.24</v>
      </c>
      <c r="H96" s="849">
        <v>0.55882352941176472</v>
      </c>
      <c r="I96" s="849">
        <v>105.96</v>
      </c>
      <c r="J96" s="849">
        <v>34</v>
      </c>
      <c r="K96" s="849">
        <v>3602.64</v>
      </c>
      <c r="L96" s="849">
        <v>1</v>
      </c>
      <c r="M96" s="849">
        <v>105.96</v>
      </c>
      <c r="N96" s="849"/>
      <c r="O96" s="849"/>
      <c r="P96" s="837"/>
      <c r="Q96" s="850"/>
    </row>
    <row r="97" spans="1:17" ht="14.4" customHeight="1" x14ac:dyDescent="0.3">
      <c r="A97" s="831" t="s">
        <v>560</v>
      </c>
      <c r="B97" s="832" t="s">
        <v>5731</v>
      </c>
      <c r="C97" s="832" t="s">
        <v>5421</v>
      </c>
      <c r="D97" s="832" t="s">
        <v>5744</v>
      </c>
      <c r="E97" s="832" t="s">
        <v>1489</v>
      </c>
      <c r="F97" s="849">
        <v>3.2</v>
      </c>
      <c r="G97" s="849">
        <v>2215.1799999999998</v>
      </c>
      <c r="H97" s="849"/>
      <c r="I97" s="849">
        <v>692.24374999999986</v>
      </c>
      <c r="J97" s="849"/>
      <c r="K97" s="849"/>
      <c r="L97" s="849"/>
      <c r="M97" s="849"/>
      <c r="N97" s="849">
        <v>0.4</v>
      </c>
      <c r="O97" s="849">
        <v>276.89999999999998</v>
      </c>
      <c r="P97" s="837"/>
      <c r="Q97" s="850">
        <v>692.24999999999989</v>
      </c>
    </row>
    <row r="98" spans="1:17" ht="14.4" customHeight="1" x14ac:dyDescent="0.3">
      <c r="A98" s="831" t="s">
        <v>560</v>
      </c>
      <c r="B98" s="832" t="s">
        <v>5731</v>
      </c>
      <c r="C98" s="832" t="s">
        <v>5421</v>
      </c>
      <c r="D98" s="832" t="s">
        <v>5745</v>
      </c>
      <c r="E98" s="832" t="s">
        <v>1840</v>
      </c>
      <c r="F98" s="849">
        <v>8.6999999999999993</v>
      </c>
      <c r="G98" s="849">
        <v>104516.57999999999</v>
      </c>
      <c r="H98" s="849">
        <v>0.820754716981132</v>
      </c>
      <c r="I98" s="849">
        <v>12013.4</v>
      </c>
      <c r="J98" s="849">
        <v>10.600000000000001</v>
      </c>
      <c r="K98" s="849">
        <v>127342.04</v>
      </c>
      <c r="L98" s="849">
        <v>1</v>
      </c>
      <c r="M98" s="849">
        <v>12013.399999999998</v>
      </c>
      <c r="N98" s="849">
        <v>3.3999999999999995</v>
      </c>
      <c r="O98" s="849">
        <v>40845.56</v>
      </c>
      <c r="P98" s="837">
        <v>0.32075471698113206</v>
      </c>
      <c r="Q98" s="850">
        <v>12013.400000000001</v>
      </c>
    </row>
    <row r="99" spans="1:17" ht="14.4" customHeight="1" x14ac:dyDescent="0.3">
      <c r="A99" s="831" t="s">
        <v>560</v>
      </c>
      <c r="B99" s="832" t="s">
        <v>5731</v>
      </c>
      <c r="C99" s="832" t="s">
        <v>5421</v>
      </c>
      <c r="D99" s="832" t="s">
        <v>5746</v>
      </c>
      <c r="E99" s="832" t="s">
        <v>5747</v>
      </c>
      <c r="F99" s="849"/>
      <c r="G99" s="849"/>
      <c r="H99" s="849"/>
      <c r="I99" s="849"/>
      <c r="J99" s="849"/>
      <c r="K99" s="849"/>
      <c r="L99" s="849"/>
      <c r="M99" s="849"/>
      <c r="N99" s="849">
        <v>45</v>
      </c>
      <c r="O99" s="849">
        <v>105016.5</v>
      </c>
      <c r="P99" s="837"/>
      <c r="Q99" s="850">
        <v>2333.6999999999998</v>
      </c>
    </row>
    <row r="100" spans="1:17" ht="14.4" customHeight="1" x14ac:dyDescent="0.3">
      <c r="A100" s="831" t="s">
        <v>560</v>
      </c>
      <c r="B100" s="832" t="s">
        <v>5731</v>
      </c>
      <c r="C100" s="832" t="s">
        <v>5421</v>
      </c>
      <c r="D100" s="832" t="s">
        <v>5748</v>
      </c>
      <c r="E100" s="832"/>
      <c r="F100" s="849">
        <v>787</v>
      </c>
      <c r="G100" s="849">
        <v>30386.07</v>
      </c>
      <c r="H100" s="849"/>
      <c r="I100" s="849">
        <v>38.61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560</v>
      </c>
      <c r="B101" s="832" t="s">
        <v>5731</v>
      </c>
      <c r="C101" s="832" t="s">
        <v>5421</v>
      </c>
      <c r="D101" s="832" t="s">
        <v>5749</v>
      </c>
      <c r="E101" s="832" t="s">
        <v>5750</v>
      </c>
      <c r="F101" s="849"/>
      <c r="G101" s="849"/>
      <c r="H101" s="849"/>
      <c r="I101" s="849"/>
      <c r="J101" s="849"/>
      <c r="K101" s="849"/>
      <c r="L101" s="849"/>
      <c r="M101" s="849"/>
      <c r="N101" s="849">
        <v>6.8999999999999995</v>
      </c>
      <c r="O101" s="849">
        <v>3623.24</v>
      </c>
      <c r="P101" s="837"/>
      <c r="Q101" s="850">
        <v>525.10724637681164</v>
      </c>
    </row>
    <row r="102" spans="1:17" ht="14.4" customHeight="1" x14ac:dyDescent="0.3">
      <c r="A102" s="831" t="s">
        <v>560</v>
      </c>
      <c r="B102" s="832" t="s">
        <v>5731</v>
      </c>
      <c r="C102" s="832" t="s">
        <v>5421</v>
      </c>
      <c r="D102" s="832" t="s">
        <v>5751</v>
      </c>
      <c r="E102" s="832" t="s">
        <v>3694</v>
      </c>
      <c r="F102" s="849">
        <v>40</v>
      </c>
      <c r="G102" s="849">
        <v>1715.2</v>
      </c>
      <c r="H102" s="849"/>
      <c r="I102" s="849">
        <v>42.88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560</v>
      </c>
      <c r="B103" s="832" t="s">
        <v>5731</v>
      </c>
      <c r="C103" s="832" t="s">
        <v>5421</v>
      </c>
      <c r="D103" s="832" t="s">
        <v>5448</v>
      </c>
      <c r="E103" s="832" t="s">
        <v>1161</v>
      </c>
      <c r="F103" s="849">
        <v>145</v>
      </c>
      <c r="G103" s="849">
        <v>11196.9</v>
      </c>
      <c r="H103" s="849">
        <v>1.9333333333333336</v>
      </c>
      <c r="I103" s="849">
        <v>77.22</v>
      </c>
      <c r="J103" s="849">
        <v>75</v>
      </c>
      <c r="K103" s="849">
        <v>5791.4999999999991</v>
      </c>
      <c r="L103" s="849">
        <v>1</v>
      </c>
      <c r="M103" s="849">
        <v>77.219999999999985</v>
      </c>
      <c r="N103" s="849">
        <v>21</v>
      </c>
      <c r="O103" s="849">
        <v>1621.62</v>
      </c>
      <c r="P103" s="837">
        <v>0.28000000000000003</v>
      </c>
      <c r="Q103" s="850">
        <v>77.22</v>
      </c>
    </row>
    <row r="104" spans="1:17" ht="14.4" customHeight="1" x14ac:dyDescent="0.3">
      <c r="A104" s="831" t="s">
        <v>560</v>
      </c>
      <c r="B104" s="832" t="s">
        <v>5731</v>
      </c>
      <c r="C104" s="832" t="s">
        <v>5421</v>
      </c>
      <c r="D104" s="832" t="s">
        <v>5451</v>
      </c>
      <c r="E104" s="832" t="s">
        <v>5452</v>
      </c>
      <c r="F104" s="849">
        <v>537.95999999999992</v>
      </c>
      <c r="G104" s="849">
        <v>146172.54</v>
      </c>
      <c r="H104" s="849">
        <v>1.0087386148810964</v>
      </c>
      <c r="I104" s="849">
        <v>271.71637296453275</v>
      </c>
      <c r="J104" s="849">
        <v>533.29999999999995</v>
      </c>
      <c r="K104" s="849">
        <v>144906.25999999998</v>
      </c>
      <c r="L104" s="849">
        <v>1</v>
      </c>
      <c r="M104" s="849">
        <v>271.71621976373524</v>
      </c>
      <c r="N104" s="849">
        <v>481.00000000000006</v>
      </c>
      <c r="O104" s="849">
        <v>130695.48</v>
      </c>
      <c r="P104" s="837">
        <v>0.9019312209148177</v>
      </c>
      <c r="Q104" s="850">
        <v>271.71617463617457</v>
      </c>
    </row>
    <row r="105" spans="1:17" ht="14.4" customHeight="1" x14ac:dyDescent="0.3">
      <c r="A105" s="831" t="s">
        <v>560</v>
      </c>
      <c r="B105" s="832" t="s">
        <v>5731</v>
      </c>
      <c r="C105" s="832" t="s">
        <v>5421</v>
      </c>
      <c r="D105" s="832" t="s">
        <v>5752</v>
      </c>
      <c r="E105" s="832" t="s">
        <v>5753</v>
      </c>
      <c r="F105" s="849"/>
      <c r="G105" s="849"/>
      <c r="H105" s="849"/>
      <c r="I105" s="849"/>
      <c r="J105" s="849">
        <v>1</v>
      </c>
      <c r="K105" s="849">
        <v>135.85</v>
      </c>
      <c r="L105" s="849">
        <v>1</v>
      </c>
      <c r="M105" s="849">
        <v>135.85</v>
      </c>
      <c r="N105" s="849"/>
      <c r="O105" s="849"/>
      <c r="P105" s="837"/>
      <c r="Q105" s="850"/>
    </row>
    <row r="106" spans="1:17" ht="14.4" customHeight="1" x14ac:dyDescent="0.3">
      <c r="A106" s="831" t="s">
        <v>560</v>
      </c>
      <c r="B106" s="832" t="s">
        <v>5731</v>
      </c>
      <c r="C106" s="832" t="s">
        <v>5421</v>
      </c>
      <c r="D106" s="832" t="s">
        <v>5754</v>
      </c>
      <c r="E106" s="832" t="s">
        <v>5755</v>
      </c>
      <c r="F106" s="849"/>
      <c r="G106" s="849"/>
      <c r="H106" s="849"/>
      <c r="I106" s="849"/>
      <c r="J106" s="849">
        <v>1</v>
      </c>
      <c r="K106" s="849">
        <v>5985.75</v>
      </c>
      <c r="L106" s="849">
        <v>1</v>
      </c>
      <c r="M106" s="849">
        <v>5985.75</v>
      </c>
      <c r="N106" s="849"/>
      <c r="O106" s="849"/>
      <c r="P106" s="837"/>
      <c r="Q106" s="850"/>
    </row>
    <row r="107" spans="1:17" ht="14.4" customHeight="1" x14ac:dyDescent="0.3">
      <c r="A107" s="831" t="s">
        <v>560</v>
      </c>
      <c r="B107" s="832" t="s">
        <v>5731</v>
      </c>
      <c r="C107" s="832" t="s">
        <v>5421</v>
      </c>
      <c r="D107" s="832" t="s">
        <v>5756</v>
      </c>
      <c r="E107" s="832" t="s">
        <v>5757</v>
      </c>
      <c r="F107" s="849">
        <v>4</v>
      </c>
      <c r="G107" s="849">
        <v>239.92</v>
      </c>
      <c r="H107" s="849"/>
      <c r="I107" s="849">
        <v>59.98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560</v>
      </c>
      <c r="B108" s="832" t="s">
        <v>5731</v>
      </c>
      <c r="C108" s="832" t="s">
        <v>5421</v>
      </c>
      <c r="D108" s="832" t="s">
        <v>5758</v>
      </c>
      <c r="E108" s="832" t="s">
        <v>5757</v>
      </c>
      <c r="F108" s="849">
        <v>13</v>
      </c>
      <c r="G108" s="849">
        <v>1039.74</v>
      </c>
      <c r="H108" s="849"/>
      <c r="I108" s="849">
        <v>79.98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560</v>
      </c>
      <c r="B109" s="832" t="s">
        <v>5731</v>
      </c>
      <c r="C109" s="832" t="s">
        <v>5421</v>
      </c>
      <c r="D109" s="832" t="s">
        <v>5759</v>
      </c>
      <c r="E109" s="832" t="s">
        <v>5760</v>
      </c>
      <c r="F109" s="849">
        <v>21.8</v>
      </c>
      <c r="G109" s="849">
        <v>71149.39</v>
      </c>
      <c r="H109" s="849">
        <v>1.7301537625026868</v>
      </c>
      <c r="I109" s="849">
        <v>3263.7334862385319</v>
      </c>
      <c r="J109" s="849">
        <v>12.6</v>
      </c>
      <c r="K109" s="849">
        <v>41123.160000000003</v>
      </c>
      <c r="L109" s="849">
        <v>1</v>
      </c>
      <c r="M109" s="849">
        <v>3263.7428571428577</v>
      </c>
      <c r="N109" s="849">
        <v>0.8</v>
      </c>
      <c r="O109" s="849">
        <v>2611</v>
      </c>
      <c r="P109" s="837">
        <v>6.3492202447477275E-2</v>
      </c>
      <c r="Q109" s="850">
        <v>3263.75</v>
      </c>
    </row>
    <row r="110" spans="1:17" ht="14.4" customHeight="1" x14ac:dyDescent="0.3">
      <c r="A110" s="831" t="s">
        <v>560</v>
      </c>
      <c r="B110" s="832" t="s">
        <v>5731</v>
      </c>
      <c r="C110" s="832" t="s">
        <v>5421</v>
      </c>
      <c r="D110" s="832" t="s">
        <v>5761</v>
      </c>
      <c r="E110" s="832" t="s">
        <v>5762</v>
      </c>
      <c r="F110" s="849"/>
      <c r="G110" s="849"/>
      <c r="H110" s="849"/>
      <c r="I110" s="849"/>
      <c r="J110" s="849">
        <v>44</v>
      </c>
      <c r="K110" s="849">
        <v>4822.3999999999996</v>
      </c>
      <c r="L110" s="849">
        <v>1</v>
      </c>
      <c r="M110" s="849">
        <v>109.6</v>
      </c>
      <c r="N110" s="849"/>
      <c r="O110" s="849"/>
      <c r="P110" s="837"/>
      <c r="Q110" s="850"/>
    </row>
    <row r="111" spans="1:17" ht="14.4" customHeight="1" x14ac:dyDescent="0.3">
      <c r="A111" s="831" t="s">
        <v>560</v>
      </c>
      <c r="B111" s="832" t="s">
        <v>5731</v>
      </c>
      <c r="C111" s="832" t="s">
        <v>5421</v>
      </c>
      <c r="D111" s="832" t="s">
        <v>5763</v>
      </c>
      <c r="E111" s="832" t="s">
        <v>5762</v>
      </c>
      <c r="F111" s="849"/>
      <c r="G111" s="849"/>
      <c r="H111" s="849"/>
      <c r="I111" s="849"/>
      <c r="J111" s="849"/>
      <c r="K111" s="849"/>
      <c r="L111" s="849"/>
      <c r="M111" s="849"/>
      <c r="N111" s="849">
        <v>43</v>
      </c>
      <c r="O111" s="849">
        <v>9425.6</v>
      </c>
      <c r="P111" s="837"/>
      <c r="Q111" s="850">
        <v>219.20000000000002</v>
      </c>
    </row>
    <row r="112" spans="1:17" ht="14.4" customHeight="1" x14ac:dyDescent="0.3">
      <c r="A112" s="831" t="s">
        <v>560</v>
      </c>
      <c r="B112" s="832" t="s">
        <v>5731</v>
      </c>
      <c r="C112" s="832" t="s">
        <v>5421</v>
      </c>
      <c r="D112" s="832" t="s">
        <v>5764</v>
      </c>
      <c r="E112" s="832" t="s">
        <v>1859</v>
      </c>
      <c r="F112" s="849">
        <v>34</v>
      </c>
      <c r="G112" s="849">
        <v>2235.5</v>
      </c>
      <c r="H112" s="849">
        <v>18.890485043096163</v>
      </c>
      <c r="I112" s="849">
        <v>65.75</v>
      </c>
      <c r="J112" s="849">
        <v>2</v>
      </c>
      <c r="K112" s="849">
        <v>118.34</v>
      </c>
      <c r="L112" s="849">
        <v>1</v>
      </c>
      <c r="M112" s="849">
        <v>59.17</v>
      </c>
      <c r="N112" s="849">
        <v>1</v>
      </c>
      <c r="O112" s="849">
        <v>65.75</v>
      </c>
      <c r="P112" s="837">
        <v>0.55560250126753419</v>
      </c>
      <c r="Q112" s="850">
        <v>65.75</v>
      </c>
    </row>
    <row r="113" spans="1:17" ht="14.4" customHeight="1" x14ac:dyDescent="0.3">
      <c r="A113" s="831" t="s">
        <v>560</v>
      </c>
      <c r="B113" s="832" t="s">
        <v>5731</v>
      </c>
      <c r="C113" s="832" t="s">
        <v>5421</v>
      </c>
      <c r="D113" s="832" t="s">
        <v>5765</v>
      </c>
      <c r="E113" s="832"/>
      <c r="F113" s="849"/>
      <c r="G113" s="849"/>
      <c r="H113" s="849"/>
      <c r="I113" s="849"/>
      <c r="J113" s="849">
        <v>0.3</v>
      </c>
      <c r="K113" s="849">
        <v>13.91</v>
      </c>
      <c r="L113" s="849">
        <v>1</v>
      </c>
      <c r="M113" s="849">
        <v>46.366666666666667</v>
      </c>
      <c r="N113" s="849">
        <v>0</v>
      </c>
      <c r="O113" s="849">
        <v>0</v>
      </c>
      <c r="P113" s="837">
        <v>0</v>
      </c>
      <c r="Q113" s="850"/>
    </row>
    <row r="114" spans="1:17" ht="14.4" customHeight="1" x14ac:dyDescent="0.3">
      <c r="A114" s="831" t="s">
        <v>560</v>
      </c>
      <c r="B114" s="832" t="s">
        <v>5731</v>
      </c>
      <c r="C114" s="832" t="s">
        <v>5421</v>
      </c>
      <c r="D114" s="832" t="s">
        <v>5766</v>
      </c>
      <c r="E114" s="832" t="s">
        <v>5767</v>
      </c>
      <c r="F114" s="849">
        <v>14.6</v>
      </c>
      <c r="G114" s="849">
        <v>1150.48</v>
      </c>
      <c r="H114" s="849">
        <v>0.57680602836701644</v>
      </c>
      <c r="I114" s="849">
        <v>78.8</v>
      </c>
      <c r="J114" s="849">
        <v>25.310000000000002</v>
      </c>
      <c r="K114" s="849">
        <v>1994.57</v>
      </c>
      <c r="L114" s="849">
        <v>1</v>
      </c>
      <c r="M114" s="849">
        <v>78.805610430659812</v>
      </c>
      <c r="N114" s="849">
        <v>8.8000000000000007</v>
      </c>
      <c r="O114" s="849">
        <v>693.43999999999994</v>
      </c>
      <c r="P114" s="837">
        <v>0.34766390750888659</v>
      </c>
      <c r="Q114" s="850">
        <v>78.799999999999983</v>
      </c>
    </row>
    <row r="115" spans="1:17" ht="14.4" customHeight="1" x14ac:dyDescent="0.3">
      <c r="A115" s="831" t="s">
        <v>560</v>
      </c>
      <c r="B115" s="832" t="s">
        <v>5731</v>
      </c>
      <c r="C115" s="832" t="s">
        <v>5421</v>
      </c>
      <c r="D115" s="832" t="s">
        <v>5768</v>
      </c>
      <c r="E115" s="832" t="s">
        <v>5769</v>
      </c>
      <c r="F115" s="849">
        <v>285</v>
      </c>
      <c r="G115" s="849">
        <v>366897.60000000003</v>
      </c>
      <c r="H115" s="849">
        <v>0.74025974025974051</v>
      </c>
      <c r="I115" s="849">
        <v>1287.3600000000001</v>
      </c>
      <c r="J115" s="849">
        <v>385</v>
      </c>
      <c r="K115" s="849">
        <v>495633.59999999992</v>
      </c>
      <c r="L115" s="849">
        <v>1</v>
      </c>
      <c r="M115" s="849">
        <v>1287.3599999999999</v>
      </c>
      <c r="N115" s="849">
        <v>217</v>
      </c>
      <c r="O115" s="849">
        <v>279357.12</v>
      </c>
      <c r="P115" s="837">
        <v>0.56363636363636371</v>
      </c>
      <c r="Q115" s="850">
        <v>1287.3599999999999</v>
      </c>
    </row>
    <row r="116" spans="1:17" ht="14.4" customHeight="1" x14ac:dyDescent="0.3">
      <c r="A116" s="831" t="s">
        <v>560</v>
      </c>
      <c r="B116" s="832" t="s">
        <v>5731</v>
      </c>
      <c r="C116" s="832" t="s">
        <v>5421</v>
      </c>
      <c r="D116" s="832" t="s">
        <v>5770</v>
      </c>
      <c r="E116" s="832" t="s">
        <v>5771</v>
      </c>
      <c r="F116" s="849"/>
      <c r="G116" s="849"/>
      <c r="H116" s="849"/>
      <c r="I116" s="849"/>
      <c r="J116" s="849">
        <v>1.1000000000000001</v>
      </c>
      <c r="K116" s="849">
        <v>1944.69</v>
      </c>
      <c r="L116" s="849">
        <v>1</v>
      </c>
      <c r="M116" s="849">
        <v>1767.8999999999999</v>
      </c>
      <c r="N116" s="849"/>
      <c r="O116" s="849"/>
      <c r="P116" s="837"/>
      <c r="Q116" s="850"/>
    </row>
    <row r="117" spans="1:17" ht="14.4" customHeight="1" x14ac:dyDescent="0.3">
      <c r="A117" s="831" t="s">
        <v>560</v>
      </c>
      <c r="B117" s="832" t="s">
        <v>5731</v>
      </c>
      <c r="C117" s="832" t="s">
        <v>5421</v>
      </c>
      <c r="D117" s="832" t="s">
        <v>5772</v>
      </c>
      <c r="E117" s="832" t="s">
        <v>5773</v>
      </c>
      <c r="F117" s="849"/>
      <c r="G117" s="849"/>
      <c r="H117" s="849"/>
      <c r="I117" s="849"/>
      <c r="J117" s="849">
        <v>82</v>
      </c>
      <c r="K117" s="849">
        <v>133814.16</v>
      </c>
      <c r="L117" s="849">
        <v>1</v>
      </c>
      <c r="M117" s="849">
        <v>1631.88</v>
      </c>
      <c r="N117" s="849"/>
      <c r="O117" s="849"/>
      <c r="P117" s="837"/>
      <c r="Q117" s="850"/>
    </row>
    <row r="118" spans="1:17" ht="14.4" customHeight="1" x14ac:dyDescent="0.3">
      <c r="A118" s="831" t="s">
        <v>560</v>
      </c>
      <c r="B118" s="832" t="s">
        <v>5731</v>
      </c>
      <c r="C118" s="832" t="s">
        <v>5421</v>
      </c>
      <c r="D118" s="832" t="s">
        <v>5774</v>
      </c>
      <c r="E118" s="832" t="s">
        <v>5775</v>
      </c>
      <c r="F118" s="849">
        <v>2.6</v>
      </c>
      <c r="G118" s="849">
        <v>1559.48</v>
      </c>
      <c r="H118" s="849">
        <v>0.36109689654134436</v>
      </c>
      <c r="I118" s="849">
        <v>599.79999999999995</v>
      </c>
      <c r="J118" s="849">
        <v>7.2</v>
      </c>
      <c r="K118" s="849">
        <v>4318.7299999999996</v>
      </c>
      <c r="L118" s="849">
        <v>1</v>
      </c>
      <c r="M118" s="849">
        <v>599.82361111111106</v>
      </c>
      <c r="N118" s="849">
        <v>2</v>
      </c>
      <c r="O118" s="849">
        <v>1199.6399999999999</v>
      </c>
      <c r="P118" s="837">
        <v>0.27777610547545228</v>
      </c>
      <c r="Q118" s="850">
        <v>599.81999999999994</v>
      </c>
    </row>
    <row r="119" spans="1:17" ht="14.4" customHeight="1" x14ac:dyDescent="0.3">
      <c r="A119" s="831" t="s">
        <v>560</v>
      </c>
      <c r="B119" s="832" t="s">
        <v>5731</v>
      </c>
      <c r="C119" s="832" t="s">
        <v>5421</v>
      </c>
      <c r="D119" s="832" t="s">
        <v>5776</v>
      </c>
      <c r="E119" s="832" t="s">
        <v>1153</v>
      </c>
      <c r="F119" s="849">
        <v>127</v>
      </c>
      <c r="G119" s="849">
        <v>11746.23</v>
      </c>
      <c r="H119" s="849">
        <v>1.8955223880597012</v>
      </c>
      <c r="I119" s="849">
        <v>92.49</v>
      </c>
      <c r="J119" s="849">
        <v>67</v>
      </c>
      <c r="K119" s="849">
        <v>6196.8300000000008</v>
      </c>
      <c r="L119" s="849">
        <v>1</v>
      </c>
      <c r="M119" s="849">
        <v>92.490000000000009</v>
      </c>
      <c r="N119" s="849">
        <v>119</v>
      </c>
      <c r="O119" s="849">
        <v>11006.31</v>
      </c>
      <c r="P119" s="837">
        <v>1.7761194029850742</v>
      </c>
      <c r="Q119" s="850">
        <v>92.49</v>
      </c>
    </row>
    <row r="120" spans="1:17" ht="14.4" customHeight="1" x14ac:dyDescent="0.3">
      <c r="A120" s="831" t="s">
        <v>560</v>
      </c>
      <c r="B120" s="832" t="s">
        <v>5731</v>
      </c>
      <c r="C120" s="832" t="s">
        <v>5421</v>
      </c>
      <c r="D120" s="832" t="s">
        <v>5777</v>
      </c>
      <c r="E120" s="832" t="s">
        <v>5778</v>
      </c>
      <c r="F120" s="849"/>
      <c r="G120" s="849"/>
      <c r="H120" s="849"/>
      <c r="I120" s="849"/>
      <c r="J120" s="849">
        <v>0.3</v>
      </c>
      <c r="K120" s="849">
        <v>473.91</v>
      </c>
      <c r="L120" s="849">
        <v>1</v>
      </c>
      <c r="M120" s="849">
        <v>1579.7</v>
      </c>
      <c r="N120" s="849">
        <v>0.7</v>
      </c>
      <c r="O120" s="849">
        <v>1105.79</v>
      </c>
      <c r="P120" s="837">
        <v>2.333333333333333</v>
      </c>
      <c r="Q120" s="850">
        <v>1579.7</v>
      </c>
    </row>
    <row r="121" spans="1:17" ht="14.4" customHeight="1" x14ac:dyDescent="0.3">
      <c r="A121" s="831" t="s">
        <v>560</v>
      </c>
      <c r="B121" s="832" t="s">
        <v>5731</v>
      </c>
      <c r="C121" s="832" t="s">
        <v>5421</v>
      </c>
      <c r="D121" s="832" t="s">
        <v>5779</v>
      </c>
      <c r="E121" s="832" t="s">
        <v>5780</v>
      </c>
      <c r="F121" s="849">
        <v>49</v>
      </c>
      <c r="G121" s="849">
        <v>79962.12</v>
      </c>
      <c r="H121" s="849">
        <v>2.7222222222222219</v>
      </c>
      <c r="I121" s="849">
        <v>1631.8799999999999</v>
      </c>
      <c r="J121" s="849">
        <v>18</v>
      </c>
      <c r="K121" s="849">
        <v>29373.84</v>
      </c>
      <c r="L121" s="849">
        <v>1</v>
      </c>
      <c r="M121" s="849">
        <v>1631.88</v>
      </c>
      <c r="N121" s="849"/>
      <c r="O121" s="849"/>
      <c r="P121" s="837"/>
      <c r="Q121" s="850"/>
    </row>
    <row r="122" spans="1:17" ht="14.4" customHeight="1" x14ac:dyDescent="0.3">
      <c r="A122" s="831" t="s">
        <v>560</v>
      </c>
      <c r="B122" s="832" t="s">
        <v>5731</v>
      </c>
      <c r="C122" s="832" t="s">
        <v>5421</v>
      </c>
      <c r="D122" s="832" t="s">
        <v>5781</v>
      </c>
      <c r="E122" s="832" t="s">
        <v>5782</v>
      </c>
      <c r="F122" s="849"/>
      <c r="G122" s="849"/>
      <c r="H122" s="849"/>
      <c r="I122" s="849"/>
      <c r="J122" s="849">
        <v>6</v>
      </c>
      <c r="K122" s="849">
        <v>2350.7999999999997</v>
      </c>
      <c r="L122" s="849">
        <v>1</v>
      </c>
      <c r="M122" s="849">
        <v>391.79999999999995</v>
      </c>
      <c r="N122" s="849">
        <v>0.9</v>
      </c>
      <c r="O122" s="849">
        <v>352.62</v>
      </c>
      <c r="P122" s="837">
        <v>0.15000000000000002</v>
      </c>
      <c r="Q122" s="850">
        <v>391.8</v>
      </c>
    </row>
    <row r="123" spans="1:17" ht="14.4" customHeight="1" x14ac:dyDescent="0.3">
      <c r="A123" s="831" t="s">
        <v>560</v>
      </c>
      <c r="B123" s="832" t="s">
        <v>5731</v>
      </c>
      <c r="C123" s="832" t="s">
        <v>5421</v>
      </c>
      <c r="D123" s="832" t="s">
        <v>5783</v>
      </c>
      <c r="E123" s="832" t="s">
        <v>5784</v>
      </c>
      <c r="F123" s="849">
        <v>2</v>
      </c>
      <c r="G123" s="849">
        <v>219.2</v>
      </c>
      <c r="H123" s="849"/>
      <c r="I123" s="849">
        <v>109.6</v>
      </c>
      <c r="J123" s="849"/>
      <c r="K123" s="849"/>
      <c r="L123" s="849"/>
      <c r="M123" s="849"/>
      <c r="N123" s="849">
        <v>64</v>
      </c>
      <c r="O123" s="849">
        <v>7014.4</v>
      </c>
      <c r="P123" s="837"/>
      <c r="Q123" s="850">
        <v>109.6</v>
      </c>
    </row>
    <row r="124" spans="1:17" ht="14.4" customHeight="1" x14ac:dyDescent="0.3">
      <c r="A124" s="831" t="s">
        <v>560</v>
      </c>
      <c r="B124" s="832" t="s">
        <v>5731</v>
      </c>
      <c r="C124" s="832" t="s">
        <v>5421</v>
      </c>
      <c r="D124" s="832" t="s">
        <v>5785</v>
      </c>
      <c r="E124" s="832" t="s">
        <v>5784</v>
      </c>
      <c r="F124" s="849">
        <v>4</v>
      </c>
      <c r="G124" s="849">
        <v>876.8</v>
      </c>
      <c r="H124" s="849">
        <v>3.5714285714285712E-2</v>
      </c>
      <c r="I124" s="849">
        <v>219.2</v>
      </c>
      <c r="J124" s="849">
        <v>112</v>
      </c>
      <c r="K124" s="849">
        <v>24550.400000000001</v>
      </c>
      <c r="L124" s="849">
        <v>1</v>
      </c>
      <c r="M124" s="849">
        <v>219.20000000000002</v>
      </c>
      <c r="N124" s="849">
        <v>16</v>
      </c>
      <c r="O124" s="849">
        <v>3507.2</v>
      </c>
      <c r="P124" s="837">
        <v>0.14285714285714285</v>
      </c>
      <c r="Q124" s="850">
        <v>219.2</v>
      </c>
    </row>
    <row r="125" spans="1:17" ht="14.4" customHeight="1" x14ac:dyDescent="0.3">
      <c r="A125" s="831" t="s">
        <v>560</v>
      </c>
      <c r="B125" s="832" t="s">
        <v>5731</v>
      </c>
      <c r="C125" s="832" t="s">
        <v>5421</v>
      </c>
      <c r="D125" s="832" t="s">
        <v>5786</v>
      </c>
      <c r="E125" s="832" t="s">
        <v>5787</v>
      </c>
      <c r="F125" s="849">
        <v>10.700000000000001</v>
      </c>
      <c r="G125" s="849">
        <v>8261.9500000000007</v>
      </c>
      <c r="H125" s="849">
        <v>0.20075115696250148</v>
      </c>
      <c r="I125" s="849">
        <v>772.14485981308405</v>
      </c>
      <c r="J125" s="849">
        <v>53.300000000000004</v>
      </c>
      <c r="K125" s="849">
        <v>41155.179999999993</v>
      </c>
      <c r="L125" s="849">
        <v>1</v>
      </c>
      <c r="M125" s="849">
        <v>772.14221388367707</v>
      </c>
      <c r="N125" s="849">
        <v>40</v>
      </c>
      <c r="O125" s="849">
        <v>30885.71</v>
      </c>
      <c r="P125" s="837">
        <v>0.75046956422010558</v>
      </c>
      <c r="Q125" s="850">
        <v>772.14274999999998</v>
      </c>
    </row>
    <row r="126" spans="1:17" ht="14.4" customHeight="1" x14ac:dyDescent="0.3">
      <c r="A126" s="831" t="s">
        <v>560</v>
      </c>
      <c r="B126" s="832" t="s">
        <v>5731</v>
      </c>
      <c r="C126" s="832" t="s">
        <v>5421</v>
      </c>
      <c r="D126" s="832" t="s">
        <v>5788</v>
      </c>
      <c r="E126" s="832" t="s">
        <v>5789</v>
      </c>
      <c r="F126" s="849"/>
      <c r="G126" s="849"/>
      <c r="H126" s="849"/>
      <c r="I126" s="849"/>
      <c r="J126" s="849">
        <v>5</v>
      </c>
      <c r="K126" s="849">
        <v>4315.8500000000004</v>
      </c>
      <c r="L126" s="849">
        <v>1</v>
      </c>
      <c r="M126" s="849">
        <v>863.17000000000007</v>
      </c>
      <c r="N126" s="849"/>
      <c r="O126" s="849"/>
      <c r="P126" s="837"/>
      <c r="Q126" s="850"/>
    </row>
    <row r="127" spans="1:17" ht="14.4" customHeight="1" x14ac:dyDescent="0.3">
      <c r="A127" s="831" t="s">
        <v>560</v>
      </c>
      <c r="B127" s="832" t="s">
        <v>5731</v>
      </c>
      <c r="C127" s="832" t="s">
        <v>5421</v>
      </c>
      <c r="D127" s="832" t="s">
        <v>5790</v>
      </c>
      <c r="E127" s="832" t="s">
        <v>5791</v>
      </c>
      <c r="F127" s="849"/>
      <c r="G127" s="849"/>
      <c r="H127" s="849"/>
      <c r="I127" s="849"/>
      <c r="J127" s="849">
        <v>0.2</v>
      </c>
      <c r="K127" s="849">
        <v>53.85</v>
      </c>
      <c r="L127" s="849">
        <v>1</v>
      </c>
      <c r="M127" s="849">
        <v>269.25</v>
      </c>
      <c r="N127" s="849"/>
      <c r="O127" s="849"/>
      <c r="P127" s="837"/>
      <c r="Q127" s="850"/>
    </row>
    <row r="128" spans="1:17" ht="14.4" customHeight="1" x14ac:dyDescent="0.3">
      <c r="A128" s="831" t="s">
        <v>560</v>
      </c>
      <c r="B128" s="832" t="s">
        <v>5731</v>
      </c>
      <c r="C128" s="832" t="s">
        <v>5421</v>
      </c>
      <c r="D128" s="832" t="s">
        <v>5792</v>
      </c>
      <c r="E128" s="832"/>
      <c r="F128" s="849">
        <v>72.600000000000009</v>
      </c>
      <c r="G128" s="849">
        <v>222513.38</v>
      </c>
      <c r="H128" s="849">
        <v>130.84789038840375</v>
      </c>
      <c r="I128" s="849">
        <v>3064.9225895316799</v>
      </c>
      <c r="J128" s="849">
        <v>0.5</v>
      </c>
      <c r="K128" s="849">
        <v>1700.55</v>
      </c>
      <c r="L128" s="849">
        <v>1</v>
      </c>
      <c r="M128" s="849">
        <v>3401.1</v>
      </c>
      <c r="N128" s="849"/>
      <c r="O128" s="849"/>
      <c r="P128" s="837"/>
      <c r="Q128" s="850"/>
    </row>
    <row r="129" spans="1:17" ht="14.4" customHeight="1" x14ac:dyDescent="0.3">
      <c r="A129" s="831" t="s">
        <v>560</v>
      </c>
      <c r="B129" s="832" t="s">
        <v>5731</v>
      </c>
      <c r="C129" s="832" t="s">
        <v>5421</v>
      </c>
      <c r="D129" s="832" t="s">
        <v>5793</v>
      </c>
      <c r="E129" s="832" t="s">
        <v>1880</v>
      </c>
      <c r="F129" s="849">
        <v>221</v>
      </c>
      <c r="G129" s="849">
        <v>91620.82</v>
      </c>
      <c r="H129" s="849">
        <v>3.3956450741349933</v>
      </c>
      <c r="I129" s="849">
        <v>414.5738461538462</v>
      </c>
      <c r="J129" s="849">
        <v>70.400000000000006</v>
      </c>
      <c r="K129" s="849">
        <v>26981.86</v>
      </c>
      <c r="L129" s="849">
        <v>1</v>
      </c>
      <c r="M129" s="849">
        <v>383.26505681818179</v>
      </c>
      <c r="N129" s="849">
        <v>90.8</v>
      </c>
      <c r="O129" s="849">
        <v>37141.82</v>
      </c>
      <c r="P129" s="837">
        <v>1.3765477991509851</v>
      </c>
      <c r="Q129" s="850">
        <v>409.05088105726873</v>
      </c>
    </row>
    <row r="130" spans="1:17" ht="14.4" customHeight="1" x14ac:dyDescent="0.3">
      <c r="A130" s="831" t="s">
        <v>560</v>
      </c>
      <c r="B130" s="832" t="s">
        <v>5731</v>
      </c>
      <c r="C130" s="832" t="s">
        <v>5421</v>
      </c>
      <c r="D130" s="832" t="s">
        <v>5794</v>
      </c>
      <c r="E130" s="832" t="s">
        <v>1856</v>
      </c>
      <c r="F130" s="849"/>
      <c r="G130" s="849"/>
      <c r="H130" s="849"/>
      <c r="I130" s="849"/>
      <c r="J130" s="849"/>
      <c r="K130" s="849"/>
      <c r="L130" s="849"/>
      <c r="M130" s="849"/>
      <c r="N130" s="849">
        <v>69.5</v>
      </c>
      <c r="O130" s="849">
        <v>4569.62</v>
      </c>
      <c r="P130" s="837"/>
      <c r="Q130" s="850">
        <v>65.749928057553959</v>
      </c>
    </row>
    <row r="131" spans="1:17" ht="14.4" customHeight="1" x14ac:dyDescent="0.3">
      <c r="A131" s="831" t="s">
        <v>560</v>
      </c>
      <c r="B131" s="832" t="s">
        <v>5731</v>
      </c>
      <c r="C131" s="832" t="s">
        <v>5421</v>
      </c>
      <c r="D131" s="832" t="s">
        <v>5795</v>
      </c>
      <c r="E131" s="832" t="s">
        <v>5750</v>
      </c>
      <c r="F131" s="849"/>
      <c r="G131" s="849"/>
      <c r="H131" s="849"/>
      <c r="I131" s="849"/>
      <c r="J131" s="849"/>
      <c r="K131" s="849"/>
      <c r="L131" s="849"/>
      <c r="M131" s="849"/>
      <c r="N131" s="849">
        <v>0.8</v>
      </c>
      <c r="O131" s="849">
        <v>268.2</v>
      </c>
      <c r="P131" s="837"/>
      <c r="Q131" s="850">
        <v>335.24999999999994</v>
      </c>
    </row>
    <row r="132" spans="1:17" ht="14.4" customHeight="1" x14ac:dyDescent="0.3">
      <c r="A132" s="831" t="s">
        <v>560</v>
      </c>
      <c r="B132" s="832" t="s">
        <v>5731</v>
      </c>
      <c r="C132" s="832" t="s">
        <v>5421</v>
      </c>
      <c r="D132" s="832" t="s">
        <v>5796</v>
      </c>
      <c r="E132" s="832" t="s">
        <v>1852</v>
      </c>
      <c r="F132" s="849"/>
      <c r="G132" s="849"/>
      <c r="H132" s="849"/>
      <c r="I132" s="849"/>
      <c r="J132" s="849">
        <v>50</v>
      </c>
      <c r="K132" s="849">
        <v>106280</v>
      </c>
      <c r="L132" s="849">
        <v>1</v>
      </c>
      <c r="M132" s="849">
        <v>2125.6</v>
      </c>
      <c r="N132" s="849">
        <v>65.999999999999986</v>
      </c>
      <c r="O132" s="849">
        <v>140289.59999999998</v>
      </c>
      <c r="P132" s="837">
        <v>1.3199999999999998</v>
      </c>
      <c r="Q132" s="850">
        <v>2125.6</v>
      </c>
    </row>
    <row r="133" spans="1:17" ht="14.4" customHeight="1" x14ac:dyDescent="0.3">
      <c r="A133" s="831" t="s">
        <v>560</v>
      </c>
      <c r="B133" s="832" t="s">
        <v>5731</v>
      </c>
      <c r="C133" s="832" t="s">
        <v>5421</v>
      </c>
      <c r="D133" s="832" t="s">
        <v>5797</v>
      </c>
      <c r="E133" s="832" t="s">
        <v>5798</v>
      </c>
      <c r="F133" s="849"/>
      <c r="G133" s="849"/>
      <c r="H133" s="849"/>
      <c r="I133" s="849"/>
      <c r="J133" s="849"/>
      <c r="K133" s="849"/>
      <c r="L133" s="849"/>
      <c r="M133" s="849"/>
      <c r="N133" s="849">
        <v>3</v>
      </c>
      <c r="O133" s="849">
        <v>24468.36</v>
      </c>
      <c r="P133" s="837"/>
      <c r="Q133" s="850">
        <v>8156.12</v>
      </c>
    </row>
    <row r="134" spans="1:17" ht="14.4" customHeight="1" x14ac:dyDescent="0.3">
      <c r="A134" s="831" t="s">
        <v>560</v>
      </c>
      <c r="B134" s="832" t="s">
        <v>5731</v>
      </c>
      <c r="C134" s="832" t="s">
        <v>5421</v>
      </c>
      <c r="D134" s="832" t="s">
        <v>5799</v>
      </c>
      <c r="E134" s="832" t="s">
        <v>5800</v>
      </c>
      <c r="F134" s="849">
        <v>2.7</v>
      </c>
      <c r="G134" s="849">
        <v>8812.08</v>
      </c>
      <c r="H134" s="849">
        <v>0.11249908081476578</v>
      </c>
      <c r="I134" s="849">
        <v>3263.7333333333331</v>
      </c>
      <c r="J134" s="849">
        <v>24</v>
      </c>
      <c r="K134" s="849">
        <v>78330.240000000005</v>
      </c>
      <c r="L134" s="849">
        <v>1</v>
      </c>
      <c r="M134" s="849">
        <v>3263.76</v>
      </c>
      <c r="N134" s="849">
        <v>1.1000000000000001</v>
      </c>
      <c r="O134" s="849">
        <v>3590.1</v>
      </c>
      <c r="P134" s="837">
        <v>4.5832873740716228E-2</v>
      </c>
      <c r="Q134" s="850">
        <v>3263.7272727272725</v>
      </c>
    </row>
    <row r="135" spans="1:17" ht="14.4" customHeight="1" x14ac:dyDescent="0.3">
      <c r="A135" s="831" t="s">
        <v>560</v>
      </c>
      <c r="B135" s="832" t="s">
        <v>5731</v>
      </c>
      <c r="C135" s="832" t="s">
        <v>5421</v>
      </c>
      <c r="D135" s="832" t="s">
        <v>5801</v>
      </c>
      <c r="E135" s="832" t="s">
        <v>5782</v>
      </c>
      <c r="F135" s="849"/>
      <c r="G135" s="849"/>
      <c r="H135" s="849"/>
      <c r="I135" s="849"/>
      <c r="J135" s="849">
        <v>0.6</v>
      </c>
      <c r="K135" s="849">
        <v>117.54</v>
      </c>
      <c r="L135" s="849">
        <v>1</v>
      </c>
      <c r="M135" s="849">
        <v>195.9</v>
      </c>
      <c r="N135" s="849"/>
      <c r="O135" s="849"/>
      <c r="P135" s="837"/>
      <c r="Q135" s="850"/>
    </row>
    <row r="136" spans="1:17" ht="14.4" customHeight="1" x14ac:dyDescent="0.3">
      <c r="A136" s="831" t="s">
        <v>560</v>
      </c>
      <c r="B136" s="832" t="s">
        <v>5731</v>
      </c>
      <c r="C136" s="832" t="s">
        <v>5421</v>
      </c>
      <c r="D136" s="832" t="s">
        <v>5802</v>
      </c>
      <c r="E136" s="832" t="s">
        <v>5803</v>
      </c>
      <c r="F136" s="849">
        <v>0.8</v>
      </c>
      <c r="G136" s="849">
        <v>504</v>
      </c>
      <c r="H136" s="849"/>
      <c r="I136" s="849">
        <v>630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" customHeight="1" x14ac:dyDescent="0.3">
      <c r="A137" s="831" t="s">
        <v>560</v>
      </c>
      <c r="B137" s="832" t="s">
        <v>5731</v>
      </c>
      <c r="C137" s="832" t="s">
        <v>5421</v>
      </c>
      <c r="D137" s="832" t="s">
        <v>5804</v>
      </c>
      <c r="E137" s="832" t="s">
        <v>5805</v>
      </c>
      <c r="F137" s="849"/>
      <c r="G137" s="849"/>
      <c r="H137" s="849"/>
      <c r="I137" s="849"/>
      <c r="J137" s="849">
        <v>0.1</v>
      </c>
      <c r="K137" s="849">
        <v>33.14</v>
      </c>
      <c r="L137" s="849">
        <v>1</v>
      </c>
      <c r="M137" s="849">
        <v>331.4</v>
      </c>
      <c r="N137" s="849"/>
      <c r="O137" s="849"/>
      <c r="P137" s="837"/>
      <c r="Q137" s="850"/>
    </row>
    <row r="138" spans="1:17" ht="14.4" customHeight="1" x14ac:dyDescent="0.3">
      <c r="A138" s="831" t="s">
        <v>560</v>
      </c>
      <c r="B138" s="832" t="s">
        <v>5731</v>
      </c>
      <c r="C138" s="832" t="s">
        <v>5421</v>
      </c>
      <c r="D138" s="832" t="s">
        <v>5806</v>
      </c>
      <c r="E138" s="832" t="s">
        <v>1993</v>
      </c>
      <c r="F138" s="849"/>
      <c r="G138" s="849"/>
      <c r="H138" s="849"/>
      <c r="I138" s="849"/>
      <c r="J138" s="849">
        <v>0.2</v>
      </c>
      <c r="K138" s="849">
        <v>157.96</v>
      </c>
      <c r="L138" s="849">
        <v>1</v>
      </c>
      <c r="M138" s="849">
        <v>789.8</v>
      </c>
      <c r="N138" s="849"/>
      <c r="O138" s="849"/>
      <c r="P138" s="837"/>
      <c r="Q138" s="850"/>
    </row>
    <row r="139" spans="1:17" ht="14.4" customHeight="1" x14ac:dyDescent="0.3">
      <c r="A139" s="831" t="s">
        <v>560</v>
      </c>
      <c r="B139" s="832" t="s">
        <v>5731</v>
      </c>
      <c r="C139" s="832" t="s">
        <v>5421</v>
      </c>
      <c r="D139" s="832" t="s">
        <v>5807</v>
      </c>
      <c r="E139" s="832" t="s">
        <v>1863</v>
      </c>
      <c r="F139" s="849">
        <v>4.7</v>
      </c>
      <c r="G139" s="849">
        <v>15339.59</v>
      </c>
      <c r="H139" s="849">
        <v>4.2727472772346173</v>
      </c>
      <c r="I139" s="849">
        <v>3263.7425531914892</v>
      </c>
      <c r="J139" s="849">
        <v>1.1000000000000001</v>
      </c>
      <c r="K139" s="849">
        <v>3590.1000000000004</v>
      </c>
      <c r="L139" s="849">
        <v>1</v>
      </c>
      <c r="M139" s="849">
        <v>3263.727272727273</v>
      </c>
      <c r="N139" s="849">
        <v>77.499999999999986</v>
      </c>
      <c r="O139" s="849">
        <v>252940.85999999996</v>
      </c>
      <c r="P139" s="837">
        <v>70.455101529205294</v>
      </c>
      <c r="Q139" s="850">
        <v>3263.7530322580646</v>
      </c>
    </row>
    <row r="140" spans="1:17" ht="14.4" customHeight="1" x14ac:dyDescent="0.3">
      <c r="A140" s="831" t="s">
        <v>560</v>
      </c>
      <c r="B140" s="832" t="s">
        <v>5731</v>
      </c>
      <c r="C140" s="832" t="s">
        <v>5421</v>
      </c>
      <c r="D140" s="832" t="s">
        <v>5808</v>
      </c>
      <c r="E140" s="832" t="s">
        <v>1110</v>
      </c>
      <c r="F140" s="849"/>
      <c r="G140" s="849"/>
      <c r="H140" s="849"/>
      <c r="I140" s="849"/>
      <c r="J140" s="849"/>
      <c r="K140" s="849"/>
      <c r="L140" s="849"/>
      <c r="M140" s="849"/>
      <c r="N140" s="849">
        <v>5</v>
      </c>
      <c r="O140" s="849">
        <v>49620</v>
      </c>
      <c r="P140" s="837"/>
      <c r="Q140" s="850">
        <v>9924</v>
      </c>
    </row>
    <row r="141" spans="1:17" ht="14.4" customHeight="1" x14ac:dyDescent="0.3">
      <c r="A141" s="831" t="s">
        <v>560</v>
      </c>
      <c r="B141" s="832" t="s">
        <v>5731</v>
      </c>
      <c r="C141" s="832" t="s">
        <v>2174</v>
      </c>
      <c r="D141" s="832" t="s">
        <v>5809</v>
      </c>
      <c r="E141" s="832" t="s">
        <v>5810</v>
      </c>
      <c r="F141" s="849">
        <v>2</v>
      </c>
      <c r="G141" s="849">
        <v>2606.84</v>
      </c>
      <c r="H141" s="849">
        <v>1.8532784496057901</v>
      </c>
      <c r="I141" s="849">
        <v>1303.42</v>
      </c>
      <c r="J141" s="849">
        <v>1</v>
      </c>
      <c r="K141" s="849">
        <v>1406.61</v>
      </c>
      <c r="L141" s="849">
        <v>1</v>
      </c>
      <c r="M141" s="849">
        <v>1406.61</v>
      </c>
      <c r="N141" s="849"/>
      <c r="O141" s="849"/>
      <c r="P141" s="837"/>
      <c r="Q141" s="850"/>
    </row>
    <row r="142" spans="1:17" ht="14.4" customHeight="1" x14ac:dyDescent="0.3">
      <c r="A142" s="831" t="s">
        <v>560</v>
      </c>
      <c r="B142" s="832" t="s">
        <v>5731</v>
      </c>
      <c r="C142" s="832" t="s">
        <v>2174</v>
      </c>
      <c r="D142" s="832" t="s">
        <v>5509</v>
      </c>
      <c r="E142" s="832" t="s">
        <v>5510</v>
      </c>
      <c r="F142" s="849">
        <v>232</v>
      </c>
      <c r="G142" s="849">
        <v>465316.88</v>
      </c>
      <c r="H142" s="849">
        <v>0.9762178011652215</v>
      </c>
      <c r="I142" s="849">
        <v>2005.6762068965518</v>
      </c>
      <c r="J142" s="849">
        <v>221</v>
      </c>
      <c r="K142" s="849">
        <v>476652.73</v>
      </c>
      <c r="L142" s="849">
        <v>1</v>
      </c>
      <c r="M142" s="849">
        <v>2156.7996832579183</v>
      </c>
      <c r="N142" s="849">
        <v>134</v>
      </c>
      <c r="O142" s="849">
        <v>289382.38000000006</v>
      </c>
      <c r="P142" s="837">
        <v>0.60711365274253248</v>
      </c>
      <c r="Q142" s="850">
        <v>2159.5700000000006</v>
      </c>
    </row>
    <row r="143" spans="1:17" ht="14.4" customHeight="1" x14ac:dyDescent="0.3">
      <c r="A143" s="831" t="s">
        <v>560</v>
      </c>
      <c r="B143" s="832" t="s">
        <v>5731</v>
      </c>
      <c r="C143" s="832" t="s">
        <v>2174</v>
      </c>
      <c r="D143" s="832" t="s">
        <v>5811</v>
      </c>
      <c r="E143" s="832" t="s">
        <v>5812</v>
      </c>
      <c r="F143" s="849">
        <v>12</v>
      </c>
      <c r="G143" s="849">
        <v>29559.06</v>
      </c>
      <c r="H143" s="849">
        <v>0.31145660431752009</v>
      </c>
      <c r="I143" s="849">
        <v>2463.2550000000001</v>
      </c>
      <c r="J143" s="849">
        <v>36</v>
      </c>
      <c r="K143" s="849">
        <v>94905.87000000001</v>
      </c>
      <c r="L143" s="849">
        <v>1</v>
      </c>
      <c r="M143" s="849">
        <v>2636.274166666667</v>
      </c>
      <c r="N143" s="849">
        <v>57</v>
      </c>
      <c r="O143" s="849">
        <v>150545.54999999999</v>
      </c>
      <c r="P143" s="837">
        <v>1.5862617349169232</v>
      </c>
      <c r="Q143" s="850">
        <v>2641.1499999999996</v>
      </c>
    </row>
    <row r="144" spans="1:17" ht="14.4" customHeight="1" x14ac:dyDescent="0.3">
      <c r="A144" s="831" t="s">
        <v>560</v>
      </c>
      <c r="B144" s="832" t="s">
        <v>5731</v>
      </c>
      <c r="C144" s="832" t="s">
        <v>2174</v>
      </c>
      <c r="D144" s="832" t="s">
        <v>5813</v>
      </c>
      <c r="E144" s="832" t="s">
        <v>5814</v>
      </c>
      <c r="F144" s="849">
        <v>1</v>
      </c>
      <c r="G144" s="849">
        <v>2002.48</v>
      </c>
      <c r="H144" s="849"/>
      <c r="I144" s="849">
        <v>2002.48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560</v>
      </c>
      <c r="B145" s="832" t="s">
        <v>5731</v>
      </c>
      <c r="C145" s="832" t="s">
        <v>2174</v>
      </c>
      <c r="D145" s="832" t="s">
        <v>5815</v>
      </c>
      <c r="E145" s="832" t="s">
        <v>5816</v>
      </c>
      <c r="F145" s="849">
        <v>1</v>
      </c>
      <c r="G145" s="849">
        <v>8292.09</v>
      </c>
      <c r="H145" s="849">
        <v>0.93144851477585711</v>
      </c>
      <c r="I145" s="849">
        <v>8292.09</v>
      </c>
      <c r="J145" s="849">
        <v>1</v>
      </c>
      <c r="K145" s="849">
        <v>8902.36</v>
      </c>
      <c r="L145" s="849">
        <v>1</v>
      </c>
      <c r="M145" s="849">
        <v>8902.36</v>
      </c>
      <c r="N145" s="849">
        <v>3</v>
      </c>
      <c r="O145" s="849">
        <v>26707.08</v>
      </c>
      <c r="P145" s="837">
        <v>3</v>
      </c>
      <c r="Q145" s="850">
        <v>8902.36</v>
      </c>
    </row>
    <row r="146" spans="1:17" ht="14.4" customHeight="1" x14ac:dyDescent="0.3">
      <c r="A146" s="831" t="s">
        <v>560</v>
      </c>
      <c r="B146" s="832" t="s">
        <v>5731</v>
      </c>
      <c r="C146" s="832" t="s">
        <v>2174</v>
      </c>
      <c r="D146" s="832" t="s">
        <v>5817</v>
      </c>
      <c r="E146" s="832" t="s">
        <v>5818</v>
      </c>
      <c r="F146" s="849">
        <v>2</v>
      </c>
      <c r="G146" s="849">
        <v>19809.62</v>
      </c>
      <c r="H146" s="849">
        <v>0.96077853169271954</v>
      </c>
      <c r="I146" s="849">
        <v>9904.81</v>
      </c>
      <c r="J146" s="849">
        <v>2</v>
      </c>
      <c r="K146" s="849">
        <v>20618.3</v>
      </c>
      <c r="L146" s="849">
        <v>1</v>
      </c>
      <c r="M146" s="849">
        <v>10309.15</v>
      </c>
      <c r="N146" s="849">
        <v>1</v>
      </c>
      <c r="O146" s="849">
        <v>10309.15</v>
      </c>
      <c r="P146" s="837">
        <v>0.5</v>
      </c>
      <c r="Q146" s="850">
        <v>10309.15</v>
      </c>
    </row>
    <row r="147" spans="1:17" ht="14.4" customHeight="1" x14ac:dyDescent="0.3">
      <c r="A147" s="831" t="s">
        <v>560</v>
      </c>
      <c r="B147" s="832" t="s">
        <v>5731</v>
      </c>
      <c r="C147" s="832" t="s">
        <v>2174</v>
      </c>
      <c r="D147" s="832" t="s">
        <v>5819</v>
      </c>
      <c r="E147" s="832" t="s">
        <v>5820</v>
      </c>
      <c r="F147" s="849">
        <v>73</v>
      </c>
      <c r="G147" s="849">
        <v>77590.029999999984</v>
      </c>
      <c r="H147" s="849">
        <v>1.2839246212928528</v>
      </c>
      <c r="I147" s="849">
        <v>1062.8771232876711</v>
      </c>
      <c r="J147" s="849">
        <v>50</v>
      </c>
      <c r="K147" s="849">
        <v>60431.920000000006</v>
      </c>
      <c r="L147" s="849">
        <v>1</v>
      </c>
      <c r="M147" s="849">
        <v>1208.6384</v>
      </c>
      <c r="N147" s="849">
        <v>52</v>
      </c>
      <c r="O147" s="849">
        <v>63003.72</v>
      </c>
      <c r="P147" s="837">
        <v>1.0425569798212599</v>
      </c>
      <c r="Q147" s="850">
        <v>1211.6100000000001</v>
      </c>
    </row>
    <row r="148" spans="1:17" ht="14.4" customHeight="1" x14ac:dyDescent="0.3">
      <c r="A148" s="831" t="s">
        <v>560</v>
      </c>
      <c r="B148" s="832" t="s">
        <v>5731</v>
      </c>
      <c r="C148" s="832" t="s">
        <v>2174</v>
      </c>
      <c r="D148" s="832" t="s">
        <v>5821</v>
      </c>
      <c r="E148" s="832" t="s">
        <v>5822</v>
      </c>
      <c r="F148" s="849"/>
      <c r="G148" s="849"/>
      <c r="H148" s="849"/>
      <c r="I148" s="849"/>
      <c r="J148" s="849">
        <v>2</v>
      </c>
      <c r="K148" s="849">
        <v>5106.7700000000004</v>
      </c>
      <c r="L148" s="849">
        <v>1</v>
      </c>
      <c r="M148" s="849">
        <v>2553.3850000000002</v>
      </c>
      <c r="N148" s="849"/>
      <c r="O148" s="849"/>
      <c r="P148" s="837"/>
      <c r="Q148" s="850"/>
    </row>
    <row r="149" spans="1:17" ht="14.4" customHeight="1" x14ac:dyDescent="0.3">
      <c r="A149" s="831" t="s">
        <v>560</v>
      </c>
      <c r="B149" s="832" t="s">
        <v>5731</v>
      </c>
      <c r="C149" s="832" t="s">
        <v>5563</v>
      </c>
      <c r="D149" s="832" t="s">
        <v>5823</v>
      </c>
      <c r="E149" s="832" t="s">
        <v>5824</v>
      </c>
      <c r="F149" s="849">
        <v>1</v>
      </c>
      <c r="G149" s="849">
        <v>1707.31</v>
      </c>
      <c r="H149" s="849">
        <v>1</v>
      </c>
      <c r="I149" s="849">
        <v>1707.31</v>
      </c>
      <c r="J149" s="849">
        <v>1</v>
      </c>
      <c r="K149" s="849">
        <v>1707.31</v>
      </c>
      <c r="L149" s="849">
        <v>1</v>
      </c>
      <c r="M149" s="849">
        <v>1707.31</v>
      </c>
      <c r="N149" s="849">
        <v>1</v>
      </c>
      <c r="O149" s="849">
        <v>1601.95</v>
      </c>
      <c r="P149" s="837">
        <v>0.93828888719681847</v>
      </c>
      <c r="Q149" s="850">
        <v>1601.95</v>
      </c>
    </row>
    <row r="150" spans="1:17" ht="14.4" customHeight="1" x14ac:dyDescent="0.3">
      <c r="A150" s="831" t="s">
        <v>560</v>
      </c>
      <c r="B150" s="832" t="s">
        <v>5731</v>
      </c>
      <c r="C150" s="832" t="s">
        <v>5563</v>
      </c>
      <c r="D150" s="832" t="s">
        <v>5609</v>
      </c>
      <c r="E150" s="832" t="s">
        <v>5610</v>
      </c>
      <c r="F150" s="849">
        <v>15</v>
      </c>
      <c r="G150" s="849">
        <v>152345.40000000002</v>
      </c>
      <c r="H150" s="849">
        <v>1.0714285714285716</v>
      </c>
      <c r="I150" s="849">
        <v>10156.360000000002</v>
      </c>
      <c r="J150" s="849">
        <v>14</v>
      </c>
      <c r="K150" s="849">
        <v>142189.04</v>
      </c>
      <c r="L150" s="849">
        <v>1</v>
      </c>
      <c r="M150" s="849">
        <v>10156.36</v>
      </c>
      <c r="N150" s="849"/>
      <c r="O150" s="849"/>
      <c r="P150" s="837"/>
      <c r="Q150" s="850"/>
    </row>
    <row r="151" spans="1:17" ht="14.4" customHeight="1" x14ac:dyDescent="0.3">
      <c r="A151" s="831" t="s">
        <v>560</v>
      </c>
      <c r="B151" s="832" t="s">
        <v>5731</v>
      </c>
      <c r="C151" s="832" t="s">
        <v>5511</v>
      </c>
      <c r="D151" s="832" t="s">
        <v>5825</v>
      </c>
      <c r="E151" s="832" t="s">
        <v>5826</v>
      </c>
      <c r="F151" s="849">
        <v>2937</v>
      </c>
      <c r="G151" s="849">
        <v>3446845</v>
      </c>
      <c r="H151" s="849">
        <v>0.91179356298232073</v>
      </c>
      <c r="I151" s="849">
        <v>1173.5938032005447</v>
      </c>
      <c r="J151" s="849">
        <v>3122</v>
      </c>
      <c r="K151" s="849">
        <v>3780291</v>
      </c>
      <c r="L151" s="849">
        <v>1</v>
      </c>
      <c r="M151" s="849">
        <v>1210.8555413196668</v>
      </c>
      <c r="N151" s="849">
        <v>2785</v>
      </c>
      <c r="O151" s="849">
        <v>3349572</v>
      </c>
      <c r="P151" s="837">
        <v>0.88606194602479016</v>
      </c>
      <c r="Q151" s="850">
        <v>1202.7188509874327</v>
      </c>
    </row>
    <row r="152" spans="1:17" ht="14.4" customHeight="1" x14ac:dyDescent="0.3">
      <c r="A152" s="831" t="s">
        <v>560</v>
      </c>
      <c r="B152" s="832" t="s">
        <v>5731</v>
      </c>
      <c r="C152" s="832" t="s">
        <v>5511</v>
      </c>
      <c r="D152" s="832" t="s">
        <v>5516</v>
      </c>
      <c r="E152" s="832" t="s">
        <v>5517</v>
      </c>
      <c r="F152" s="849">
        <v>404</v>
      </c>
      <c r="G152" s="849">
        <v>78744</v>
      </c>
      <c r="H152" s="849">
        <v>0.75389181426519869</v>
      </c>
      <c r="I152" s="849">
        <v>194.9108910891089</v>
      </c>
      <c r="J152" s="849">
        <v>533</v>
      </c>
      <c r="K152" s="849">
        <v>104450</v>
      </c>
      <c r="L152" s="849">
        <v>1</v>
      </c>
      <c r="M152" s="849">
        <v>195.96622889305817</v>
      </c>
      <c r="N152" s="849">
        <v>366</v>
      </c>
      <c r="O152" s="849">
        <v>71736</v>
      </c>
      <c r="P152" s="837">
        <v>0.68679751077070372</v>
      </c>
      <c r="Q152" s="850">
        <v>196</v>
      </c>
    </row>
    <row r="153" spans="1:17" ht="14.4" customHeight="1" x14ac:dyDescent="0.3">
      <c r="A153" s="831" t="s">
        <v>560</v>
      </c>
      <c r="B153" s="832" t="s">
        <v>5731</v>
      </c>
      <c r="C153" s="832" t="s">
        <v>5511</v>
      </c>
      <c r="D153" s="832" t="s">
        <v>5827</v>
      </c>
      <c r="E153" s="832" t="s">
        <v>5828</v>
      </c>
      <c r="F153" s="849">
        <v>520</v>
      </c>
      <c r="G153" s="849">
        <v>202770</v>
      </c>
      <c r="H153" s="849">
        <v>0.69882133995037221</v>
      </c>
      <c r="I153" s="849">
        <v>389.94230769230768</v>
      </c>
      <c r="J153" s="849">
        <v>744</v>
      </c>
      <c r="K153" s="849">
        <v>290160</v>
      </c>
      <c r="L153" s="849">
        <v>1</v>
      </c>
      <c r="M153" s="849">
        <v>390</v>
      </c>
      <c r="N153" s="849">
        <v>502</v>
      </c>
      <c r="O153" s="849">
        <v>196260</v>
      </c>
      <c r="P153" s="837">
        <v>0.67638544251447474</v>
      </c>
      <c r="Q153" s="850">
        <v>390.95617529880479</v>
      </c>
    </row>
    <row r="154" spans="1:17" ht="14.4" customHeight="1" x14ac:dyDescent="0.3">
      <c r="A154" s="831" t="s">
        <v>560</v>
      </c>
      <c r="B154" s="832" t="s">
        <v>5731</v>
      </c>
      <c r="C154" s="832" t="s">
        <v>5511</v>
      </c>
      <c r="D154" s="832" t="s">
        <v>5829</v>
      </c>
      <c r="E154" s="832" t="s">
        <v>5830</v>
      </c>
      <c r="F154" s="849">
        <v>0</v>
      </c>
      <c r="G154" s="849">
        <v>0</v>
      </c>
      <c r="H154" s="849"/>
      <c r="I154" s="849"/>
      <c r="J154" s="849">
        <v>0</v>
      </c>
      <c r="K154" s="849">
        <v>0</v>
      </c>
      <c r="L154" s="849"/>
      <c r="M154" s="849"/>
      <c r="N154" s="849">
        <v>0</v>
      </c>
      <c r="O154" s="849">
        <v>0</v>
      </c>
      <c r="P154" s="837"/>
      <c r="Q154" s="850"/>
    </row>
    <row r="155" spans="1:17" ht="14.4" customHeight="1" x14ac:dyDescent="0.3">
      <c r="A155" s="831" t="s">
        <v>560</v>
      </c>
      <c r="B155" s="832" t="s">
        <v>5731</v>
      </c>
      <c r="C155" s="832" t="s">
        <v>5511</v>
      </c>
      <c r="D155" s="832" t="s">
        <v>5831</v>
      </c>
      <c r="E155" s="832" t="s">
        <v>5832</v>
      </c>
      <c r="F155" s="849">
        <v>1328</v>
      </c>
      <c r="G155" s="849">
        <v>0</v>
      </c>
      <c r="H155" s="849"/>
      <c r="I155" s="849">
        <v>0</v>
      </c>
      <c r="J155" s="849">
        <v>852</v>
      </c>
      <c r="K155" s="849">
        <v>0</v>
      </c>
      <c r="L155" s="849"/>
      <c r="M155" s="849">
        <v>0</v>
      </c>
      <c r="N155" s="849">
        <v>1139</v>
      </c>
      <c r="O155" s="849">
        <v>0</v>
      </c>
      <c r="P155" s="837"/>
      <c r="Q155" s="850">
        <v>0</v>
      </c>
    </row>
    <row r="156" spans="1:17" ht="14.4" customHeight="1" x14ac:dyDescent="0.3">
      <c r="A156" s="831" t="s">
        <v>560</v>
      </c>
      <c r="B156" s="832" t="s">
        <v>5731</v>
      </c>
      <c r="C156" s="832" t="s">
        <v>5511</v>
      </c>
      <c r="D156" s="832" t="s">
        <v>5522</v>
      </c>
      <c r="E156" s="832" t="s">
        <v>5523</v>
      </c>
      <c r="F156" s="849">
        <v>553</v>
      </c>
      <c r="G156" s="849">
        <v>259357</v>
      </c>
      <c r="H156" s="849">
        <v>0.8801041097563872</v>
      </c>
      <c r="I156" s="849">
        <v>469</v>
      </c>
      <c r="J156" s="849">
        <v>627</v>
      </c>
      <c r="K156" s="849">
        <v>294689</v>
      </c>
      <c r="L156" s="849">
        <v>1</v>
      </c>
      <c r="M156" s="849">
        <v>469.99840510366829</v>
      </c>
      <c r="N156" s="849">
        <v>639</v>
      </c>
      <c r="O156" s="849">
        <v>300968</v>
      </c>
      <c r="P156" s="837">
        <v>1.0213072086165416</v>
      </c>
      <c r="Q156" s="850">
        <v>470.9984350547731</v>
      </c>
    </row>
    <row r="157" spans="1:17" ht="14.4" customHeight="1" x14ac:dyDescent="0.3">
      <c r="A157" s="831" t="s">
        <v>560</v>
      </c>
      <c r="B157" s="832" t="s">
        <v>5731</v>
      </c>
      <c r="C157" s="832" t="s">
        <v>5511</v>
      </c>
      <c r="D157" s="832" t="s">
        <v>5833</v>
      </c>
      <c r="E157" s="832" t="s">
        <v>5834</v>
      </c>
      <c r="F157" s="849">
        <v>9</v>
      </c>
      <c r="G157" s="849">
        <v>6471</v>
      </c>
      <c r="H157" s="849">
        <v>0.47302631578947368</v>
      </c>
      <c r="I157" s="849">
        <v>719</v>
      </c>
      <c r="J157" s="849">
        <v>19</v>
      </c>
      <c r="K157" s="849">
        <v>13680</v>
      </c>
      <c r="L157" s="849">
        <v>1</v>
      </c>
      <c r="M157" s="849">
        <v>720</v>
      </c>
      <c r="N157" s="849">
        <v>29</v>
      </c>
      <c r="O157" s="849">
        <v>20880</v>
      </c>
      <c r="P157" s="837">
        <v>1.5263157894736843</v>
      </c>
      <c r="Q157" s="850">
        <v>720</v>
      </c>
    </row>
    <row r="158" spans="1:17" ht="14.4" customHeight="1" x14ac:dyDescent="0.3">
      <c r="A158" s="831" t="s">
        <v>560</v>
      </c>
      <c r="B158" s="832" t="s">
        <v>5731</v>
      </c>
      <c r="C158" s="832" t="s">
        <v>5511</v>
      </c>
      <c r="D158" s="832" t="s">
        <v>5835</v>
      </c>
      <c r="E158" s="832" t="s">
        <v>5836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58</v>
      </c>
      <c r="P158" s="837"/>
      <c r="Q158" s="850">
        <v>58</v>
      </c>
    </row>
    <row r="159" spans="1:17" ht="14.4" customHeight="1" x14ac:dyDescent="0.3">
      <c r="A159" s="831" t="s">
        <v>560</v>
      </c>
      <c r="B159" s="832" t="s">
        <v>5731</v>
      </c>
      <c r="C159" s="832" t="s">
        <v>5511</v>
      </c>
      <c r="D159" s="832" t="s">
        <v>5532</v>
      </c>
      <c r="E159" s="832" t="s">
        <v>5533</v>
      </c>
      <c r="F159" s="849">
        <v>307</v>
      </c>
      <c r="G159" s="849">
        <v>214967</v>
      </c>
      <c r="H159" s="849">
        <v>0.70173371156602038</v>
      </c>
      <c r="I159" s="849">
        <v>700.21824104234531</v>
      </c>
      <c r="J159" s="849">
        <v>437</v>
      </c>
      <c r="K159" s="849">
        <v>306337</v>
      </c>
      <c r="L159" s="849">
        <v>1</v>
      </c>
      <c r="M159" s="849">
        <v>701</v>
      </c>
      <c r="N159" s="849">
        <v>360</v>
      </c>
      <c r="O159" s="849">
        <v>252712</v>
      </c>
      <c r="P159" s="837">
        <v>0.82494768833017229</v>
      </c>
      <c r="Q159" s="850">
        <v>701.97777777777776</v>
      </c>
    </row>
    <row r="160" spans="1:17" ht="14.4" customHeight="1" x14ac:dyDescent="0.3">
      <c r="A160" s="831" t="s">
        <v>560</v>
      </c>
      <c r="B160" s="832" t="s">
        <v>5731</v>
      </c>
      <c r="C160" s="832" t="s">
        <v>5511</v>
      </c>
      <c r="D160" s="832" t="s">
        <v>5837</v>
      </c>
      <c r="E160" s="832" t="s">
        <v>5838</v>
      </c>
      <c r="F160" s="849">
        <v>3</v>
      </c>
      <c r="G160" s="849">
        <v>0</v>
      </c>
      <c r="H160" s="849"/>
      <c r="I160" s="849">
        <v>0</v>
      </c>
      <c r="J160" s="849">
        <v>9</v>
      </c>
      <c r="K160" s="849">
        <v>0</v>
      </c>
      <c r="L160" s="849"/>
      <c r="M160" s="849">
        <v>0</v>
      </c>
      <c r="N160" s="849">
        <v>33</v>
      </c>
      <c r="O160" s="849">
        <v>0</v>
      </c>
      <c r="P160" s="837"/>
      <c r="Q160" s="850">
        <v>0</v>
      </c>
    </row>
    <row r="161" spans="1:17" ht="14.4" customHeight="1" x14ac:dyDescent="0.3">
      <c r="A161" s="831" t="s">
        <v>560</v>
      </c>
      <c r="B161" s="832" t="s">
        <v>5731</v>
      </c>
      <c r="C161" s="832" t="s">
        <v>5511</v>
      </c>
      <c r="D161" s="832" t="s">
        <v>5544</v>
      </c>
      <c r="E161" s="832" t="s">
        <v>5545</v>
      </c>
      <c r="F161" s="849">
        <v>15</v>
      </c>
      <c r="G161" s="849">
        <v>3255</v>
      </c>
      <c r="H161" s="849">
        <v>0.59746696035242286</v>
      </c>
      <c r="I161" s="849">
        <v>217</v>
      </c>
      <c r="J161" s="849">
        <v>25</v>
      </c>
      <c r="K161" s="849">
        <v>5448</v>
      </c>
      <c r="L161" s="849">
        <v>1</v>
      </c>
      <c r="M161" s="849">
        <v>217.92</v>
      </c>
      <c r="N161" s="849">
        <v>24</v>
      </c>
      <c r="O161" s="849">
        <v>5256</v>
      </c>
      <c r="P161" s="837">
        <v>0.96475770925110127</v>
      </c>
      <c r="Q161" s="850">
        <v>219</v>
      </c>
    </row>
    <row r="162" spans="1:17" ht="14.4" customHeight="1" x14ac:dyDescent="0.3">
      <c r="A162" s="831" t="s">
        <v>560</v>
      </c>
      <c r="B162" s="832" t="s">
        <v>5731</v>
      </c>
      <c r="C162" s="832" t="s">
        <v>5511</v>
      </c>
      <c r="D162" s="832" t="s">
        <v>5839</v>
      </c>
      <c r="E162" s="832" t="s">
        <v>5840</v>
      </c>
      <c r="F162" s="849">
        <v>132</v>
      </c>
      <c r="G162" s="849">
        <v>31020</v>
      </c>
      <c r="H162" s="849">
        <v>0.35013262599469497</v>
      </c>
      <c r="I162" s="849">
        <v>235</v>
      </c>
      <c r="J162" s="849">
        <v>377</v>
      </c>
      <c r="K162" s="849">
        <v>88595</v>
      </c>
      <c r="L162" s="849">
        <v>1</v>
      </c>
      <c r="M162" s="849">
        <v>235</v>
      </c>
      <c r="N162" s="849">
        <v>285</v>
      </c>
      <c r="O162" s="849">
        <v>67253</v>
      </c>
      <c r="P162" s="837">
        <v>0.75910604435916251</v>
      </c>
      <c r="Q162" s="850">
        <v>235.97543859649122</v>
      </c>
    </row>
    <row r="163" spans="1:17" ht="14.4" customHeight="1" x14ac:dyDescent="0.3">
      <c r="A163" s="831" t="s">
        <v>560</v>
      </c>
      <c r="B163" s="832" t="s">
        <v>5841</v>
      </c>
      <c r="C163" s="832" t="s">
        <v>5421</v>
      </c>
      <c r="D163" s="832" t="s">
        <v>5732</v>
      </c>
      <c r="E163" s="832"/>
      <c r="F163" s="849">
        <v>22</v>
      </c>
      <c r="G163" s="849">
        <v>1098.46</v>
      </c>
      <c r="H163" s="849"/>
      <c r="I163" s="849">
        <v>49.93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560</v>
      </c>
      <c r="B164" s="832" t="s">
        <v>5841</v>
      </c>
      <c r="C164" s="832" t="s">
        <v>5421</v>
      </c>
      <c r="D164" s="832" t="s">
        <v>5735</v>
      </c>
      <c r="E164" s="832" t="s">
        <v>1110</v>
      </c>
      <c r="F164" s="849"/>
      <c r="G164" s="849"/>
      <c r="H164" s="849"/>
      <c r="I164" s="849"/>
      <c r="J164" s="849">
        <v>12</v>
      </c>
      <c r="K164" s="849">
        <v>59857.520000000004</v>
      </c>
      <c r="L164" s="849">
        <v>1</v>
      </c>
      <c r="M164" s="849">
        <v>4988.126666666667</v>
      </c>
      <c r="N164" s="849">
        <v>2</v>
      </c>
      <c r="O164" s="849">
        <v>9976.18</v>
      </c>
      <c r="P164" s="837">
        <v>0.16666544153516549</v>
      </c>
      <c r="Q164" s="850">
        <v>4988.09</v>
      </c>
    </row>
    <row r="165" spans="1:17" ht="14.4" customHeight="1" x14ac:dyDescent="0.3">
      <c r="A165" s="831" t="s">
        <v>560</v>
      </c>
      <c r="B165" s="832" t="s">
        <v>5841</v>
      </c>
      <c r="C165" s="832" t="s">
        <v>5421</v>
      </c>
      <c r="D165" s="832" t="s">
        <v>5737</v>
      </c>
      <c r="E165" s="832" t="s">
        <v>5734</v>
      </c>
      <c r="F165" s="849">
        <v>8</v>
      </c>
      <c r="G165" s="849">
        <v>609.04</v>
      </c>
      <c r="H165" s="849"/>
      <c r="I165" s="849">
        <v>76.13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560</v>
      </c>
      <c r="B166" s="832" t="s">
        <v>5841</v>
      </c>
      <c r="C166" s="832" t="s">
        <v>5421</v>
      </c>
      <c r="D166" s="832" t="s">
        <v>5738</v>
      </c>
      <c r="E166" s="832" t="s">
        <v>1873</v>
      </c>
      <c r="F166" s="849">
        <v>4.5999999999999996</v>
      </c>
      <c r="G166" s="849">
        <v>2029.68</v>
      </c>
      <c r="H166" s="849">
        <v>0.28571267694456021</v>
      </c>
      <c r="I166" s="849">
        <v>441.2347826086957</v>
      </c>
      <c r="J166" s="849">
        <v>16.100000000000001</v>
      </c>
      <c r="K166" s="849">
        <v>7103.92</v>
      </c>
      <c r="L166" s="849">
        <v>1</v>
      </c>
      <c r="M166" s="849">
        <v>441.23726708074531</v>
      </c>
      <c r="N166" s="849">
        <v>33.9</v>
      </c>
      <c r="O166" s="849">
        <v>14957.89</v>
      </c>
      <c r="P166" s="837">
        <v>2.1055825516053108</v>
      </c>
      <c r="Q166" s="850">
        <v>441.23569321533921</v>
      </c>
    </row>
    <row r="167" spans="1:17" ht="14.4" customHeight="1" x14ac:dyDescent="0.3">
      <c r="A167" s="831" t="s">
        <v>560</v>
      </c>
      <c r="B167" s="832" t="s">
        <v>5841</v>
      </c>
      <c r="C167" s="832" t="s">
        <v>5421</v>
      </c>
      <c r="D167" s="832" t="s">
        <v>5740</v>
      </c>
      <c r="E167" s="832"/>
      <c r="F167" s="849">
        <v>20</v>
      </c>
      <c r="G167" s="849">
        <v>1608.6000000000001</v>
      </c>
      <c r="H167" s="849"/>
      <c r="I167" s="849">
        <v>80.430000000000007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560</v>
      </c>
      <c r="B168" s="832" t="s">
        <v>5841</v>
      </c>
      <c r="C168" s="832" t="s">
        <v>5421</v>
      </c>
      <c r="D168" s="832" t="s">
        <v>5741</v>
      </c>
      <c r="E168" s="832" t="s">
        <v>1171</v>
      </c>
      <c r="F168" s="849">
        <v>5</v>
      </c>
      <c r="G168" s="849">
        <v>292</v>
      </c>
      <c r="H168" s="849">
        <v>0.22727272727272729</v>
      </c>
      <c r="I168" s="849">
        <v>58.4</v>
      </c>
      <c r="J168" s="849">
        <v>22</v>
      </c>
      <c r="K168" s="849">
        <v>1284.8</v>
      </c>
      <c r="L168" s="849">
        <v>1</v>
      </c>
      <c r="M168" s="849">
        <v>58.4</v>
      </c>
      <c r="N168" s="849">
        <v>3</v>
      </c>
      <c r="O168" s="849">
        <v>175.2</v>
      </c>
      <c r="P168" s="837">
        <v>0.13636363636363635</v>
      </c>
      <c r="Q168" s="850">
        <v>58.4</v>
      </c>
    </row>
    <row r="169" spans="1:17" ht="14.4" customHeight="1" x14ac:dyDescent="0.3">
      <c r="A169" s="831" t="s">
        <v>560</v>
      </c>
      <c r="B169" s="832" t="s">
        <v>5841</v>
      </c>
      <c r="C169" s="832" t="s">
        <v>5421</v>
      </c>
      <c r="D169" s="832" t="s">
        <v>5742</v>
      </c>
      <c r="E169" s="832" t="s">
        <v>5743</v>
      </c>
      <c r="F169" s="849">
        <v>13</v>
      </c>
      <c r="G169" s="849">
        <v>1377.48</v>
      </c>
      <c r="H169" s="849"/>
      <c r="I169" s="849">
        <v>105.96000000000001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560</v>
      </c>
      <c r="B170" s="832" t="s">
        <v>5841</v>
      </c>
      <c r="C170" s="832" t="s">
        <v>5421</v>
      </c>
      <c r="D170" s="832" t="s">
        <v>5744</v>
      </c>
      <c r="E170" s="832" t="s">
        <v>1489</v>
      </c>
      <c r="F170" s="849">
        <v>2.7</v>
      </c>
      <c r="G170" s="849">
        <v>1869.06</v>
      </c>
      <c r="H170" s="849">
        <v>6.7501896059807143</v>
      </c>
      <c r="I170" s="849">
        <v>692.24444444444441</v>
      </c>
      <c r="J170" s="849">
        <v>0.4</v>
      </c>
      <c r="K170" s="849">
        <v>276.89</v>
      </c>
      <c r="L170" s="849">
        <v>1</v>
      </c>
      <c r="M170" s="849">
        <v>692.22499999999991</v>
      </c>
      <c r="N170" s="849">
        <v>3</v>
      </c>
      <c r="O170" s="849">
        <v>2076.7399999999998</v>
      </c>
      <c r="P170" s="837">
        <v>7.5002347502618365</v>
      </c>
      <c r="Q170" s="850">
        <v>692.24666666666656</v>
      </c>
    </row>
    <row r="171" spans="1:17" ht="14.4" customHeight="1" x14ac:dyDescent="0.3">
      <c r="A171" s="831" t="s">
        <v>560</v>
      </c>
      <c r="B171" s="832" t="s">
        <v>5841</v>
      </c>
      <c r="C171" s="832" t="s">
        <v>5421</v>
      </c>
      <c r="D171" s="832" t="s">
        <v>5745</v>
      </c>
      <c r="E171" s="832" t="s">
        <v>1840</v>
      </c>
      <c r="F171" s="849"/>
      <c r="G171" s="849"/>
      <c r="H171" s="849"/>
      <c r="I171" s="849"/>
      <c r="J171" s="849">
        <v>0.9</v>
      </c>
      <c r="K171" s="849">
        <v>10812.06</v>
      </c>
      <c r="L171" s="849">
        <v>1</v>
      </c>
      <c r="M171" s="849">
        <v>12013.4</v>
      </c>
      <c r="N171" s="849">
        <v>29.2</v>
      </c>
      <c r="O171" s="849">
        <v>350791.56</v>
      </c>
      <c r="P171" s="837">
        <v>32.444470341452046</v>
      </c>
      <c r="Q171" s="850">
        <v>12013.409589041095</v>
      </c>
    </row>
    <row r="172" spans="1:17" ht="14.4" customHeight="1" x14ac:dyDescent="0.3">
      <c r="A172" s="831" t="s">
        <v>560</v>
      </c>
      <c r="B172" s="832" t="s">
        <v>5841</v>
      </c>
      <c r="C172" s="832" t="s">
        <v>5421</v>
      </c>
      <c r="D172" s="832" t="s">
        <v>5746</v>
      </c>
      <c r="E172" s="832" t="s">
        <v>5747</v>
      </c>
      <c r="F172" s="849"/>
      <c r="G172" s="849"/>
      <c r="H172" s="849"/>
      <c r="I172" s="849"/>
      <c r="J172" s="849"/>
      <c r="K172" s="849"/>
      <c r="L172" s="849"/>
      <c r="M172" s="849"/>
      <c r="N172" s="849">
        <v>5</v>
      </c>
      <c r="O172" s="849">
        <v>11668.5</v>
      </c>
      <c r="P172" s="837"/>
      <c r="Q172" s="850">
        <v>2333.6999999999998</v>
      </c>
    </row>
    <row r="173" spans="1:17" ht="14.4" customHeight="1" x14ac:dyDescent="0.3">
      <c r="A173" s="831" t="s">
        <v>560</v>
      </c>
      <c r="B173" s="832" t="s">
        <v>5841</v>
      </c>
      <c r="C173" s="832" t="s">
        <v>5421</v>
      </c>
      <c r="D173" s="832" t="s">
        <v>5748</v>
      </c>
      <c r="E173" s="832"/>
      <c r="F173" s="849">
        <v>78</v>
      </c>
      <c r="G173" s="849">
        <v>3011.5800000000004</v>
      </c>
      <c r="H173" s="849"/>
      <c r="I173" s="849">
        <v>38.610000000000007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560</v>
      </c>
      <c r="B174" s="832" t="s">
        <v>5841</v>
      </c>
      <c r="C174" s="832" t="s">
        <v>5421</v>
      </c>
      <c r="D174" s="832" t="s">
        <v>5749</v>
      </c>
      <c r="E174" s="832" t="s">
        <v>5750</v>
      </c>
      <c r="F174" s="849"/>
      <c r="G174" s="849"/>
      <c r="H174" s="849"/>
      <c r="I174" s="849"/>
      <c r="J174" s="849"/>
      <c r="K174" s="849"/>
      <c r="L174" s="849"/>
      <c r="M174" s="849"/>
      <c r="N174" s="849">
        <v>2.4</v>
      </c>
      <c r="O174" s="849">
        <v>940.32</v>
      </c>
      <c r="P174" s="837"/>
      <c r="Q174" s="850">
        <v>391.8</v>
      </c>
    </row>
    <row r="175" spans="1:17" ht="14.4" customHeight="1" x14ac:dyDescent="0.3">
      <c r="A175" s="831" t="s">
        <v>560</v>
      </c>
      <c r="B175" s="832" t="s">
        <v>5841</v>
      </c>
      <c r="C175" s="832" t="s">
        <v>5421</v>
      </c>
      <c r="D175" s="832" t="s">
        <v>5751</v>
      </c>
      <c r="E175" s="832" t="s">
        <v>3694</v>
      </c>
      <c r="F175" s="849">
        <v>11</v>
      </c>
      <c r="G175" s="849">
        <v>471.68</v>
      </c>
      <c r="H175" s="849">
        <v>3.666666666666667</v>
      </c>
      <c r="I175" s="849">
        <v>42.88</v>
      </c>
      <c r="J175" s="849">
        <v>3</v>
      </c>
      <c r="K175" s="849">
        <v>128.63999999999999</v>
      </c>
      <c r="L175" s="849">
        <v>1</v>
      </c>
      <c r="M175" s="849">
        <v>42.879999999999995</v>
      </c>
      <c r="N175" s="849"/>
      <c r="O175" s="849"/>
      <c r="P175" s="837"/>
      <c r="Q175" s="850"/>
    </row>
    <row r="176" spans="1:17" ht="14.4" customHeight="1" x14ac:dyDescent="0.3">
      <c r="A176" s="831" t="s">
        <v>560</v>
      </c>
      <c r="B176" s="832" t="s">
        <v>5841</v>
      </c>
      <c r="C176" s="832" t="s">
        <v>5421</v>
      </c>
      <c r="D176" s="832" t="s">
        <v>5448</v>
      </c>
      <c r="E176" s="832" t="s">
        <v>1161</v>
      </c>
      <c r="F176" s="849">
        <v>52</v>
      </c>
      <c r="G176" s="849">
        <v>4015.44</v>
      </c>
      <c r="H176" s="849">
        <v>10.4</v>
      </c>
      <c r="I176" s="849">
        <v>77.22</v>
      </c>
      <c r="J176" s="849">
        <v>5</v>
      </c>
      <c r="K176" s="849">
        <v>386.1</v>
      </c>
      <c r="L176" s="849">
        <v>1</v>
      </c>
      <c r="M176" s="849">
        <v>77.22</v>
      </c>
      <c r="N176" s="849"/>
      <c r="O176" s="849"/>
      <c r="P176" s="837"/>
      <c r="Q176" s="850"/>
    </row>
    <row r="177" spans="1:17" ht="14.4" customHeight="1" x14ac:dyDescent="0.3">
      <c r="A177" s="831" t="s">
        <v>560</v>
      </c>
      <c r="B177" s="832" t="s">
        <v>5841</v>
      </c>
      <c r="C177" s="832" t="s">
        <v>5421</v>
      </c>
      <c r="D177" s="832" t="s">
        <v>5451</v>
      </c>
      <c r="E177" s="832" t="s">
        <v>5452</v>
      </c>
      <c r="F177" s="849">
        <v>186.4</v>
      </c>
      <c r="G177" s="849">
        <v>50648.840000000011</v>
      </c>
      <c r="H177" s="849">
        <v>1.0749897327108935</v>
      </c>
      <c r="I177" s="849">
        <v>271.72124463519316</v>
      </c>
      <c r="J177" s="849">
        <v>173.4</v>
      </c>
      <c r="K177" s="849">
        <v>47115.65</v>
      </c>
      <c r="L177" s="849">
        <v>1</v>
      </c>
      <c r="M177" s="849">
        <v>271.71655132641291</v>
      </c>
      <c r="N177" s="849">
        <v>123.4</v>
      </c>
      <c r="O177" s="849">
        <v>33529.879999999997</v>
      </c>
      <c r="P177" s="837">
        <v>0.71165058743750742</v>
      </c>
      <c r="Q177" s="850">
        <v>271.71701782820094</v>
      </c>
    </row>
    <row r="178" spans="1:17" ht="14.4" customHeight="1" x14ac:dyDescent="0.3">
      <c r="A178" s="831" t="s">
        <v>560</v>
      </c>
      <c r="B178" s="832" t="s">
        <v>5841</v>
      </c>
      <c r="C178" s="832" t="s">
        <v>5421</v>
      </c>
      <c r="D178" s="832" t="s">
        <v>5754</v>
      </c>
      <c r="E178" s="832" t="s">
        <v>5755</v>
      </c>
      <c r="F178" s="849">
        <v>2</v>
      </c>
      <c r="G178" s="849">
        <v>11971.5</v>
      </c>
      <c r="H178" s="849"/>
      <c r="I178" s="849">
        <v>5985.75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560</v>
      </c>
      <c r="B179" s="832" t="s">
        <v>5841</v>
      </c>
      <c r="C179" s="832" t="s">
        <v>5421</v>
      </c>
      <c r="D179" s="832" t="s">
        <v>5758</v>
      </c>
      <c r="E179" s="832" t="s">
        <v>5757</v>
      </c>
      <c r="F179" s="849">
        <v>10</v>
      </c>
      <c r="G179" s="849">
        <v>799.8</v>
      </c>
      <c r="H179" s="849"/>
      <c r="I179" s="849">
        <v>79.97999999999999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560</v>
      </c>
      <c r="B180" s="832" t="s">
        <v>5841</v>
      </c>
      <c r="C180" s="832" t="s">
        <v>5421</v>
      </c>
      <c r="D180" s="832" t="s">
        <v>5759</v>
      </c>
      <c r="E180" s="832" t="s">
        <v>5760</v>
      </c>
      <c r="F180" s="849">
        <v>11.6</v>
      </c>
      <c r="G180" s="849">
        <v>37859.32</v>
      </c>
      <c r="H180" s="849">
        <v>1.4146305920667914</v>
      </c>
      <c r="I180" s="849">
        <v>3263.7344827586207</v>
      </c>
      <c r="J180" s="849">
        <v>8.1999999999999993</v>
      </c>
      <c r="K180" s="849">
        <v>26762.690000000002</v>
      </c>
      <c r="L180" s="849">
        <v>1</v>
      </c>
      <c r="M180" s="849">
        <v>3263.7426829268297</v>
      </c>
      <c r="N180" s="849">
        <v>9.4</v>
      </c>
      <c r="O180" s="849">
        <v>30679.25</v>
      </c>
      <c r="P180" s="837">
        <v>1.1463440334286277</v>
      </c>
      <c r="Q180" s="850">
        <v>3263.75</v>
      </c>
    </row>
    <row r="181" spans="1:17" ht="14.4" customHeight="1" x14ac:dyDescent="0.3">
      <c r="A181" s="831" t="s">
        <v>560</v>
      </c>
      <c r="B181" s="832" t="s">
        <v>5841</v>
      </c>
      <c r="C181" s="832" t="s">
        <v>5421</v>
      </c>
      <c r="D181" s="832" t="s">
        <v>5763</v>
      </c>
      <c r="E181" s="832" t="s">
        <v>5762</v>
      </c>
      <c r="F181" s="849"/>
      <c r="G181" s="849"/>
      <c r="H181" s="849"/>
      <c r="I181" s="849"/>
      <c r="J181" s="849"/>
      <c r="K181" s="849"/>
      <c r="L181" s="849"/>
      <c r="M181" s="849"/>
      <c r="N181" s="849">
        <v>47</v>
      </c>
      <c r="O181" s="849">
        <v>10302.4</v>
      </c>
      <c r="P181" s="837"/>
      <c r="Q181" s="850">
        <v>219.2</v>
      </c>
    </row>
    <row r="182" spans="1:17" ht="14.4" customHeight="1" x14ac:dyDescent="0.3">
      <c r="A182" s="831" t="s">
        <v>560</v>
      </c>
      <c r="B182" s="832" t="s">
        <v>5841</v>
      </c>
      <c r="C182" s="832" t="s">
        <v>5421</v>
      </c>
      <c r="D182" s="832" t="s">
        <v>5842</v>
      </c>
      <c r="E182" s="832" t="s">
        <v>3222</v>
      </c>
      <c r="F182" s="849"/>
      <c r="G182" s="849"/>
      <c r="H182" s="849"/>
      <c r="I182" s="849"/>
      <c r="J182" s="849">
        <v>1.5</v>
      </c>
      <c r="K182" s="849">
        <v>643.79999999999995</v>
      </c>
      <c r="L182" s="849">
        <v>1</v>
      </c>
      <c r="M182" s="849">
        <v>429.2</v>
      </c>
      <c r="N182" s="849"/>
      <c r="O182" s="849"/>
      <c r="P182" s="837"/>
      <c r="Q182" s="850"/>
    </row>
    <row r="183" spans="1:17" ht="14.4" customHeight="1" x14ac:dyDescent="0.3">
      <c r="A183" s="831" t="s">
        <v>560</v>
      </c>
      <c r="B183" s="832" t="s">
        <v>5841</v>
      </c>
      <c r="C183" s="832" t="s">
        <v>5421</v>
      </c>
      <c r="D183" s="832" t="s">
        <v>5764</v>
      </c>
      <c r="E183" s="832" t="s">
        <v>1859</v>
      </c>
      <c r="F183" s="849">
        <v>2</v>
      </c>
      <c r="G183" s="849">
        <v>131.5</v>
      </c>
      <c r="H183" s="849">
        <v>5.8142876723836806E-2</v>
      </c>
      <c r="I183" s="849">
        <v>65.75</v>
      </c>
      <c r="J183" s="849">
        <v>37</v>
      </c>
      <c r="K183" s="849">
        <v>2261.67</v>
      </c>
      <c r="L183" s="849">
        <v>1</v>
      </c>
      <c r="M183" s="849">
        <v>61.126216216216221</v>
      </c>
      <c r="N183" s="849">
        <v>33</v>
      </c>
      <c r="O183" s="849">
        <v>2169.75</v>
      </c>
      <c r="P183" s="837">
        <v>0.9593574659433074</v>
      </c>
      <c r="Q183" s="850">
        <v>65.75</v>
      </c>
    </row>
    <row r="184" spans="1:17" ht="14.4" customHeight="1" x14ac:dyDescent="0.3">
      <c r="A184" s="831" t="s">
        <v>560</v>
      </c>
      <c r="B184" s="832" t="s">
        <v>5841</v>
      </c>
      <c r="C184" s="832" t="s">
        <v>5421</v>
      </c>
      <c r="D184" s="832" t="s">
        <v>5766</v>
      </c>
      <c r="E184" s="832" t="s">
        <v>5767</v>
      </c>
      <c r="F184" s="849">
        <v>2.6</v>
      </c>
      <c r="G184" s="849">
        <v>204.88</v>
      </c>
      <c r="H184" s="849">
        <v>3.25</v>
      </c>
      <c r="I184" s="849">
        <v>78.8</v>
      </c>
      <c r="J184" s="849">
        <v>0.8</v>
      </c>
      <c r="K184" s="849">
        <v>63.04</v>
      </c>
      <c r="L184" s="849">
        <v>1</v>
      </c>
      <c r="M184" s="849">
        <v>78.8</v>
      </c>
      <c r="N184" s="849">
        <v>1.6</v>
      </c>
      <c r="O184" s="849">
        <v>126.08</v>
      </c>
      <c r="P184" s="837">
        <v>2</v>
      </c>
      <c r="Q184" s="850">
        <v>78.8</v>
      </c>
    </row>
    <row r="185" spans="1:17" ht="14.4" customHeight="1" x14ac:dyDescent="0.3">
      <c r="A185" s="831" t="s">
        <v>560</v>
      </c>
      <c r="B185" s="832" t="s">
        <v>5841</v>
      </c>
      <c r="C185" s="832" t="s">
        <v>5421</v>
      </c>
      <c r="D185" s="832" t="s">
        <v>5768</v>
      </c>
      <c r="E185" s="832" t="s">
        <v>5769</v>
      </c>
      <c r="F185" s="849">
        <v>149</v>
      </c>
      <c r="G185" s="849">
        <v>191816.64</v>
      </c>
      <c r="H185" s="849">
        <v>0.83240223463687169</v>
      </c>
      <c r="I185" s="849">
        <v>1287.3600000000001</v>
      </c>
      <c r="J185" s="849">
        <v>179</v>
      </c>
      <c r="K185" s="849">
        <v>230437.43999999997</v>
      </c>
      <c r="L185" s="849">
        <v>1</v>
      </c>
      <c r="M185" s="849">
        <v>1287.3599999999999</v>
      </c>
      <c r="N185" s="849">
        <v>203</v>
      </c>
      <c r="O185" s="849">
        <v>261334.08</v>
      </c>
      <c r="P185" s="837">
        <v>1.1340782122905029</v>
      </c>
      <c r="Q185" s="850">
        <v>1287.3599999999999</v>
      </c>
    </row>
    <row r="186" spans="1:17" ht="14.4" customHeight="1" x14ac:dyDescent="0.3">
      <c r="A186" s="831" t="s">
        <v>560</v>
      </c>
      <c r="B186" s="832" t="s">
        <v>5841</v>
      </c>
      <c r="C186" s="832" t="s">
        <v>5421</v>
      </c>
      <c r="D186" s="832" t="s">
        <v>5770</v>
      </c>
      <c r="E186" s="832" t="s">
        <v>5771</v>
      </c>
      <c r="F186" s="849"/>
      <c r="G186" s="849"/>
      <c r="H186" s="849"/>
      <c r="I186" s="849"/>
      <c r="J186" s="849">
        <v>0.1</v>
      </c>
      <c r="K186" s="849">
        <v>176.79</v>
      </c>
      <c r="L186" s="849">
        <v>1</v>
      </c>
      <c r="M186" s="849">
        <v>1767.8999999999999</v>
      </c>
      <c r="N186" s="849"/>
      <c r="O186" s="849"/>
      <c r="P186" s="837"/>
      <c r="Q186" s="850"/>
    </row>
    <row r="187" spans="1:17" ht="14.4" customHeight="1" x14ac:dyDescent="0.3">
      <c r="A187" s="831" t="s">
        <v>560</v>
      </c>
      <c r="B187" s="832" t="s">
        <v>5841</v>
      </c>
      <c r="C187" s="832" t="s">
        <v>5421</v>
      </c>
      <c r="D187" s="832" t="s">
        <v>5774</v>
      </c>
      <c r="E187" s="832" t="s">
        <v>5775</v>
      </c>
      <c r="F187" s="849">
        <v>8.3000000000000007</v>
      </c>
      <c r="G187" s="849">
        <v>4978.45</v>
      </c>
      <c r="H187" s="849">
        <v>20.750458486162053</v>
      </c>
      <c r="I187" s="849">
        <v>599.81325301204811</v>
      </c>
      <c r="J187" s="849">
        <v>0.4</v>
      </c>
      <c r="K187" s="849">
        <v>239.92</v>
      </c>
      <c r="L187" s="849">
        <v>1</v>
      </c>
      <c r="M187" s="849">
        <v>599.79999999999995</v>
      </c>
      <c r="N187" s="849"/>
      <c r="O187" s="849"/>
      <c r="P187" s="837"/>
      <c r="Q187" s="850"/>
    </row>
    <row r="188" spans="1:17" ht="14.4" customHeight="1" x14ac:dyDescent="0.3">
      <c r="A188" s="831" t="s">
        <v>560</v>
      </c>
      <c r="B188" s="832" t="s">
        <v>5841</v>
      </c>
      <c r="C188" s="832" t="s">
        <v>5421</v>
      </c>
      <c r="D188" s="832" t="s">
        <v>5776</v>
      </c>
      <c r="E188" s="832" t="s">
        <v>1153</v>
      </c>
      <c r="F188" s="849">
        <v>101.1</v>
      </c>
      <c r="G188" s="849">
        <v>9350.73</v>
      </c>
      <c r="H188" s="849">
        <v>0.76590835372865862</v>
      </c>
      <c r="I188" s="849">
        <v>92.489910979228483</v>
      </c>
      <c r="J188" s="849">
        <v>132</v>
      </c>
      <c r="K188" s="849">
        <v>12208.68</v>
      </c>
      <c r="L188" s="849">
        <v>1</v>
      </c>
      <c r="M188" s="849">
        <v>92.490000000000009</v>
      </c>
      <c r="N188" s="849">
        <v>73</v>
      </c>
      <c r="O188" s="849">
        <v>6751.77</v>
      </c>
      <c r="P188" s="837">
        <v>0.55303030303030309</v>
      </c>
      <c r="Q188" s="850">
        <v>92.490000000000009</v>
      </c>
    </row>
    <row r="189" spans="1:17" ht="14.4" customHeight="1" x14ac:dyDescent="0.3">
      <c r="A189" s="831" t="s">
        <v>560</v>
      </c>
      <c r="B189" s="832" t="s">
        <v>5841</v>
      </c>
      <c r="C189" s="832" t="s">
        <v>5421</v>
      </c>
      <c r="D189" s="832" t="s">
        <v>5777</v>
      </c>
      <c r="E189" s="832" t="s">
        <v>5778</v>
      </c>
      <c r="F189" s="849"/>
      <c r="G189" s="849"/>
      <c r="H189" s="849"/>
      <c r="I189" s="849"/>
      <c r="J189" s="849">
        <v>0.5</v>
      </c>
      <c r="K189" s="849">
        <v>789.85</v>
      </c>
      <c r="L189" s="849">
        <v>1</v>
      </c>
      <c r="M189" s="849">
        <v>1579.7</v>
      </c>
      <c r="N189" s="849">
        <v>0.2</v>
      </c>
      <c r="O189" s="849">
        <v>315.94</v>
      </c>
      <c r="P189" s="837">
        <v>0.39999999999999997</v>
      </c>
      <c r="Q189" s="850">
        <v>1579.6999999999998</v>
      </c>
    </row>
    <row r="190" spans="1:17" ht="14.4" customHeight="1" x14ac:dyDescent="0.3">
      <c r="A190" s="831" t="s">
        <v>560</v>
      </c>
      <c r="B190" s="832" t="s">
        <v>5841</v>
      </c>
      <c r="C190" s="832" t="s">
        <v>5421</v>
      </c>
      <c r="D190" s="832" t="s">
        <v>5779</v>
      </c>
      <c r="E190" s="832" t="s">
        <v>5780</v>
      </c>
      <c r="F190" s="849">
        <v>3</v>
      </c>
      <c r="G190" s="849">
        <v>4895.6400000000003</v>
      </c>
      <c r="H190" s="849"/>
      <c r="I190" s="849">
        <v>1631.88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560</v>
      </c>
      <c r="B191" s="832" t="s">
        <v>5841</v>
      </c>
      <c r="C191" s="832" t="s">
        <v>5421</v>
      </c>
      <c r="D191" s="832" t="s">
        <v>5843</v>
      </c>
      <c r="E191" s="832" t="s">
        <v>5844</v>
      </c>
      <c r="F191" s="849"/>
      <c r="G191" s="849"/>
      <c r="H191" s="849"/>
      <c r="I191" s="849"/>
      <c r="J191" s="849">
        <v>0.9</v>
      </c>
      <c r="K191" s="849">
        <v>689.04</v>
      </c>
      <c r="L191" s="849">
        <v>1</v>
      </c>
      <c r="M191" s="849">
        <v>765.59999999999991</v>
      </c>
      <c r="N191" s="849"/>
      <c r="O191" s="849"/>
      <c r="P191" s="837"/>
      <c r="Q191" s="850"/>
    </row>
    <row r="192" spans="1:17" ht="14.4" customHeight="1" x14ac:dyDescent="0.3">
      <c r="A192" s="831" t="s">
        <v>560</v>
      </c>
      <c r="B192" s="832" t="s">
        <v>5841</v>
      </c>
      <c r="C192" s="832" t="s">
        <v>5421</v>
      </c>
      <c r="D192" s="832" t="s">
        <v>5783</v>
      </c>
      <c r="E192" s="832" t="s">
        <v>5784</v>
      </c>
      <c r="F192" s="849">
        <v>26</v>
      </c>
      <c r="G192" s="849">
        <v>2849.6</v>
      </c>
      <c r="H192" s="849"/>
      <c r="I192" s="849">
        <v>109.6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560</v>
      </c>
      <c r="B193" s="832" t="s">
        <v>5841</v>
      </c>
      <c r="C193" s="832" t="s">
        <v>5421</v>
      </c>
      <c r="D193" s="832" t="s">
        <v>5785</v>
      </c>
      <c r="E193" s="832" t="s">
        <v>5784</v>
      </c>
      <c r="F193" s="849">
        <v>32</v>
      </c>
      <c r="G193" s="849">
        <v>7014.4</v>
      </c>
      <c r="H193" s="849">
        <v>1.3913043478260867</v>
      </c>
      <c r="I193" s="849">
        <v>219.2</v>
      </c>
      <c r="J193" s="849">
        <v>23</v>
      </c>
      <c r="K193" s="849">
        <v>5041.6000000000004</v>
      </c>
      <c r="L193" s="849">
        <v>1</v>
      </c>
      <c r="M193" s="849">
        <v>219.20000000000002</v>
      </c>
      <c r="N193" s="849">
        <v>15</v>
      </c>
      <c r="O193" s="849">
        <v>3288</v>
      </c>
      <c r="P193" s="837">
        <v>0.65217391304347816</v>
      </c>
      <c r="Q193" s="850">
        <v>219.2</v>
      </c>
    </row>
    <row r="194" spans="1:17" ht="14.4" customHeight="1" x14ac:dyDescent="0.3">
      <c r="A194" s="831" t="s">
        <v>560</v>
      </c>
      <c r="B194" s="832" t="s">
        <v>5841</v>
      </c>
      <c r="C194" s="832" t="s">
        <v>5421</v>
      </c>
      <c r="D194" s="832" t="s">
        <v>5786</v>
      </c>
      <c r="E194" s="832" t="s">
        <v>5787</v>
      </c>
      <c r="F194" s="849">
        <v>5.4</v>
      </c>
      <c r="G194" s="849">
        <v>4169.58</v>
      </c>
      <c r="H194" s="849">
        <v>0.66666879851623273</v>
      </c>
      <c r="I194" s="849">
        <v>772.14444444444439</v>
      </c>
      <c r="J194" s="849">
        <v>8.1</v>
      </c>
      <c r="K194" s="849">
        <v>6254.3499999999995</v>
      </c>
      <c r="L194" s="849">
        <v>1</v>
      </c>
      <c r="M194" s="849">
        <v>772.14197530864192</v>
      </c>
      <c r="N194" s="849">
        <v>8.7000000000000011</v>
      </c>
      <c r="O194" s="849">
        <v>6717.6399999999994</v>
      </c>
      <c r="P194" s="837">
        <v>1.0740748439086396</v>
      </c>
      <c r="Q194" s="850">
        <v>772.14252873563203</v>
      </c>
    </row>
    <row r="195" spans="1:17" ht="14.4" customHeight="1" x14ac:dyDescent="0.3">
      <c r="A195" s="831" t="s">
        <v>560</v>
      </c>
      <c r="B195" s="832" t="s">
        <v>5841</v>
      </c>
      <c r="C195" s="832" t="s">
        <v>5421</v>
      </c>
      <c r="D195" s="832" t="s">
        <v>5792</v>
      </c>
      <c r="E195" s="832"/>
      <c r="F195" s="849">
        <v>15.200000000000001</v>
      </c>
      <c r="G195" s="849">
        <v>45914</v>
      </c>
      <c r="H195" s="849"/>
      <c r="I195" s="849">
        <v>3020.6578947368421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560</v>
      </c>
      <c r="B196" s="832" t="s">
        <v>5841</v>
      </c>
      <c r="C196" s="832" t="s">
        <v>5421</v>
      </c>
      <c r="D196" s="832" t="s">
        <v>5793</v>
      </c>
      <c r="E196" s="832" t="s">
        <v>1880</v>
      </c>
      <c r="F196" s="849">
        <v>22</v>
      </c>
      <c r="G196" s="849">
        <v>8925.2899999999991</v>
      </c>
      <c r="H196" s="849">
        <v>1.3130852602325371</v>
      </c>
      <c r="I196" s="849">
        <v>405.69499999999994</v>
      </c>
      <c r="J196" s="849">
        <v>16.8</v>
      </c>
      <c r="K196" s="849">
        <v>6797.1900000000005</v>
      </c>
      <c r="L196" s="849">
        <v>1</v>
      </c>
      <c r="M196" s="849">
        <v>404.59464285714284</v>
      </c>
      <c r="N196" s="849">
        <v>107</v>
      </c>
      <c r="O196" s="849">
        <v>41816.5</v>
      </c>
      <c r="P196" s="837">
        <v>6.1520275290230222</v>
      </c>
      <c r="Q196" s="850">
        <v>390.80841121495325</v>
      </c>
    </row>
    <row r="197" spans="1:17" ht="14.4" customHeight="1" x14ac:dyDescent="0.3">
      <c r="A197" s="831" t="s">
        <v>560</v>
      </c>
      <c r="B197" s="832" t="s">
        <v>5841</v>
      </c>
      <c r="C197" s="832" t="s">
        <v>5421</v>
      </c>
      <c r="D197" s="832" t="s">
        <v>5845</v>
      </c>
      <c r="E197" s="832"/>
      <c r="F197" s="849">
        <v>2</v>
      </c>
      <c r="G197" s="849">
        <v>131.5</v>
      </c>
      <c r="H197" s="849"/>
      <c r="I197" s="849">
        <v>65.75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560</v>
      </c>
      <c r="B198" s="832" t="s">
        <v>5841</v>
      </c>
      <c r="C198" s="832" t="s">
        <v>5421</v>
      </c>
      <c r="D198" s="832" t="s">
        <v>5794</v>
      </c>
      <c r="E198" s="832" t="s">
        <v>1856</v>
      </c>
      <c r="F198" s="849"/>
      <c r="G198" s="849"/>
      <c r="H198" s="849"/>
      <c r="I198" s="849"/>
      <c r="J198" s="849"/>
      <c r="K198" s="849"/>
      <c r="L198" s="849"/>
      <c r="M198" s="849"/>
      <c r="N198" s="849">
        <v>45.5</v>
      </c>
      <c r="O198" s="849">
        <v>2991.62</v>
      </c>
      <c r="P198" s="837"/>
      <c r="Q198" s="850">
        <v>65.749890109890103</v>
      </c>
    </row>
    <row r="199" spans="1:17" ht="14.4" customHeight="1" x14ac:dyDescent="0.3">
      <c r="A199" s="831" t="s">
        <v>560</v>
      </c>
      <c r="B199" s="832" t="s">
        <v>5841</v>
      </c>
      <c r="C199" s="832" t="s">
        <v>5421</v>
      </c>
      <c r="D199" s="832" t="s">
        <v>5796</v>
      </c>
      <c r="E199" s="832" t="s">
        <v>1852</v>
      </c>
      <c r="F199" s="849"/>
      <c r="G199" s="849"/>
      <c r="H199" s="849"/>
      <c r="I199" s="849"/>
      <c r="J199" s="849">
        <v>21.599999999999998</v>
      </c>
      <c r="K199" s="849">
        <v>45912.959999999999</v>
      </c>
      <c r="L199" s="849">
        <v>1</v>
      </c>
      <c r="M199" s="849">
        <v>2125.6000000000004</v>
      </c>
      <c r="N199" s="849">
        <v>49.1</v>
      </c>
      <c r="O199" s="849">
        <v>104366.96</v>
      </c>
      <c r="P199" s="837">
        <v>2.2731481481481484</v>
      </c>
      <c r="Q199" s="850">
        <v>2125.6</v>
      </c>
    </row>
    <row r="200" spans="1:17" ht="14.4" customHeight="1" x14ac:dyDescent="0.3">
      <c r="A200" s="831" t="s">
        <v>560</v>
      </c>
      <c r="B200" s="832" t="s">
        <v>5841</v>
      </c>
      <c r="C200" s="832" t="s">
        <v>5421</v>
      </c>
      <c r="D200" s="832" t="s">
        <v>5806</v>
      </c>
      <c r="E200" s="832" t="s">
        <v>1993</v>
      </c>
      <c r="F200" s="849"/>
      <c r="G200" s="849"/>
      <c r="H200" s="849"/>
      <c r="I200" s="849"/>
      <c r="J200" s="849">
        <v>0.3</v>
      </c>
      <c r="K200" s="849">
        <v>236.94</v>
      </c>
      <c r="L200" s="849">
        <v>1</v>
      </c>
      <c r="M200" s="849">
        <v>789.80000000000007</v>
      </c>
      <c r="N200" s="849">
        <v>0.6</v>
      </c>
      <c r="O200" s="849">
        <v>473.92</v>
      </c>
      <c r="P200" s="837">
        <v>2.0001688191103235</v>
      </c>
      <c r="Q200" s="850">
        <v>789.86666666666667</v>
      </c>
    </row>
    <row r="201" spans="1:17" ht="14.4" customHeight="1" x14ac:dyDescent="0.3">
      <c r="A201" s="831" t="s">
        <v>560</v>
      </c>
      <c r="B201" s="832" t="s">
        <v>5841</v>
      </c>
      <c r="C201" s="832" t="s">
        <v>5421</v>
      </c>
      <c r="D201" s="832" t="s">
        <v>5807</v>
      </c>
      <c r="E201" s="832" t="s">
        <v>1863</v>
      </c>
      <c r="F201" s="849"/>
      <c r="G201" s="849"/>
      <c r="H201" s="849"/>
      <c r="I201" s="849"/>
      <c r="J201" s="849"/>
      <c r="K201" s="849"/>
      <c r="L201" s="849"/>
      <c r="M201" s="849"/>
      <c r="N201" s="849">
        <v>17.399999999999999</v>
      </c>
      <c r="O201" s="849">
        <v>56788.98</v>
      </c>
      <c r="P201" s="837"/>
      <c r="Q201" s="850">
        <v>3263.7344827586212</v>
      </c>
    </row>
    <row r="202" spans="1:17" ht="14.4" customHeight="1" x14ac:dyDescent="0.3">
      <c r="A202" s="831" t="s">
        <v>560</v>
      </c>
      <c r="B202" s="832" t="s">
        <v>5841</v>
      </c>
      <c r="C202" s="832" t="s">
        <v>5421</v>
      </c>
      <c r="D202" s="832" t="s">
        <v>5808</v>
      </c>
      <c r="E202" s="832" t="s">
        <v>1110</v>
      </c>
      <c r="F202" s="849"/>
      <c r="G202" s="849"/>
      <c r="H202" s="849"/>
      <c r="I202" s="849"/>
      <c r="J202" s="849"/>
      <c r="K202" s="849"/>
      <c r="L202" s="849"/>
      <c r="M202" s="849"/>
      <c r="N202" s="849">
        <v>2</v>
      </c>
      <c r="O202" s="849">
        <v>19848</v>
      </c>
      <c r="P202" s="837"/>
      <c r="Q202" s="850">
        <v>9924</v>
      </c>
    </row>
    <row r="203" spans="1:17" ht="14.4" customHeight="1" x14ac:dyDescent="0.3">
      <c r="A203" s="831" t="s">
        <v>560</v>
      </c>
      <c r="B203" s="832" t="s">
        <v>5841</v>
      </c>
      <c r="C203" s="832" t="s">
        <v>5421</v>
      </c>
      <c r="D203" s="832" t="s">
        <v>5846</v>
      </c>
      <c r="E203" s="832" t="s">
        <v>5847</v>
      </c>
      <c r="F203" s="849"/>
      <c r="G203" s="849"/>
      <c r="H203" s="849"/>
      <c r="I203" s="849"/>
      <c r="J203" s="849"/>
      <c r="K203" s="849"/>
      <c r="L203" s="849"/>
      <c r="M203" s="849"/>
      <c r="N203" s="849">
        <v>2</v>
      </c>
      <c r="O203" s="849">
        <v>96057.56</v>
      </c>
      <c r="P203" s="837"/>
      <c r="Q203" s="850">
        <v>48028.78</v>
      </c>
    </row>
    <row r="204" spans="1:17" ht="14.4" customHeight="1" x14ac:dyDescent="0.3">
      <c r="A204" s="831" t="s">
        <v>560</v>
      </c>
      <c r="B204" s="832" t="s">
        <v>5841</v>
      </c>
      <c r="C204" s="832" t="s">
        <v>2174</v>
      </c>
      <c r="D204" s="832" t="s">
        <v>5509</v>
      </c>
      <c r="E204" s="832" t="s">
        <v>5510</v>
      </c>
      <c r="F204" s="849">
        <v>273</v>
      </c>
      <c r="G204" s="849">
        <v>547503.19000000006</v>
      </c>
      <c r="H204" s="849">
        <v>1.4334879475261115</v>
      </c>
      <c r="I204" s="849">
        <v>2005.5061904761908</v>
      </c>
      <c r="J204" s="849">
        <v>177</v>
      </c>
      <c r="K204" s="849">
        <v>381937.77</v>
      </c>
      <c r="L204" s="849">
        <v>1</v>
      </c>
      <c r="M204" s="849">
        <v>2157.8405084745764</v>
      </c>
      <c r="N204" s="849">
        <v>164</v>
      </c>
      <c r="O204" s="849">
        <v>354169.48</v>
      </c>
      <c r="P204" s="837">
        <v>0.92729629750940834</v>
      </c>
      <c r="Q204" s="850">
        <v>2159.5699999999997</v>
      </c>
    </row>
    <row r="205" spans="1:17" ht="14.4" customHeight="1" x14ac:dyDescent="0.3">
      <c r="A205" s="831" t="s">
        <v>560</v>
      </c>
      <c r="B205" s="832" t="s">
        <v>5841</v>
      </c>
      <c r="C205" s="832" t="s">
        <v>2174</v>
      </c>
      <c r="D205" s="832" t="s">
        <v>5811</v>
      </c>
      <c r="E205" s="832" t="s">
        <v>5812</v>
      </c>
      <c r="F205" s="849"/>
      <c r="G205" s="849"/>
      <c r="H205" s="849"/>
      <c r="I205" s="849"/>
      <c r="J205" s="849">
        <v>4</v>
      </c>
      <c r="K205" s="849">
        <v>10564.6</v>
      </c>
      <c r="L205" s="849">
        <v>1</v>
      </c>
      <c r="M205" s="849">
        <v>2641.15</v>
      </c>
      <c r="N205" s="849">
        <v>56</v>
      </c>
      <c r="O205" s="849">
        <v>147904.40000000002</v>
      </c>
      <c r="P205" s="837">
        <v>14.000000000000002</v>
      </c>
      <c r="Q205" s="850">
        <v>2641.1500000000005</v>
      </c>
    </row>
    <row r="206" spans="1:17" ht="14.4" customHeight="1" x14ac:dyDescent="0.3">
      <c r="A206" s="831" t="s">
        <v>560</v>
      </c>
      <c r="B206" s="832" t="s">
        <v>5841</v>
      </c>
      <c r="C206" s="832" t="s">
        <v>2174</v>
      </c>
      <c r="D206" s="832" t="s">
        <v>5815</v>
      </c>
      <c r="E206" s="832" t="s">
        <v>5816</v>
      </c>
      <c r="F206" s="849"/>
      <c r="G206" s="849"/>
      <c r="H206" s="849"/>
      <c r="I206" s="849"/>
      <c r="J206" s="849">
        <v>2</v>
      </c>
      <c r="K206" s="849">
        <v>17804.72</v>
      </c>
      <c r="L206" s="849">
        <v>1</v>
      </c>
      <c r="M206" s="849">
        <v>8902.36</v>
      </c>
      <c r="N206" s="849">
        <v>1</v>
      </c>
      <c r="O206" s="849">
        <v>8902.36</v>
      </c>
      <c r="P206" s="837">
        <v>0.5</v>
      </c>
      <c r="Q206" s="850">
        <v>8902.36</v>
      </c>
    </row>
    <row r="207" spans="1:17" ht="14.4" customHeight="1" x14ac:dyDescent="0.3">
      <c r="A207" s="831" t="s">
        <v>560</v>
      </c>
      <c r="B207" s="832" t="s">
        <v>5841</v>
      </c>
      <c r="C207" s="832" t="s">
        <v>2174</v>
      </c>
      <c r="D207" s="832" t="s">
        <v>5817</v>
      </c>
      <c r="E207" s="832" t="s">
        <v>5818</v>
      </c>
      <c r="F207" s="849">
        <v>2</v>
      </c>
      <c r="G207" s="849">
        <v>19822.66</v>
      </c>
      <c r="H207" s="849">
        <v>1.9228219591333913</v>
      </c>
      <c r="I207" s="849">
        <v>9911.33</v>
      </c>
      <c r="J207" s="849">
        <v>1</v>
      </c>
      <c r="K207" s="849">
        <v>10309.15</v>
      </c>
      <c r="L207" s="849">
        <v>1</v>
      </c>
      <c r="M207" s="849">
        <v>10309.15</v>
      </c>
      <c r="N207" s="849">
        <v>1</v>
      </c>
      <c r="O207" s="849">
        <v>10309.15</v>
      </c>
      <c r="P207" s="837">
        <v>1</v>
      </c>
      <c r="Q207" s="850">
        <v>10309.15</v>
      </c>
    </row>
    <row r="208" spans="1:17" ht="14.4" customHeight="1" x14ac:dyDescent="0.3">
      <c r="A208" s="831" t="s">
        <v>560</v>
      </c>
      <c r="B208" s="832" t="s">
        <v>5841</v>
      </c>
      <c r="C208" s="832" t="s">
        <v>2174</v>
      </c>
      <c r="D208" s="832" t="s">
        <v>5819</v>
      </c>
      <c r="E208" s="832" t="s">
        <v>5820</v>
      </c>
      <c r="F208" s="849">
        <v>165</v>
      </c>
      <c r="G208" s="849">
        <v>175367.4</v>
      </c>
      <c r="H208" s="849">
        <v>1.7028135145409338</v>
      </c>
      <c r="I208" s="849">
        <v>1062.8327272727272</v>
      </c>
      <c r="J208" s="849">
        <v>85</v>
      </c>
      <c r="K208" s="849">
        <v>102986.85000000002</v>
      </c>
      <c r="L208" s="849">
        <v>1</v>
      </c>
      <c r="M208" s="849">
        <v>1211.6100000000001</v>
      </c>
      <c r="N208" s="849">
        <v>65</v>
      </c>
      <c r="O208" s="849">
        <v>78754.650000000009</v>
      </c>
      <c r="P208" s="837">
        <v>0.76470588235294112</v>
      </c>
      <c r="Q208" s="850">
        <v>1211.6100000000001</v>
      </c>
    </row>
    <row r="209" spans="1:17" ht="14.4" customHeight="1" x14ac:dyDescent="0.3">
      <c r="A209" s="831" t="s">
        <v>560</v>
      </c>
      <c r="B209" s="832" t="s">
        <v>5841</v>
      </c>
      <c r="C209" s="832" t="s">
        <v>5563</v>
      </c>
      <c r="D209" s="832" t="s">
        <v>5848</v>
      </c>
      <c r="E209" s="832" t="s">
        <v>5849</v>
      </c>
      <c r="F209" s="849"/>
      <c r="G209" s="849"/>
      <c r="H209" s="849"/>
      <c r="I209" s="849"/>
      <c r="J209" s="849"/>
      <c r="K209" s="849"/>
      <c r="L209" s="849"/>
      <c r="M209" s="849"/>
      <c r="N209" s="849">
        <v>1</v>
      </c>
      <c r="O209" s="849">
        <v>563</v>
      </c>
      <c r="P209" s="837"/>
      <c r="Q209" s="850">
        <v>563</v>
      </c>
    </row>
    <row r="210" spans="1:17" ht="14.4" customHeight="1" x14ac:dyDescent="0.3">
      <c r="A210" s="831" t="s">
        <v>560</v>
      </c>
      <c r="B210" s="832" t="s">
        <v>5841</v>
      </c>
      <c r="C210" s="832" t="s">
        <v>5563</v>
      </c>
      <c r="D210" s="832" t="s">
        <v>5850</v>
      </c>
      <c r="E210" s="832" t="s">
        <v>5851</v>
      </c>
      <c r="F210" s="849"/>
      <c r="G210" s="849"/>
      <c r="H210" s="849"/>
      <c r="I210" s="849"/>
      <c r="J210" s="849">
        <v>1</v>
      </c>
      <c r="K210" s="849">
        <v>1430.18</v>
      </c>
      <c r="L210" s="849">
        <v>1</v>
      </c>
      <c r="M210" s="849">
        <v>1430.18</v>
      </c>
      <c r="N210" s="849">
        <v>1</v>
      </c>
      <c r="O210" s="849">
        <v>1430.18</v>
      </c>
      <c r="P210" s="837">
        <v>1</v>
      </c>
      <c r="Q210" s="850">
        <v>1430.18</v>
      </c>
    </row>
    <row r="211" spans="1:17" ht="14.4" customHeight="1" x14ac:dyDescent="0.3">
      <c r="A211" s="831" t="s">
        <v>560</v>
      </c>
      <c r="B211" s="832" t="s">
        <v>5841</v>
      </c>
      <c r="C211" s="832" t="s">
        <v>5563</v>
      </c>
      <c r="D211" s="832" t="s">
        <v>5852</v>
      </c>
      <c r="E211" s="832" t="s">
        <v>5853</v>
      </c>
      <c r="F211" s="849"/>
      <c r="G211" s="849"/>
      <c r="H211" s="849"/>
      <c r="I211" s="849"/>
      <c r="J211" s="849">
        <v>1</v>
      </c>
      <c r="K211" s="849">
        <v>1616.73</v>
      </c>
      <c r="L211" s="849">
        <v>1</v>
      </c>
      <c r="M211" s="849">
        <v>1616.73</v>
      </c>
      <c r="N211" s="849">
        <v>1</v>
      </c>
      <c r="O211" s="849">
        <v>1616.73</v>
      </c>
      <c r="P211" s="837">
        <v>1</v>
      </c>
      <c r="Q211" s="850">
        <v>1616.73</v>
      </c>
    </row>
    <row r="212" spans="1:17" ht="14.4" customHeight="1" x14ac:dyDescent="0.3">
      <c r="A212" s="831" t="s">
        <v>560</v>
      </c>
      <c r="B212" s="832" t="s">
        <v>5841</v>
      </c>
      <c r="C212" s="832" t="s">
        <v>5511</v>
      </c>
      <c r="D212" s="832" t="s">
        <v>5827</v>
      </c>
      <c r="E212" s="832" t="s">
        <v>5828</v>
      </c>
      <c r="F212" s="849">
        <v>391</v>
      </c>
      <c r="G212" s="849">
        <v>152448</v>
      </c>
      <c r="H212" s="849">
        <v>1.1703362505757715</v>
      </c>
      <c r="I212" s="849">
        <v>389.89258312020462</v>
      </c>
      <c r="J212" s="849">
        <v>334</v>
      </c>
      <c r="K212" s="849">
        <v>130260</v>
      </c>
      <c r="L212" s="849">
        <v>1</v>
      </c>
      <c r="M212" s="849">
        <v>390</v>
      </c>
      <c r="N212" s="849">
        <v>400</v>
      </c>
      <c r="O212" s="849">
        <v>156387</v>
      </c>
      <c r="P212" s="837">
        <v>1.2005757715338554</v>
      </c>
      <c r="Q212" s="850">
        <v>390.96749999999997</v>
      </c>
    </row>
    <row r="213" spans="1:17" ht="14.4" customHeight="1" x14ac:dyDescent="0.3">
      <c r="A213" s="831" t="s">
        <v>560</v>
      </c>
      <c r="B213" s="832" t="s">
        <v>5841</v>
      </c>
      <c r="C213" s="832" t="s">
        <v>5511</v>
      </c>
      <c r="D213" s="832" t="s">
        <v>5829</v>
      </c>
      <c r="E213" s="832" t="s">
        <v>5830</v>
      </c>
      <c r="F213" s="849">
        <v>0</v>
      </c>
      <c r="G213" s="849">
        <v>0</v>
      </c>
      <c r="H213" s="849"/>
      <c r="I213" s="849"/>
      <c r="J213" s="849">
        <v>0</v>
      </c>
      <c r="K213" s="849">
        <v>0</v>
      </c>
      <c r="L213" s="849"/>
      <c r="M213" s="849"/>
      <c r="N213" s="849">
        <v>0</v>
      </c>
      <c r="O213" s="849">
        <v>0</v>
      </c>
      <c r="P213" s="837"/>
      <c r="Q213" s="850"/>
    </row>
    <row r="214" spans="1:17" ht="14.4" customHeight="1" x14ac:dyDescent="0.3">
      <c r="A214" s="831" t="s">
        <v>560</v>
      </c>
      <c r="B214" s="832" t="s">
        <v>5841</v>
      </c>
      <c r="C214" s="832" t="s">
        <v>5511</v>
      </c>
      <c r="D214" s="832" t="s">
        <v>5831</v>
      </c>
      <c r="E214" s="832" t="s">
        <v>5832</v>
      </c>
      <c r="F214" s="849">
        <v>333</v>
      </c>
      <c r="G214" s="849">
        <v>0</v>
      </c>
      <c r="H214" s="849"/>
      <c r="I214" s="849">
        <v>0</v>
      </c>
      <c r="J214" s="849">
        <v>184</v>
      </c>
      <c r="K214" s="849">
        <v>0</v>
      </c>
      <c r="L214" s="849"/>
      <c r="M214" s="849">
        <v>0</v>
      </c>
      <c r="N214" s="849">
        <v>250</v>
      </c>
      <c r="O214" s="849">
        <v>0</v>
      </c>
      <c r="P214" s="837"/>
      <c r="Q214" s="850">
        <v>0</v>
      </c>
    </row>
    <row r="215" spans="1:17" ht="14.4" customHeight="1" x14ac:dyDescent="0.3">
      <c r="A215" s="831" t="s">
        <v>560</v>
      </c>
      <c r="B215" s="832" t="s">
        <v>5841</v>
      </c>
      <c r="C215" s="832" t="s">
        <v>5511</v>
      </c>
      <c r="D215" s="832" t="s">
        <v>5522</v>
      </c>
      <c r="E215" s="832" t="s">
        <v>5523</v>
      </c>
      <c r="F215" s="849">
        <v>40</v>
      </c>
      <c r="G215" s="849">
        <v>18760</v>
      </c>
      <c r="H215" s="849">
        <v>0.79829787234042549</v>
      </c>
      <c r="I215" s="849">
        <v>469</v>
      </c>
      <c r="J215" s="849">
        <v>50</v>
      </c>
      <c r="K215" s="849">
        <v>23500</v>
      </c>
      <c r="L215" s="849">
        <v>1</v>
      </c>
      <c r="M215" s="849">
        <v>470</v>
      </c>
      <c r="N215" s="849">
        <v>57</v>
      </c>
      <c r="O215" s="849">
        <v>26847</v>
      </c>
      <c r="P215" s="837">
        <v>1.1424255319148937</v>
      </c>
      <c r="Q215" s="850">
        <v>471</v>
      </c>
    </row>
    <row r="216" spans="1:17" ht="14.4" customHeight="1" x14ac:dyDescent="0.3">
      <c r="A216" s="831" t="s">
        <v>560</v>
      </c>
      <c r="B216" s="832" t="s">
        <v>5841</v>
      </c>
      <c r="C216" s="832" t="s">
        <v>5511</v>
      </c>
      <c r="D216" s="832" t="s">
        <v>5532</v>
      </c>
      <c r="E216" s="832" t="s">
        <v>5533</v>
      </c>
      <c r="F216" s="849">
        <v>106</v>
      </c>
      <c r="G216" s="849">
        <v>74162</v>
      </c>
      <c r="H216" s="849">
        <v>0.93623521391690756</v>
      </c>
      <c r="I216" s="849">
        <v>699.64150943396226</v>
      </c>
      <c r="J216" s="849">
        <v>113</v>
      </c>
      <c r="K216" s="849">
        <v>79213</v>
      </c>
      <c r="L216" s="849">
        <v>1</v>
      </c>
      <c r="M216" s="849">
        <v>701</v>
      </c>
      <c r="N216" s="849">
        <v>86</v>
      </c>
      <c r="O216" s="849">
        <v>60370</v>
      </c>
      <c r="P216" s="837">
        <v>0.76212237890245293</v>
      </c>
      <c r="Q216" s="850">
        <v>701.97674418604652</v>
      </c>
    </row>
    <row r="217" spans="1:17" ht="14.4" customHeight="1" x14ac:dyDescent="0.3">
      <c r="A217" s="831" t="s">
        <v>560</v>
      </c>
      <c r="B217" s="832" t="s">
        <v>5841</v>
      </c>
      <c r="C217" s="832" t="s">
        <v>5511</v>
      </c>
      <c r="D217" s="832" t="s">
        <v>5854</v>
      </c>
      <c r="E217" s="832" t="s">
        <v>5855</v>
      </c>
      <c r="F217" s="849">
        <v>496</v>
      </c>
      <c r="G217" s="849">
        <v>2716096</v>
      </c>
      <c r="H217" s="849">
        <v>1.0420168067226891</v>
      </c>
      <c r="I217" s="849">
        <v>5476</v>
      </c>
      <c r="J217" s="849">
        <v>476</v>
      </c>
      <c r="K217" s="849">
        <v>2606576</v>
      </c>
      <c r="L217" s="849">
        <v>1</v>
      </c>
      <c r="M217" s="849">
        <v>5476</v>
      </c>
      <c r="N217" s="849">
        <v>382</v>
      </c>
      <c r="O217" s="849">
        <v>2091832</v>
      </c>
      <c r="P217" s="837">
        <v>0.80252100840336138</v>
      </c>
      <c r="Q217" s="850">
        <v>5476</v>
      </c>
    </row>
    <row r="218" spans="1:17" ht="14.4" customHeight="1" x14ac:dyDescent="0.3">
      <c r="A218" s="831" t="s">
        <v>560</v>
      </c>
      <c r="B218" s="832" t="s">
        <v>5841</v>
      </c>
      <c r="C218" s="832" t="s">
        <v>5511</v>
      </c>
      <c r="D218" s="832" t="s">
        <v>5856</v>
      </c>
      <c r="E218" s="832" t="s">
        <v>5857</v>
      </c>
      <c r="F218" s="849">
        <v>239</v>
      </c>
      <c r="G218" s="849">
        <v>1595564</v>
      </c>
      <c r="H218" s="849">
        <v>1.1490384615384615</v>
      </c>
      <c r="I218" s="849">
        <v>6676</v>
      </c>
      <c r="J218" s="849">
        <v>208</v>
      </c>
      <c r="K218" s="849">
        <v>1388608</v>
      </c>
      <c r="L218" s="849">
        <v>1</v>
      </c>
      <c r="M218" s="849">
        <v>6676</v>
      </c>
      <c r="N218" s="849">
        <v>330</v>
      </c>
      <c r="O218" s="849">
        <v>2203080</v>
      </c>
      <c r="P218" s="837">
        <v>1.5865384615384615</v>
      </c>
      <c r="Q218" s="850">
        <v>6676</v>
      </c>
    </row>
    <row r="219" spans="1:17" ht="14.4" customHeight="1" x14ac:dyDescent="0.3">
      <c r="A219" s="831" t="s">
        <v>560</v>
      </c>
      <c r="B219" s="832" t="s">
        <v>5858</v>
      </c>
      <c r="C219" s="832" t="s">
        <v>5511</v>
      </c>
      <c r="D219" s="832" t="s">
        <v>5859</v>
      </c>
      <c r="E219" s="832" t="s">
        <v>5860</v>
      </c>
      <c r="F219" s="849">
        <v>1</v>
      </c>
      <c r="G219" s="849">
        <v>1964</v>
      </c>
      <c r="H219" s="849">
        <v>0.99949109414758275</v>
      </c>
      <c r="I219" s="849">
        <v>1964</v>
      </c>
      <c r="J219" s="849">
        <v>1</v>
      </c>
      <c r="K219" s="849">
        <v>1965</v>
      </c>
      <c r="L219" s="849">
        <v>1</v>
      </c>
      <c r="M219" s="849">
        <v>1965</v>
      </c>
      <c r="N219" s="849">
        <v>1</v>
      </c>
      <c r="O219" s="849">
        <v>1967</v>
      </c>
      <c r="P219" s="837">
        <v>1.0010178117048345</v>
      </c>
      <c r="Q219" s="850">
        <v>1967</v>
      </c>
    </row>
    <row r="220" spans="1:17" ht="14.4" customHeight="1" x14ac:dyDescent="0.3">
      <c r="A220" s="831" t="s">
        <v>560</v>
      </c>
      <c r="B220" s="832" t="s">
        <v>5858</v>
      </c>
      <c r="C220" s="832" t="s">
        <v>5511</v>
      </c>
      <c r="D220" s="832" t="s">
        <v>5861</v>
      </c>
      <c r="E220" s="832" t="s">
        <v>5862</v>
      </c>
      <c r="F220" s="849">
        <v>1</v>
      </c>
      <c r="G220" s="849">
        <v>2770</v>
      </c>
      <c r="H220" s="849">
        <v>0.99963911945146156</v>
      </c>
      <c r="I220" s="849">
        <v>2770</v>
      </c>
      <c r="J220" s="849">
        <v>1</v>
      </c>
      <c r="K220" s="849">
        <v>2771</v>
      </c>
      <c r="L220" s="849">
        <v>1</v>
      </c>
      <c r="M220" s="849">
        <v>2771</v>
      </c>
      <c r="N220" s="849">
        <v>1</v>
      </c>
      <c r="O220" s="849">
        <v>2774</v>
      </c>
      <c r="P220" s="837">
        <v>1.0010826416456153</v>
      </c>
      <c r="Q220" s="850">
        <v>2774</v>
      </c>
    </row>
    <row r="221" spans="1:17" ht="14.4" customHeight="1" x14ac:dyDescent="0.3">
      <c r="A221" s="831" t="s">
        <v>560</v>
      </c>
      <c r="B221" s="832" t="s">
        <v>5858</v>
      </c>
      <c r="C221" s="832" t="s">
        <v>5511</v>
      </c>
      <c r="D221" s="832" t="s">
        <v>5863</v>
      </c>
      <c r="E221" s="832" t="s">
        <v>5864</v>
      </c>
      <c r="F221" s="849">
        <v>1</v>
      </c>
      <c r="G221" s="849">
        <v>2462</v>
      </c>
      <c r="H221" s="849">
        <v>0.99959399106780344</v>
      </c>
      <c r="I221" s="849">
        <v>2462</v>
      </c>
      <c r="J221" s="849">
        <v>1</v>
      </c>
      <c r="K221" s="849">
        <v>2463</v>
      </c>
      <c r="L221" s="849">
        <v>1</v>
      </c>
      <c r="M221" s="849">
        <v>2463</v>
      </c>
      <c r="N221" s="849"/>
      <c r="O221" s="849"/>
      <c r="P221" s="837"/>
      <c r="Q221" s="850"/>
    </row>
    <row r="222" spans="1:17" ht="14.4" customHeight="1" x14ac:dyDescent="0.3">
      <c r="A222" s="831" t="s">
        <v>560</v>
      </c>
      <c r="B222" s="832" t="s">
        <v>5858</v>
      </c>
      <c r="C222" s="832" t="s">
        <v>5511</v>
      </c>
      <c r="D222" s="832" t="s">
        <v>5865</v>
      </c>
      <c r="E222" s="832" t="s">
        <v>5866</v>
      </c>
      <c r="F222" s="849"/>
      <c r="G222" s="849"/>
      <c r="H222" s="849"/>
      <c r="I222" s="849"/>
      <c r="J222" s="849">
        <v>1</v>
      </c>
      <c r="K222" s="849">
        <v>2770</v>
      </c>
      <c r="L222" s="849">
        <v>1</v>
      </c>
      <c r="M222" s="849">
        <v>2770</v>
      </c>
      <c r="N222" s="849">
        <v>1</v>
      </c>
      <c r="O222" s="849">
        <v>2773</v>
      </c>
      <c r="P222" s="837">
        <v>1.0010830324909747</v>
      </c>
      <c r="Q222" s="850">
        <v>2773</v>
      </c>
    </row>
    <row r="223" spans="1:17" ht="14.4" customHeight="1" x14ac:dyDescent="0.3">
      <c r="A223" s="831" t="s">
        <v>560</v>
      </c>
      <c r="B223" s="832" t="s">
        <v>5858</v>
      </c>
      <c r="C223" s="832" t="s">
        <v>5511</v>
      </c>
      <c r="D223" s="832" t="s">
        <v>5867</v>
      </c>
      <c r="E223" s="832" t="s">
        <v>5868</v>
      </c>
      <c r="F223" s="849"/>
      <c r="G223" s="849"/>
      <c r="H223" s="849"/>
      <c r="I223" s="849"/>
      <c r="J223" s="849"/>
      <c r="K223" s="849"/>
      <c r="L223" s="849"/>
      <c r="M223" s="849"/>
      <c r="N223" s="849">
        <v>1</v>
      </c>
      <c r="O223" s="849">
        <v>1712</v>
      </c>
      <c r="P223" s="837"/>
      <c r="Q223" s="850">
        <v>1712</v>
      </c>
    </row>
    <row r="224" spans="1:17" ht="14.4" customHeight="1" x14ac:dyDescent="0.3">
      <c r="A224" s="831" t="s">
        <v>560</v>
      </c>
      <c r="B224" s="832" t="s">
        <v>5858</v>
      </c>
      <c r="C224" s="832" t="s">
        <v>5511</v>
      </c>
      <c r="D224" s="832" t="s">
        <v>5869</v>
      </c>
      <c r="E224" s="832" t="s">
        <v>5870</v>
      </c>
      <c r="F224" s="849"/>
      <c r="G224" s="849"/>
      <c r="H224" s="849"/>
      <c r="I224" s="849"/>
      <c r="J224" s="849">
        <v>1</v>
      </c>
      <c r="K224" s="849">
        <v>865</v>
      </c>
      <c r="L224" s="849">
        <v>1</v>
      </c>
      <c r="M224" s="849">
        <v>865</v>
      </c>
      <c r="N224" s="849">
        <v>1</v>
      </c>
      <c r="O224" s="849">
        <v>866</v>
      </c>
      <c r="P224" s="837">
        <v>1.0011560693641619</v>
      </c>
      <c r="Q224" s="850">
        <v>866</v>
      </c>
    </row>
    <row r="225" spans="1:17" ht="14.4" customHeight="1" x14ac:dyDescent="0.3">
      <c r="A225" s="831" t="s">
        <v>560</v>
      </c>
      <c r="B225" s="832" t="s">
        <v>5858</v>
      </c>
      <c r="C225" s="832" t="s">
        <v>5511</v>
      </c>
      <c r="D225" s="832" t="s">
        <v>5871</v>
      </c>
      <c r="E225" s="832" t="s">
        <v>5872</v>
      </c>
      <c r="F225" s="849"/>
      <c r="G225" s="849"/>
      <c r="H225" s="849"/>
      <c r="I225" s="849"/>
      <c r="J225" s="849">
        <v>1</v>
      </c>
      <c r="K225" s="849">
        <v>648</v>
      </c>
      <c r="L225" s="849">
        <v>1</v>
      </c>
      <c r="M225" s="849">
        <v>648</v>
      </c>
      <c r="N225" s="849"/>
      <c r="O225" s="849"/>
      <c r="P225" s="837"/>
      <c r="Q225" s="850"/>
    </row>
    <row r="226" spans="1:17" ht="14.4" customHeight="1" x14ac:dyDescent="0.3">
      <c r="A226" s="831" t="s">
        <v>560</v>
      </c>
      <c r="B226" s="832" t="s">
        <v>5858</v>
      </c>
      <c r="C226" s="832" t="s">
        <v>5511</v>
      </c>
      <c r="D226" s="832" t="s">
        <v>5873</v>
      </c>
      <c r="E226" s="832" t="s">
        <v>5874</v>
      </c>
      <c r="F226" s="849"/>
      <c r="G226" s="849"/>
      <c r="H226" s="849"/>
      <c r="I226" s="849"/>
      <c r="J226" s="849">
        <v>1</v>
      </c>
      <c r="K226" s="849">
        <v>3298</v>
      </c>
      <c r="L226" s="849">
        <v>1</v>
      </c>
      <c r="M226" s="849">
        <v>3298</v>
      </c>
      <c r="N226" s="849"/>
      <c r="O226" s="849"/>
      <c r="P226" s="837"/>
      <c r="Q226" s="850"/>
    </row>
    <row r="227" spans="1:17" ht="14.4" customHeight="1" x14ac:dyDescent="0.3">
      <c r="A227" s="831" t="s">
        <v>5875</v>
      </c>
      <c r="B227" s="832" t="s">
        <v>5420</v>
      </c>
      <c r="C227" s="832" t="s">
        <v>5511</v>
      </c>
      <c r="D227" s="832" t="s">
        <v>5518</v>
      </c>
      <c r="E227" s="832" t="s">
        <v>5519</v>
      </c>
      <c r="F227" s="849"/>
      <c r="G227" s="849"/>
      <c r="H227" s="849"/>
      <c r="I227" s="849"/>
      <c r="J227" s="849">
        <v>3</v>
      </c>
      <c r="K227" s="849">
        <v>111</v>
      </c>
      <c r="L227" s="849">
        <v>1</v>
      </c>
      <c r="M227" s="849">
        <v>37</v>
      </c>
      <c r="N227" s="849"/>
      <c r="O227" s="849"/>
      <c r="P227" s="837"/>
      <c r="Q227" s="850"/>
    </row>
    <row r="228" spans="1:17" ht="14.4" customHeight="1" x14ac:dyDescent="0.3">
      <c r="A228" s="831" t="s">
        <v>5875</v>
      </c>
      <c r="B228" s="832" t="s">
        <v>5420</v>
      </c>
      <c r="C228" s="832" t="s">
        <v>5511</v>
      </c>
      <c r="D228" s="832" t="s">
        <v>5522</v>
      </c>
      <c r="E228" s="832" t="s">
        <v>5523</v>
      </c>
      <c r="F228" s="849"/>
      <c r="G228" s="849"/>
      <c r="H228" s="849"/>
      <c r="I228" s="849"/>
      <c r="J228" s="849">
        <v>2</v>
      </c>
      <c r="K228" s="849">
        <v>940</v>
      </c>
      <c r="L228" s="849">
        <v>1</v>
      </c>
      <c r="M228" s="849">
        <v>470</v>
      </c>
      <c r="N228" s="849">
        <v>2</v>
      </c>
      <c r="O228" s="849">
        <v>942</v>
      </c>
      <c r="P228" s="837">
        <v>1.0021276595744681</v>
      </c>
      <c r="Q228" s="850">
        <v>471</v>
      </c>
    </row>
    <row r="229" spans="1:17" ht="14.4" customHeight="1" x14ac:dyDescent="0.3">
      <c r="A229" s="831" t="s">
        <v>5875</v>
      </c>
      <c r="B229" s="832" t="s">
        <v>5420</v>
      </c>
      <c r="C229" s="832" t="s">
        <v>5511</v>
      </c>
      <c r="D229" s="832" t="s">
        <v>5524</v>
      </c>
      <c r="E229" s="832" t="s">
        <v>5525</v>
      </c>
      <c r="F229" s="849">
        <v>3</v>
      </c>
      <c r="G229" s="849">
        <v>99.99</v>
      </c>
      <c r="H229" s="849">
        <v>1.5</v>
      </c>
      <c r="I229" s="849">
        <v>33.33</v>
      </c>
      <c r="J229" s="849">
        <v>2</v>
      </c>
      <c r="K229" s="849">
        <v>66.66</v>
      </c>
      <c r="L229" s="849">
        <v>1</v>
      </c>
      <c r="M229" s="849">
        <v>33.33</v>
      </c>
      <c r="N229" s="849">
        <v>3</v>
      </c>
      <c r="O229" s="849">
        <v>99.99</v>
      </c>
      <c r="P229" s="837">
        <v>1.5</v>
      </c>
      <c r="Q229" s="850">
        <v>33.33</v>
      </c>
    </row>
    <row r="230" spans="1:17" ht="14.4" customHeight="1" x14ac:dyDescent="0.3">
      <c r="A230" s="831" t="s">
        <v>5875</v>
      </c>
      <c r="B230" s="832" t="s">
        <v>5420</v>
      </c>
      <c r="C230" s="832" t="s">
        <v>5511</v>
      </c>
      <c r="D230" s="832" t="s">
        <v>5532</v>
      </c>
      <c r="E230" s="832" t="s">
        <v>5533</v>
      </c>
      <c r="F230" s="849">
        <v>1</v>
      </c>
      <c r="G230" s="849">
        <v>701</v>
      </c>
      <c r="H230" s="849"/>
      <c r="I230" s="849">
        <v>701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5875</v>
      </c>
      <c r="B231" s="832" t="s">
        <v>5420</v>
      </c>
      <c r="C231" s="832" t="s">
        <v>5511</v>
      </c>
      <c r="D231" s="832" t="s">
        <v>5536</v>
      </c>
      <c r="E231" s="832" t="s">
        <v>5537</v>
      </c>
      <c r="F231" s="849">
        <v>4</v>
      </c>
      <c r="G231" s="849">
        <v>940</v>
      </c>
      <c r="H231" s="849">
        <v>0.5</v>
      </c>
      <c r="I231" s="849">
        <v>235</v>
      </c>
      <c r="J231" s="849">
        <v>8</v>
      </c>
      <c r="K231" s="849">
        <v>1880</v>
      </c>
      <c r="L231" s="849">
        <v>1</v>
      </c>
      <c r="M231" s="849">
        <v>235</v>
      </c>
      <c r="N231" s="849"/>
      <c r="O231" s="849"/>
      <c r="P231" s="837"/>
      <c r="Q231" s="850"/>
    </row>
    <row r="232" spans="1:17" ht="14.4" customHeight="1" x14ac:dyDescent="0.3">
      <c r="A232" s="831" t="s">
        <v>5875</v>
      </c>
      <c r="B232" s="832" t="s">
        <v>5553</v>
      </c>
      <c r="C232" s="832" t="s">
        <v>5563</v>
      </c>
      <c r="D232" s="832" t="s">
        <v>5591</v>
      </c>
      <c r="E232" s="832" t="s">
        <v>5592</v>
      </c>
      <c r="F232" s="849">
        <v>0.33</v>
      </c>
      <c r="G232" s="849">
        <v>883.02</v>
      </c>
      <c r="H232" s="849"/>
      <c r="I232" s="849">
        <v>2675.8181818181815</v>
      </c>
      <c r="J232" s="849"/>
      <c r="K232" s="849"/>
      <c r="L232" s="849"/>
      <c r="M232" s="849"/>
      <c r="N232" s="849">
        <v>1</v>
      </c>
      <c r="O232" s="849">
        <v>2651.74</v>
      </c>
      <c r="P232" s="837"/>
      <c r="Q232" s="850">
        <v>2651.74</v>
      </c>
    </row>
    <row r="233" spans="1:17" ht="14.4" customHeight="1" x14ac:dyDescent="0.3">
      <c r="A233" s="831" t="s">
        <v>5875</v>
      </c>
      <c r="B233" s="832" t="s">
        <v>5553</v>
      </c>
      <c r="C233" s="832" t="s">
        <v>5563</v>
      </c>
      <c r="D233" s="832" t="s">
        <v>5593</v>
      </c>
      <c r="E233" s="832" t="s">
        <v>5594</v>
      </c>
      <c r="F233" s="849"/>
      <c r="G233" s="849"/>
      <c r="H233" s="849"/>
      <c r="I233" s="849"/>
      <c r="J233" s="849"/>
      <c r="K233" s="849"/>
      <c r="L233" s="849"/>
      <c r="M233" s="849"/>
      <c r="N233" s="849">
        <v>1</v>
      </c>
      <c r="O233" s="849">
        <v>5356.03</v>
      </c>
      <c r="P233" s="837"/>
      <c r="Q233" s="850">
        <v>5356.03</v>
      </c>
    </row>
    <row r="234" spans="1:17" ht="14.4" customHeight="1" x14ac:dyDescent="0.3">
      <c r="A234" s="831" t="s">
        <v>5875</v>
      </c>
      <c r="B234" s="832" t="s">
        <v>5553</v>
      </c>
      <c r="C234" s="832" t="s">
        <v>5563</v>
      </c>
      <c r="D234" s="832" t="s">
        <v>5595</v>
      </c>
      <c r="E234" s="832" t="s">
        <v>5596</v>
      </c>
      <c r="F234" s="849">
        <v>1</v>
      </c>
      <c r="G234" s="849">
        <v>2228.1799999999998</v>
      </c>
      <c r="H234" s="849"/>
      <c r="I234" s="849">
        <v>2228.1799999999998</v>
      </c>
      <c r="J234" s="849"/>
      <c r="K234" s="849"/>
      <c r="L234" s="849"/>
      <c r="M234" s="849"/>
      <c r="N234" s="849">
        <v>3</v>
      </c>
      <c r="O234" s="849">
        <v>6684.5399999999991</v>
      </c>
      <c r="P234" s="837"/>
      <c r="Q234" s="850">
        <v>2228.1799999999998</v>
      </c>
    </row>
    <row r="235" spans="1:17" ht="14.4" customHeight="1" x14ac:dyDescent="0.3">
      <c r="A235" s="831" t="s">
        <v>5875</v>
      </c>
      <c r="B235" s="832" t="s">
        <v>5553</v>
      </c>
      <c r="C235" s="832" t="s">
        <v>5563</v>
      </c>
      <c r="D235" s="832" t="s">
        <v>5597</v>
      </c>
      <c r="E235" s="832" t="s">
        <v>5598</v>
      </c>
      <c r="F235" s="849">
        <v>3</v>
      </c>
      <c r="G235" s="849">
        <v>5386.5</v>
      </c>
      <c r="H235" s="849">
        <v>3</v>
      </c>
      <c r="I235" s="849">
        <v>1795.5</v>
      </c>
      <c r="J235" s="849">
        <v>1</v>
      </c>
      <c r="K235" s="849">
        <v>1795.5</v>
      </c>
      <c r="L235" s="849">
        <v>1</v>
      </c>
      <c r="M235" s="849">
        <v>1795.5</v>
      </c>
      <c r="N235" s="849">
        <v>3</v>
      </c>
      <c r="O235" s="849">
        <v>5386.5</v>
      </c>
      <c r="P235" s="837">
        <v>3</v>
      </c>
      <c r="Q235" s="850">
        <v>1795.5</v>
      </c>
    </row>
    <row r="236" spans="1:17" ht="14.4" customHeight="1" x14ac:dyDescent="0.3">
      <c r="A236" s="831" t="s">
        <v>5875</v>
      </c>
      <c r="B236" s="832" t="s">
        <v>5553</v>
      </c>
      <c r="C236" s="832" t="s">
        <v>5563</v>
      </c>
      <c r="D236" s="832" t="s">
        <v>5599</v>
      </c>
      <c r="E236" s="832" t="s">
        <v>5600</v>
      </c>
      <c r="F236" s="849">
        <v>8</v>
      </c>
      <c r="G236" s="849">
        <v>29713.759999999998</v>
      </c>
      <c r="H236" s="849">
        <v>4</v>
      </c>
      <c r="I236" s="849">
        <v>3714.22</v>
      </c>
      <c r="J236" s="849">
        <v>2</v>
      </c>
      <c r="K236" s="849">
        <v>7428.44</v>
      </c>
      <c r="L236" s="849">
        <v>1</v>
      </c>
      <c r="M236" s="849">
        <v>3714.22</v>
      </c>
      <c r="N236" s="849">
        <v>14</v>
      </c>
      <c r="O236" s="849">
        <v>51999.08</v>
      </c>
      <c r="P236" s="837">
        <v>7.0000000000000009</v>
      </c>
      <c r="Q236" s="850">
        <v>3714.2200000000003</v>
      </c>
    </row>
    <row r="237" spans="1:17" ht="14.4" customHeight="1" x14ac:dyDescent="0.3">
      <c r="A237" s="831" t="s">
        <v>5875</v>
      </c>
      <c r="B237" s="832" t="s">
        <v>5553</v>
      </c>
      <c r="C237" s="832" t="s">
        <v>5563</v>
      </c>
      <c r="D237" s="832" t="s">
        <v>5605</v>
      </c>
      <c r="E237" s="832" t="s">
        <v>5606</v>
      </c>
      <c r="F237" s="849"/>
      <c r="G237" s="849"/>
      <c r="H237" s="849"/>
      <c r="I237" s="849"/>
      <c r="J237" s="849">
        <v>0.13</v>
      </c>
      <c r="K237" s="849">
        <v>38.39</v>
      </c>
      <c r="L237" s="849">
        <v>1</v>
      </c>
      <c r="M237" s="849">
        <v>295.30769230769232</v>
      </c>
      <c r="N237" s="849">
        <v>0.15000000000000002</v>
      </c>
      <c r="O237" s="849">
        <v>46.06</v>
      </c>
      <c r="P237" s="837">
        <v>1.1997916123990624</v>
      </c>
      <c r="Q237" s="850">
        <v>307.06666666666666</v>
      </c>
    </row>
    <row r="238" spans="1:17" ht="14.4" customHeight="1" x14ac:dyDescent="0.3">
      <c r="A238" s="831" t="s">
        <v>5875</v>
      </c>
      <c r="B238" s="832" t="s">
        <v>5553</v>
      </c>
      <c r="C238" s="832" t="s">
        <v>5563</v>
      </c>
      <c r="D238" s="832" t="s">
        <v>5607</v>
      </c>
      <c r="E238" s="832" t="s">
        <v>5608</v>
      </c>
      <c r="F238" s="849">
        <v>3</v>
      </c>
      <c r="G238" s="849">
        <v>6100.0499999999993</v>
      </c>
      <c r="H238" s="849">
        <v>2.9999999999999996</v>
      </c>
      <c r="I238" s="849">
        <v>2033.3499999999997</v>
      </c>
      <c r="J238" s="849">
        <v>1</v>
      </c>
      <c r="K238" s="849">
        <v>2033.35</v>
      </c>
      <c r="L238" s="849">
        <v>1</v>
      </c>
      <c r="M238" s="849">
        <v>2033.35</v>
      </c>
      <c r="N238" s="849">
        <v>3</v>
      </c>
      <c r="O238" s="849">
        <v>6100.0499999999993</v>
      </c>
      <c r="P238" s="837">
        <v>2.9999999999999996</v>
      </c>
      <c r="Q238" s="850">
        <v>2033.3499999999997</v>
      </c>
    </row>
    <row r="239" spans="1:17" ht="14.4" customHeight="1" x14ac:dyDescent="0.3">
      <c r="A239" s="831" t="s">
        <v>5875</v>
      </c>
      <c r="B239" s="832" t="s">
        <v>5553</v>
      </c>
      <c r="C239" s="832" t="s">
        <v>5563</v>
      </c>
      <c r="D239" s="832" t="s">
        <v>5611</v>
      </c>
      <c r="E239" s="832" t="s">
        <v>5612</v>
      </c>
      <c r="F239" s="849"/>
      <c r="G239" s="849"/>
      <c r="H239" s="849"/>
      <c r="I239" s="849"/>
      <c r="J239" s="849"/>
      <c r="K239" s="849"/>
      <c r="L239" s="849"/>
      <c r="M239" s="849"/>
      <c r="N239" s="849">
        <v>1</v>
      </c>
      <c r="O239" s="849">
        <v>1040.72</v>
      </c>
      <c r="P239" s="837"/>
      <c r="Q239" s="850">
        <v>1040.72</v>
      </c>
    </row>
    <row r="240" spans="1:17" ht="14.4" customHeight="1" x14ac:dyDescent="0.3">
      <c r="A240" s="831" t="s">
        <v>5875</v>
      </c>
      <c r="B240" s="832" t="s">
        <v>5553</v>
      </c>
      <c r="C240" s="832" t="s">
        <v>5563</v>
      </c>
      <c r="D240" s="832" t="s">
        <v>5615</v>
      </c>
      <c r="E240" s="832" t="s">
        <v>5616</v>
      </c>
      <c r="F240" s="849">
        <v>1</v>
      </c>
      <c r="G240" s="849">
        <v>3414.3</v>
      </c>
      <c r="H240" s="849">
        <v>1</v>
      </c>
      <c r="I240" s="849">
        <v>3414.3</v>
      </c>
      <c r="J240" s="849">
        <v>1</v>
      </c>
      <c r="K240" s="849">
        <v>3414.3</v>
      </c>
      <c r="L240" s="849">
        <v>1</v>
      </c>
      <c r="M240" s="849">
        <v>3414.3</v>
      </c>
      <c r="N240" s="849">
        <v>2</v>
      </c>
      <c r="O240" s="849">
        <v>6828.6</v>
      </c>
      <c r="P240" s="837">
        <v>2</v>
      </c>
      <c r="Q240" s="850">
        <v>3414.3</v>
      </c>
    </row>
    <row r="241" spans="1:17" ht="14.4" customHeight="1" x14ac:dyDescent="0.3">
      <c r="A241" s="831" t="s">
        <v>5875</v>
      </c>
      <c r="B241" s="832" t="s">
        <v>5553</v>
      </c>
      <c r="C241" s="832" t="s">
        <v>5563</v>
      </c>
      <c r="D241" s="832" t="s">
        <v>5876</v>
      </c>
      <c r="E241" s="832" t="s">
        <v>5877</v>
      </c>
      <c r="F241" s="849"/>
      <c r="G241" s="849"/>
      <c r="H241" s="849"/>
      <c r="I241" s="849"/>
      <c r="J241" s="849"/>
      <c r="K241" s="849"/>
      <c r="L241" s="849"/>
      <c r="M241" s="849"/>
      <c r="N241" s="849">
        <v>1</v>
      </c>
      <c r="O241" s="849">
        <v>84.98</v>
      </c>
      <c r="P241" s="837"/>
      <c r="Q241" s="850">
        <v>84.98</v>
      </c>
    </row>
    <row r="242" spans="1:17" ht="14.4" customHeight="1" x14ac:dyDescent="0.3">
      <c r="A242" s="831" t="s">
        <v>5875</v>
      </c>
      <c r="B242" s="832" t="s">
        <v>5553</v>
      </c>
      <c r="C242" s="832" t="s">
        <v>5563</v>
      </c>
      <c r="D242" s="832" t="s">
        <v>5629</v>
      </c>
      <c r="E242" s="832" t="s">
        <v>5630</v>
      </c>
      <c r="F242" s="849"/>
      <c r="G242" s="849"/>
      <c r="H242" s="849"/>
      <c r="I242" s="849"/>
      <c r="J242" s="849"/>
      <c r="K242" s="849"/>
      <c r="L242" s="849"/>
      <c r="M242" s="849"/>
      <c r="N242" s="849">
        <v>0.4</v>
      </c>
      <c r="O242" s="849">
        <v>1183.8599999999999</v>
      </c>
      <c r="P242" s="837"/>
      <c r="Q242" s="850">
        <v>2959.6499999999996</v>
      </c>
    </row>
    <row r="243" spans="1:17" ht="14.4" customHeight="1" x14ac:dyDescent="0.3">
      <c r="A243" s="831" t="s">
        <v>5875</v>
      </c>
      <c r="B243" s="832" t="s">
        <v>5553</v>
      </c>
      <c r="C243" s="832" t="s">
        <v>5511</v>
      </c>
      <c r="D243" s="832" t="s">
        <v>5631</v>
      </c>
      <c r="E243" s="832" t="s">
        <v>5632</v>
      </c>
      <c r="F243" s="849">
        <v>1</v>
      </c>
      <c r="G243" s="849">
        <v>1159</v>
      </c>
      <c r="H243" s="849"/>
      <c r="I243" s="849">
        <v>1159</v>
      </c>
      <c r="J243" s="849"/>
      <c r="K243" s="849"/>
      <c r="L243" s="849"/>
      <c r="M243" s="849"/>
      <c r="N243" s="849">
        <v>1</v>
      </c>
      <c r="O243" s="849">
        <v>1161</v>
      </c>
      <c r="P243" s="837"/>
      <c r="Q243" s="850">
        <v>1161</v>
      </c>
    </row>
    <row r="244" spans="1:17" ht="14.4" customHeight="1" x14ac:dyDescent="0.3">
      <c r="A244" s="831" t="s">
        <v>5875</v>
      </c>
      <c r="B244" s="832" t="s">
        <v>5553</v>
      </c>
      <c r="C244" s="832" t="s">
        <v>5511</v>
      </c>
      <c r="D244" s="832" t="s">
        <v>5633</v>
      </c>
      <c r="E244" s="832" t="s">
        <v>5634</v>
      </c>
      <c r="F244" s="849">
        <v>1</v>
      </c>
      <c r="G244" s="849">
        <v>1159</v>
      </c>
      <c r="H244" s="849"/>
      <c r="I244" s="849">
        <v>1159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5875</v>
      </c>
      <c r="B245" s="832" t="s">
        <v>5553</v>
      </c>
      <c r="C245" s="832" t="s">
        <v>5511</v>
      </c>
      <c r="D245" s="832" t="s">
        <v>5635</v>
      </c>
      <c r="E245" s="832" t="s">
        <v>5636</v>
      </c>
      <c r="F245" s="849">
        <v>1</v>
      </c>
      <c r="G245" s="849">
        <v>122</v>
      </c>
      <c r="H245" s="849"/>
      <c r="I245" s="849">
        <v>122</v>
      </c>
      <c r="J245" s="849"/>
      <c r="K245" s="849"/>
      <c r="L245" s="849"/>
      <c r="M245" s="849"/>
      <c r="N245" s="849">
        <v>1</v>
      </c>
      <c r="O245" s="849">
        <v>123</v>
      </c>
      <c r="P245" s="837"/>
      <c r="Q245" s="850">
        <v>123</v>
      </c>
    </row>
    <row r="246" spans="1:17" ht="14.4" customHeight="1" x14ac:dyDescent="0.3">
      <c r="A246" s="831" t="s">
        <v>5875</v>
      </c>
      <c r="B246" s="832" t="s">
        <v>5553</v>
      </c>
      <c r="C246" s="832" t="s">
        <v>5511</v>
      </c>
      <c r="D246" s="832" t="s">
        <v>5568</v>
      </c>
      <c r="E246" s="832" t="s">
        <v>5569</v>
      </c>
      <c r="F246" s="849">
        <v>20</v>
      </c>
      <c r="G246" s="849">
        <v>1760</v>
      </c>
      <c r="H246" s="849">
        <v>1.0526315789473684</v>
      </c>
      <c r="I246" s="849">
        <v>88</v>
      </c>
      <c r="J246" s="849">
        <v>19</v>
      </c>
      <c r="K246" s="849">
        <v>1672</v>
      </c>
      <c r="L246" s="849">
        <v>1</v>
      </c>
      <c r="M246" s="849">
        <v>88</v>
      </c>
      <c r="N246" s="849">
        <v>16</v>
      </c>
      <c r="O246" s="849">
        <v>1408</v>
      </c>
      <c r="P246" s="837">
        <v>0.84210526315789469</v>
      </c>
      <c r="Q246" s="850">
        <v>88</v>
      </c>
    </row>
    <row r="247" spans="1:17" ht="14.4" customHeight="1" x14ac:dyDescent="0.3">
      <c r="A247" s="831" t="s">
        <v>5875</v>
      </c>
      <c r="B247" s="832" t="s">
        <v>5553</v>
      </c>
      <c r="C247" s="832" t="s">
        <v>5511</v>
      </c>
      <c r="D247" s="832" t="s">
        <v>5570</v>
      </c>
      <c r="E247" s="832" t="s">
        <v>5571</v>
      </c>
      <c r="F247" s="849">
        <v>1</v>
      </c>
      <c r="G247" s="849">
        <v>760</v>
      </c>
      <c r="H247" s="849">
        <v>0.99868593955321949</v>
      </c>
      <c r="I247" s="849">
        <v>760</v>
      </c>
      <c r="J247" s="849">
        <v>1</v>
      </c>
      <c r="K247" s="849">
        <v>761</v>
      </c>
      <c r="L247" s="849">
        <v>1</v>
      </c>
      <c r="M247" s="849">
        <v>761</v>
      </c>
      <c r="N247" s="849"/>
      <c r="O247" s="849"/>
      <c r="P247" s="837"/>
      <c r="Q247" s="850"/>
    </row>
    <row r="248" spans="1:17" ht="14.4" customHeight="1" x14ac:dyDescent="0.3">
      <c r="A248" s="831" t="s">
        <v>5875</v>
      </c>
      <c r="B248" s="832" t="s">
        <v>5553</v>
      </c>
      <c r="C248" s="832" t="s">
        <v>5511</v>
      </c>
      <c r="D248" s="832" t="s">
        <v>5639</v>
      </c>
      <c r="E248" s="832" t="s">
        <v>5640</v>
      </c>
      <c r="F248" s="849">
        <v>70</v>
      </c>
      <c r="G248" s="849">
        <v>44100</v>
      </c>
      <c r="H248" s="849">
        <v>1.3725490196078431</v>
      </c>
      <c r="I248" s="849">
        <v>630</v>
      </c>
      <c r="J248" s="849">
        <v>51</v>
      </c>
      <c r="K248" s="849">
        <v>32130</v>
      </c>
      <c r="L248" s="849">
        <v>1</v>
      </c>
      <c r="M248" s="849">
        <v>630</v>
      </c>
      <c r="N248" s="849">
        <v>51</v>
      </c>
      <c r="O248" s="849">
        <v>32181</v>
      </c>
      <c r="P248" s="837">
        <v>1.0015873015873016</v>
      </c>
      <c r="Q248" s="850">
        <v>631</v>
      </c>
    </row>
    <row r="249" spans="1:17" ht="14.4" customHeight="1" x14ac:dyDescent="0.3">
      <c r="A249" s="831" t="s">
        <v>5875</v>
      </c>
      <c r="B249" s="832" t="s">
        <v>5553</v>
      </c>
      <c r="C249" s="832" t="s">
        <v>5511</v>
      </c>
      <c r="D249" s="832" t="s">
        <v>5643</v>
      </c>
      <c r="E249" s="832" t="s">
        <v>5644</v>
      </c>
      <c r="F249" s="849">
        <v>3</v>
      </c>
      <c r="G249" s="849">
        <v>2385</v>
      </c>
      <c r="H249" s="849">
        <v>3</v>
      </c>
      <c r="I249" s="849">
        <v>795</v>
      </c>
      <c r="J249" s="849">
        <v>1</v>
      </c>
      <c r="K249" s="849">
        <v>795</v>
      </c>
      <c r="L249" s="849">
        <v>1</v>
      </c>
      <c r="M249" s="849">
        <v>795</v>
      </c>
      <c r="N249" s="849">
        <v>3</v>
      </c>
      <c r="O249" s="849">
        <v>2388</v>
      </c>
      <c r="P249" s="837">
        <v>3.0037735849056606</v>
      </c>
      <c r="Q249" s="850">
        <v>796</v>
      </c>
    </row>
    <row r="250" spans="1:17" ht="14.4" customHeight="1" x14ac:dyDescent="0.3">
      <c r="A250" s="831" t="s">
        <v>5875</v>
      </c>
      <c r="B250" s="832" t="s">
        <v>5553</v>
      </c>
      <c r="C250" s="832" t="s">
        <v>5511</v>
      </c>
      <c r="D250" s="832" t="s">
        <v>5572</v>
      </c>
      <c r="E250" s="832" t="s">
        <v>5573</v>
      </c>
      <c r="F250" s="849">
        <v>49</v>
      </c>
      <c r="G250" s="849">
        <v>19208</v>
      </c>
      <c r="H250" s="849">
        <v>1.5806451612903225</v>
      </c>
      <c r="I250" s="849">
        <v>392</v>
      </c>
      <c r="J250" s="849">
        <v>31</v>
      </c>
      <c r="K250" s="849">
        <v>12152</v>
      </c>
      <c r="L250" s="849">
        <v>1</v>
      </c>
      <c r="M250" s="849">
        <v>392</v>
      </c>
      <c r="N250" s="849">
        <v>37</v>
      </c>
      <c r="O250" s="849">
        <v>14541</v>
      </c>
      <c r="P250" s="837">
        <v>1.1965931533903884</v>
      </c>
      <c r="Q250" s="850">
        <v>393</v>
      </c>
    </row>
    <row r="251" spans="1:17" ht="14.4" customHeight="1" x14ac:dyDescent="0.3">
      <c r="A251" s="831" t="s">
        <v>5875</v>
      </c>
      <c r="B251" s="832" t="s">
        <v>5553</v>
      </c>
      <c r="C251" s="832" t="s">
        <v>5511</v>
      </c>
      <c r="D251" s="832" t="s">
        <v>5574</v>
      </c>
      <c r="E251" s="832" t="s">
        <v>5575</v>
      </c>
      <c r="F251" s="849">
        <v>230</v>
      </c>
      <c r="G251" s="849">
        <v>8970</v>
      </c>
      <c r="H251" s="849">
        <v>1.5333333333333334</v>
      </c>
      <c r="I251" s="849">
        <v>39</v>
      </c>
      <c r="J251" s="849">
        <v>150</v>
      </c>
      <c r="K251" s="849">
        <v>5850</v>
      </c>
      <c r="L251" s="849">
        <v>1</v>
      </c>
      <c r="M251" s="849">
        <v>39</v>
      </c>
      <c r="N251" s="849">
        <v>197</v>
      </c>
      <c r="O251" s="849">
        <v>7683</v>
      </c>
      <c r="P251" s="837">
        <v>1.3133333333333332</v>
      </c>
      <c r="Q251" s="850">
        <v>39</v>
      </c>
    </row>
    <row r="252" spans="1:17" ht="14.4" customHeight="1" x14ac:dyDescent="0.3">
      <c r="A252" s="831" t="s">
        <v>5875</v>
      </c>
      <c r="B252" s="832" t="s">
        <v>5553</v>
      </c>
      <c r="C252" s="832" t="s">
        <v>5511</v>
      </c>
      <c r="D252" s="832" t="s">
        <v>5576</v>
      </c>
      <c r="E252" s="832" t="s">
        <v>5577</v>
      </c>
      <c r="F252" s="849"/>
      <c r="G252" s="849"/>
      <c r="H252" s="849"/>
      <c r="I252" s="849"/>
      <c r="J252" s="849"/>
      <c r="K252" s="849"/>
      <c r="L252" s="849"/>
      <c r="M252" s="849"/>
      <c r="N252" s="849">
        <v>1</v>
      </c>
      <c r="O252" s="849">
        <v>17713</v>
      </c>
      <c r="P252" s="837"/>
      <c r="Q252" s="850">
        <v>17713</v>
      </c>
    </row>
    <row r="253" spans="1:17" ht="14.4" customHeight="1" x14ac:dyDescent="0.3">
      <c r="A253" s="831" t="s">
        <v>5875</v>
      </c>
      <c r="B253" s="832" t="s">
        <v>5553</v>
      </c>
      <c r="C253" s="832" t="s">
        <v>5511</v>
      </c>
      <c r="D253" s="832" t="s">
        <v>5645</v>
      </c>
      <c r="E253" s="832" t="s">
        <v>5646</v>
      </c>
      <c r="F253" s="849">
        <v>1</v>
      </c>
      <c r="G253" s="849">
        <v>586</v>
      </c>
      <c r="H253" s="849"/>
      <c r="I253" s="849">
        <v>586</v>
      </c>
      <c r="J253" s="849"/>
      <c r="K253" s="849"/>
      <c r="L253" s="849"/>
      <c r="M253" s="849"/>
      <c r="N253" s="849">
        <v>2</v>
      </c>
      <c r="O253" s="849">
        <v>1174</v>
      </c>
      <c r="P253" s="837"/>
      <c r="Q253" s="850">
        <v>587</v>
      </c>
    </row>
    <row r="254" spans="1:17" ht="14.4" customHeight="1" x14ac:dyDescent="0.3">
      <c r="A254" s="831" t="s">
        <v>5875</v>
      </c>
      <c r="B254" s="832" t="s">
        <v>5553</v>
      </c>
      <c r="C254" s="832" t="s">
        <v>5511</v>
      </c>
      <c r="D254" s="832" t="s">
        <v>5578</v>
      </c>
      <c r="E254" s="832" t="s">
        <v>5579</v>
      </c>
      <c r="F254" s="849"/>
      <c r="G254" s="849"/>
      <c r="H254" s="849"/>
      <c r="I254" s="849"/>
      <c r="J254" s="849"/>
      <c r="K254" s="849"/>
      <c r="L254" s="849"/>
      <c r="M254" s="849"/>
      <c r="N254" s="849">
        <v>1</v>
      </c>
      <c r="O254" s="849">
        <v>1702</v>
      </c>
      <c r="P254" s="837"/>
      <c r="Q254" s="850">
        <v>1702</v>
      </c>
    </row>
    <row r="255" spans="1:17" ht="14.4" customHeight="1" x14ac:dyDescent="0.3">
      <c r="A255" s="831" t="s">
        <v>5875</v>
      </c>
      <c r="B255" s="832" t="s">
        <v>5553</v>
      </c>
      <c r="C255" s="832" t="s">
        <v>5511</v>
      </c>
      <c r="D255" s="832" t="s">
        <v>5647</v>
      </c>
      <c r="E255" s="832" t="s">
        <v>5648</v>
      </c>
      <c r="F255" s="849">
        <v>1</v>
      </c>
      <c r="G255" s="849">
        <v>704</v>
      </c>
      <c r="H255" s="849">
        <v>0.99294781382228492</v>
      </c>
      <c r="I255" s="849">
        <v>704</v>
      </c>
      <c r="J255" s="849">
        <v>1</v>
      </c>
      <c r="K255" s="849">
        <v>709</v>
      </c>
      <c r="L255" s="849">
        <v>1</v>
      </c>
      <c r="M255" s="849">
        <v>709</v>
      </c>
      <c r="N255" s="849">
        <v>5</v>
      </c>
      <c r="O255" s="849">
        <v>3550</v>
      </c>
      <c r="P255" s="837">
        <v>5.0070521861777149</v>
      </c>
      <c r="Q255" s="850">
        <v>710</v>
      </c>
    </row>
    <row r="256" spans="1:17" ht="14.4" customHeight="1" x14ac:dyDescent="0.3">
      <c r="A256" s="831" t="s">
        <v>5875</v>
      </c>
      <c r="B256" s="832" t="s">
        <v>5553</v>
      </c>
      <c r="C256" s="832" t="s">
        <v>5511</v>
      </c>
      <c r="D256" s="832" t="s">
        <v>5580</v>
      </c>
      <c r="E256" s="832" t="s">
        <v>5581</v>
      </c>
      <c r="F256" s="849">
        <v>10</v>
      </c>
      <c r="G256" s="849">
        <v>44420</v>
      </c>
      <c r="H256" s="849">
        <v>1.25</v>
      </c>
      <c r="I256" s="849">
        <v>4442</v>
      </c>
      <c r="J256" s="849">
        <v>8</v>
      </c>
      <c r="K256" s="849">
        <v>35536</v>
      </c>
      <c r="L256" s="849">
        <v>1</v>
      </c>
      <c r="M256" s="849">
        <v>4442</v>
      </c>
      <c r="N256" s="849">
        <v>19</v>
      </c>
      <c r="O256" s="849">
        <v>84398</v>
      </c>
      <c r="P256" s="837">
        <v>2.375</v>
      </c>
      <c r="Q256" s="850">
        <v>4442</v>
      </c>
    </row>
    <row r="257" spans="1:17" ht="14.4" customHeight="1" x14ac:dyDescent="0.3">
      <c r="A257" s="831" t="s">
        <v>5875</v>
      </c>
      <c r="B257" s="832" t="s">
        <v>5553</v>
      </c>
      <c r="C257" s="832" t="s">
        <v>5511</v>
      </c>
      <c r="D257" s="832" t="s">
        <v>5651</v>
      </c>
      <c r="E257" s="832" t="s">
        <v>5652</v>
      </c>
      <c r="F257" s="849">
        <v>8</v>
      </c>
      <c r="G257" s="849">
        <v>5752</v>
      </c>
      <c r="H257" s="849">
        <v>4</v>
      </c>
      <c r="I257" s="849">
        <v>719</v>
      </c>
      <c r="J257" s="849">
        <v>2</v>
      </c>
      <c r="K257" s="849">
        <v>1438</v>
      </c>
      <c r="L257" s="849">
        <v>1</v>
      </c>
      <c r="M257" s="849">
        <v>719</v>
      </c>
      <c r="N257" s="849">
        <v>14</v>
      </c>
      <c r="O257" s="849">
        <v>10080</v>
      </c>
      <c r="P257" s="837">
        <v>7.0097357440890127</v>
      </c>
      <c r="Q257" s="850">
        <v>720</v>
      </c>
    </row>
    <row r="258" spans="1:17" ht="14.4" customHeight="1" x14ac:dyDescent="0.3">
      <c r="A258" s="831" t="s">
        <v>5875</v>
      </c>
      <c r="B258" s="832" t="s">
        <v>5553</v>
      </c>
      <c r="C258" s="832" t="s">
        <v>5511</v>
      </c>
      <c r="D258" s="832" t="s">
        <v>5655</v>
      </c>
      <c r="E258" s="832" t="s">
        <v>5656</v>
      </c>
      <c r="F258" s="849">
        <v>1</v>
      </c>
      <c r="G258" s="849">
        <v>1771</v>
      </c>
      <c r="H258" s="849">
        <v>1</v>
      </c>
      <c r="I258" s="849">
        <v>1771</v>
      </c>
      <c r="J258" s="849">
        <v>1</v>
      </c>
      <c r="K258" s="849">
        <v>1771</v>
      </c>
      <c r="L258" s="849">
        <v>1</v>
      </c>
      <c r="M258" s="849">
        <v>1771</v>
      </c>
      <c r="N258" s="849">
        <v>2</v>
      </c>
      <c r="O258" s="849">
        <v>3544</v>
      </c>
      <c r="P258" s="837">
        <v>2.0011293054771317</v>
      </c>
      <c r="Q258" s="850">
        <v>1772</v>
      </c>
    </row>
    <row r="259" spans="1:17" ht="14.4" customHeight="1" x14ac:dyDescent="0.3">
      <c r="A259" s="831" t="s">
        <v>5875</v>
      </c>
      <c r="B259" s="832" t="s">
        <v>5553</v>
      </c>
      <c r="C259" s="832" t="s">
        <v>5511</v>
      </c>
      <c r="D259" s="832" t="s">
        <v>5657</v>
      </c>
      <c r="E259" s="832" t="s">
        <v>5658</v>
      </c>
      <c r="F259" s="849">
        <v>24</v>
      </c>
      <c r="G259" s="849">
        <v>23520</v>
      </c>
      <c r="H259" s="849">
        <v>1.263157894736842</v>
      </c>
      <c r="I259" s="849">
        <v>980</v>
      </c>
      <c r="J259" s="849">
        <v>19</v>
      </c>
      <c r="K259" s="849">
        <v>18620</v>
      </c>
      <c r="L259" s="849">
        <v>1</v>
      </c>
      <c r="M259" s="849">
        <v>980</v>
      </c>
      <c r="N259" s="849">
        <v>23</v>
      </c>
      <c r="O259" s="849">
        <v>22586</v>
      </c>
      <c r="P259" s="837">
        <v>1.2129967776584318</v>
      </c>
      <c r="Q259" s="850">
        <v>982</v>
      </c>
    </row>
    <row r="260" spans="1:17" ht="14.4" customHeight="1" x14ac:dyDescent="0.3">
      <c r="A260" s="831" t="s">
        <v>5875</v>
      </c>
      <c r="B260" s="832" t="s">
        <v>5553</v>
      </c>
      <c r="C260" s="832" t="s">
        <v>5511</v>
      </c>
      <c r="D260" s="832" t="s">
        <v>5659</v>
      </c>
      <c r="E260" s="832" t="s">
        <v>5660</v>
      </c>
      <c r="F260" s="849">
        <v>29</v>
      </c>
      <c r="G260" s="849">
        <v>4988</v>
      </c>
      <c r="H260" s="849">
        <v>1.45</v>
      </c>
      <c r="I260" s="849">
        <v>172</v>
      </c>
      <c r="J260" s="849">
        <v>20</v>
      </c>
      <c r="K260" s="849">
        <v>3440</v>
      </c>
      <c r="L260" s="849">
        <v>1</v>
      </c>
      <c r="M260" s="849">
        <v>172</v>
      </c>
      <c r="N260" s="849">
        <v>25</v>
      </c>
      <c r="O260" s="849">
        <v>4300</v>
      </c>
      <c r="P260" s="837">
        <v>1.25</v>
      </c>
      <c r="Q260" s="850">
        <v>172</v>
      </c>
    </row>
    <row r="261" spans="1:17" ht="14.4" customHeight="1" x14ac:dyDescent="0.3">
      <c r="A261" s="831" t="s">
        <v>5875</v>
      </c>
      <c r="B261" s="832" t="s">
        <v>5553</v>
      </c>
      <c r="C261" s="832" t="s">
        <v>5511</v>
      </c>
      <c r="D261" s="832" t="s">
        <v>5661</v>
      </c>
      <c r="E261" s="832" t="s">
        <v>5662</v>
      </c>
      <c r="F261" s="849">
        <v>1</v>
      </c>
      <c r="G261" s="849">
        <v>410</v>
      </c>
      <c r="H261" s="849">
        <v>1</v>
      </c>
      <c r="I261" s="849">
        <v>410</v>
      </c>
      <c r="J261" s="849">
        <v>1</v>
      </c>
      <c r="K261" s="849">
        <v>410</v>
      </c>
      <c r="L261" s="849">
        <v>1</v>
      </c>
      <c r="M261" s="849">
        <v>410</v>
      </c>
      <c r="N261" s="849">
        <v>2</v>
      </c>
      <c r="O261" s="849">
        <v>822</v>
      </c>
      <c r="P261" s="837">
        <v>2.0048780487804878</v>
      </c>
      <c r="Q261" s="850">
        <v>411</v>
      </c>
    </row>
    <row r="262" spans="1:17" ht="14.4" customHeight="1" x14ac:dyDescent="0.3">
      <c r="A262" s="831" t="s">
        <v>5875</v>
      </c>
      <c r="B262" s="832" t="s">
        <v>5553</v>
      </c>
      <c r="C262" s="832" t="s">
        <v>5511</v>
      </c>
      <c r="D262" s="832" t="s">
        <v>5663</v>
      </c>
      <c r="E262" s="832" t="s">
        <v>5664</v>
      </c>
      <c r="F262" s="849"/>
      <c r="G262" s="849"/>
      <c r="H262" s="849"/>
      <c r="I262" s="849"/>
      <c r="J262" s="849"/>
      <c r="K262" s="849"/>
      <c r="L262" s="849"/>
      <c r="M262" s="849"/>
      <c r="N262" s="849">
        <v>3</v>
      </c>
      <c r="O262" s="849">
        <v>2262</v>
      </c>
      <c r="P262" s="837"/>
      <c r="Q262" s="850">
        <v>754</v>
      </c>
    </row>
    <row r="263" spans="1:17" ht="14.4" customHeight="1" x14ac:dyDescent="0.3">
      <c r="A263" s="831" t="s">
        <v>5875</v>
      </c>
      <c r="B263" s="832" t="s">
        <v>5553</v>
      </c>
      <c r="C263" s="832" t="s">
        <v>5511</v>
      </c>
      <c r="D263" s="832" t="s">
        <v>5582</v>
      </c>
      <c r="E263" s="832" t="s">
        <v>5583</v>
      </c>
      <c r="F263" s="849">
        <v>1</v>
      </c>
      <c r="G263" s="849">
        <v>177</v>
      </c>
      <c r="H263" s="849"/>
      <c r="I263" s="849">
        <v>177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5875</v>
      </c>
      <c r="B264" s="832" t="s">
        <v>5553</v>
      </c>
      <c r="C264" s="832" t="s">
        <v>5511</v>
      </c>
      <c r="D264" s="832" t="s">
        <v>5665</v>
      </c>
      <c r="E264" s="832" t="s">
        <v>5666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3023</v>
      </c>
      <c r="P264" s="837"/>
      <c r="Q264" s="850">
        <v>3023</v>
      </c>
    </row>
    <row r="265" spans="1:17" ht="14.4" customHeight="1" x14ac:dyDescent="0.3">
      <c r="A265" s="831" t="s">
        <v>5875</v>
      </c>
      <c r="B265" s="832" t="s">
        <v>5553</v>
      </c>
      <c r="C265" s="832" t="s">
        <v>5511</v>
      </c>
      <c r="D265" s="832" t="s">
        <v>5667</v>
      </c>
      <c r="E265" s="832" t="s">
        <v>5668</v>
      </c>
      <c r="F265" s="849">
        <v>1</v>
      </c>
      <c r="G265" s="849">
        <v>5263</v>
      </c>
      <c r="H265" s="849"/>
      <c r="I265" s="849">
        <v>5263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5875</v>
      </c>
      <c r="B266" s="832" t="s">
        <v>5553</v>
      </c>
      <c r="C266" s="832" t="s">
        <v>5511</v>
      </c>
      <c r="D266" s="832" t="s">
        <v>5678</v>
      </c>
      <c r="E266" s="832" t="s">
        <v>5679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1161</v>
      </c>
      <c r="P266" s="837"/>
      <c r="Q266" s="850">
        <v>1161</v>
      </c>
    </row>
    <row r="267" spans="1:17" ht="14.4" customHeight="1" x14ac:dyDescent="0.3">
      <c r="A267" s="831" t="s">
        <v>5878</v>
      </c>
      <c r="B267" s="832" t="s">
        <v>5420</v>
      </c>
      <c r="C267" s="832" t="s">
        <v>5511</v>
      </c>
      <c r="D267" s="832" t="s">
        <v>5518</v>
      </c>
      <c r="E267" s="832" t="s">
        <v>5519</v>
      </c>
      <c r="F267" s="849">
        <v>5</v>
      </c>
      <c r="G267" s="849">
        <v>185</v>
      </c>
      <c r="H267" s="849">
        <v>0.7142857142857143</v>
      </c>
      <c r="I267" s="849">
        <v>37</v>
      </c>
      <c r="J267" s="849">
        <v>7</v>
      </c>
      <c r="K267" s="849">
        <v>259</v>
      </c>
      <c r="L267" s="849">
        <v>1</v>
      </c>
      <c r="M267" s="849">
        <v>37</v>
      </c>
      <c r="N267" s="849">
        <v>9</v>
      </c>
      <c r="O267" s="849">
        <v>333</v>
      </c>
      <c r="P267" s="837">
        <v>1.2857142857142858</v>
      </c>
      <c r="Q267" s="850">
        <v>37</v>
      </c>
    </row>
    <row r="268" spans="1:17" ht="14.4" customHeight="1" x14ac:dyDescent="0.3">
      <c r="A268" s="831" t="s">
        <v>5878</v>
      </c>
      <c r="B268" s="832" t="s">
        <v>5420</v>
      </c>
      <c r="C268" s="832" t="s">
        <v>5511</v>
      </c>
      <c r="D268" s="832" t="s">
        <v>5522</v>
      </c>
      <c r="E268" s="832" t="s">
        <v>5523</v>
      </c>
      <c r="F268" s="849">
        <v>18</v>
      </c>
      <c r="G268" s="849">
        <v>8442</v>
      </c>
      <c r="H268" s="849">
        <v>1.1226063829787234</v>
      </c>
      <c r="I268" s="849">
        <v>469</v>
      </c>
      <c r="J268" s="849">
        <v>16</v>
      </c>
      <c r="K268" s="849">
        <v>7520</v>
      </c>
      <c r="L268" s="849">
        <v>1</v>
      </c>
      <c r="M268" s="849">
        <v>470</v>
      </c>
      <c r="N268" s="849">
        <v>14</v>
      </c>
      <c r="O268" s="849">
        <v>6594</v>
      </c>
      <c r="P268" s="837">
        <v>0.87686170212765957</v>
      </c>
      <c r="Q268" s="850">
        <v>471</v>
      </c>
    </row>
    <row r="269" spans="1:17" ht="14.4" customHeight="1" x14ac:dyDescent="0.3">
      <c r="A269" s="831" t="s">
        <v>5878</v>
      </c>
      <c r="B269" s="832" t="s">
        <v>5420</v>
      </c>
      <c r="C269" s="832" t="s">
        <v>5511</v>
      </c>
      <c r="D269" s="832" t="s">
        <v>5524</v>
      </c>
      <c r="E269" s="832" t="s">
        <v>5525</v>
      </c>
      <c r="F269" s="849">
        <v>4</v>
      </c>
      <c r="G269" s="849">
        <v>133.32</v>
      </c>
      <c r="H269" s="849">
        <v>0.49998124882805178</v>
      </c>
      <c r="I269" s="849">
        <v>33.33</v>
      </c>
      <c r="J269" s="849">
        <v>8</v>
      </c>
      <c r="K269" s="849">
        <v>266.64999999999998</v>
      </c>
      <c r="L269" s="849">
        <v>1</v>
      </c>
      <c r="M269" s="849">
        <v>33.331249999999997</v>
      </c>
      <c r="N269" s="849">
        <v>19</v>
      </c>
      <c r="O269" s="849">
        <v>633.32999999999993</v>
      </c>
      <c r="P269" s="837">
        <v>2.3751359459966248</v>
      </c>
      <c r="Q269" s="850">
        <v>33.333157894736836</v>
      </c>
    </row>
    <row r="270" spans="1:17" ht="14.4" customHeight="1" x14ac:dyDescent="0.3">
      <c r="A270" s="831" t="s">
        <v>5878</v>
      </c>
      <c r="B270" s="832" t="s">
        <v>5420</v>
      </c>
      <c r="C270" s="832" t="s">
        <v>5511</v>
      </c>
      <c r="D270" s="832" t="s">
        <v>5532</v>
      </c>
      <c r="E270" s="832" t="s">
        <v>5533</v>
      </c>
      <c r="F270" s="849">
        <v>4</v>
      </c>
      <c r="G270" s="849">
        <v>2804</v>
      </c>
      <c r="H270" s="849">
        <v>0.5714285714285714</v>
      </c>
      <c r="I270" s="849">
        <v>701</v>
      </c>
      <c r="J270" s="849">
        <v>7</v>
      </c>
      <c r="K270" s="849">
        <v>4907</v>
      </c>
      <c r="L270" s="849">
        <v>1</v>
      </c>
      <c r="M270" s="849">
        <v>701</v>
      </c>
      <c r="N270" s="849">
        <v>10</v>
      </c>
      <c r="O270" s="849">
        <v>7020</v>
      </c>
      <c r="P270" s="837">
        <v>1.430609333605054</v>
      </c>
      <c r="Q270" s="850">
        <v>702</v>
      </c>
    </row>
    <row r="271" spans="1:17" ht="14.4" customHeight="1" x14ac:dyDescent="0.3">
      <c r="A271" s="831" t="s">
        <v>5878</v>
      </c>
      <c r="B271" s="832" t="s">
        <v>5420</v>
      </c>
      <c r="C271" s="832" t="s">
        <v>5511</v>
      </c>
      <c r="D271" s="832" t="s">
        <v>5536</v>
      </c>
      <c r="E271" s="832" t="s">
        <v>5537</v>
      </c>
      <c r="F271" s="849">
        <v>61</v>
      </c>
      <c r="G271" s="849">
        <v>14335</v>
      </c>
      <c r="H271" s="849">
        <v>1.4878048780487805</v>
      </c>
      <c r="I271" s="849">
        <v>235</v>
      </c>
      <c r="J271" s="849">
        <v>41</v>
      </c>
      <c r="K271" s="849">
        <v>9635</v>
      </c>
      <c r="L271" s="849">
        <v>1</v>
      </c>
      <c r="M271" s="849">
        <v>235</v>
      </c>
      <c r="N271" s="849">
        <v>40</v>
      </c>
      <c r="O271" s="849">
        <v>9440</v>
      </c>
      <c r="P271" s="837">
        <v>0.97976128697457188</v>
      </c>
      <c r="Q271" s="850">
        <v>236</v>
      </c>
    </row>
    <row r="272" spans="1:17" ht="14.4" customHeight="1" x14ac:dyDescent="0.3">
      <c r="A272" s="831" t="s">
        <v>5878</v>
      </c>
      <c r="B272" s="832" t="s">
        <v>5420</v>
      </c>
      <c r="C272" s="832" t="s">
        <v>5511</v>
      </c>
      <c r="D272" s="832" t="s">
        <v>5546</v>
      </c>
      <c r="E272" s="832" t="s">
        <v>5547</v>
      </c>
      <c r="F272" s="849">
        <v>2</v>
      </c>
      <c r="G272" s="849">
        <v>1402</v>
      </c>
      <c r="H272" s="849"/>
      <c r="I272" s="849">
        <v>701</v>
      </c>
      <c r="J272" s="849">
        <v>0</v>
      </c>
      <c r="K272" s="849">
        <v>0</v>
      </c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5878</v>
      </c>
      <c r="B273" s="832" t="s">
        <v>5553</v>
      </c>
      <c r="C273" s="832" t="s">
        <v>5563</v>
      </c>
      <c r="D273" s="832" t="s">
        <v>5591</v>
      </c>
      <c r="E273" s="832" t="s">
        <v>5592</v>
      </c>
      <c r="F273" s="849">
        <v>2</v>
      </c>
      <c r="G273" s="849">
        <v>5303.48</v>
      </c>
      <c r="H273" s="849">
        <v>1</v>
      </c>
      <c r="I273" s="849">
        <v>2651.74</v>
      </c>
      <c r="J273" s="849">
        <v>2</v>
      </c>
      <c r="K273" s="849">
        <v>5303.48</v>
      </c>
      <c r="L273" s="849">
        <v>1</v>
      </c>
      <c r="M273" s="849">
        <v>2651.74</v>
      </c>
      <c r="N273" s="849"/>
      <c r="O273" s="849"/>
      <c r="P273" s="837"/>
      <c r="Q273" s="850"/>
    </row>
    <row r="274" spans="1:17" ht="14.4" customHeight="1" x14ac:dyDescent="0.3">
      <c r="A274" s="831" t="s">
        <v>5878</v>
      </c>
      <c r="B274" s="832" t="s">
        <v>5553</v>
      </c>
      <c r="C274" s="832" t="s">
        <v>5563</v>
      </c>
      <c r="D274" s="832" t="s">
        <v>5593</v>
      </c>
      <c r="E274" s="832" t="s">
        <v>5594</v>
      </c>
      <c r="F274" s="849">
        <v>3</v>
      </c>
      <c r="G274" s="849">
        <v>16068.09</v>
      </c>
      <c r="H274" s="849">
        <v>0.5</v>
      </c>
      <c r="I274" s="849">
        <v>5356.03</v>
      </c>
      <c r="J274" s="849">
        <v>6</v>
      </c>
      <c r="K274" s="849">
        <v>32136.18</v>
      </c>
      <c r="L274" s="849">
        <v>1</v>
      </c>
      <c r="M274" s="849">
        <v>5356.03</v>
      </c>
      <c r="N274" s="849"/>
      <c r="O274" s="849"/>
      <c r="P274" s="837"/>
      <c r="Q274" s="850"/>
    </row>
    <row r="275" spans="1:17" ht="14.4" customHeight="1" x14ac:dyDescent="0.3">
      <c r="A275" s="831" t="s">
        <v>5878</v>
      </c>
      <c r="B275" s="832" t="s">
        <v>5553</v>
      </c>
      <c r="C275" s="832" t="s">
        <v>5563</v>
      </c>
      <c r="D275" s="832" t="s">
        <v>5597</v>
      </c>
      <c r="E275" s="832" t="s">
        <v>5598</v>
      </c>
      <c r="F275" s="849">
        <v>6.68</v>
      </c>
      <c r="G275" s="849">
        <v>11972.36</v>
      </c>
      <c r="H275" s="849">
        <v>0.83349763297131718</v>
      </c>
      <c r="I275" s="849">
        <v>1792.2694610778444</v>
      </c>
      <c r="J275" s="849">
        <v>8</v>
      </c>
      <c r="K275" s="849">
        <v>14364</v>
      </c>
      <c r="L275" s="849">
        <v>1</v>
      </c>
      <c r="M275" s="849">
        <v>1795.5</v>
      </c>
      <c r="N275" s="849">
        <v>2</v>
      </c>
      <c r="O275" s="849">
        <v>3591</v>
      </c>
      <c r="P275" s="837">
        <v>0.25</v>
      </c>
      <c r="Q275" s="850">
        <v>1795.5</v>
      </c>
    </row>
    <row r="276" spans="1:17" ht="14.4" customHeight="1" x14ac:dyDescent="0.3">
      <c r="A276" s="831" t="s">
        <v>5878</v>
      </c>
      <c r="B276" s="832" t="s">
        <v>5553</v>
      </c>
      <c r="C276" s="832" t="s">
        <v>5563</v>
      </c>
      <c r="D276" s="832" t="s">
        <v>5603</v>
      </c>
      <c r="E276" s="832" t="s">
        <v>5604</v>
      </c>
      <c r="F276" s="849"/>
      <c r="G276" s="849"/>
      <c r="H276" s="849"/>
      <c r="I276" s="849"/>
      <c r="J276" s="849"/>
      <c r="K276" s="849"/>
      <c r="L276" s="849"/>
      <c r="M276" s="849"/>
      <c r="N276" s="849">
        <v>5</v>
      </c>
      <c r="O276" s="849">
        <v>2922.55</v>
      </c>
      <c r="P276" s="837"/>
      <c r="Q276" s="850">
        <v>584.51</v>
      </c>
    </row>
    <row r="277" spans="1:17" ht="14.4" customHeight="1" x14ac:dyDescent="0.3">
      <c r="A277" s="831" t="s">
        <v>5878</v>
      </c>
      <c r="B277" s="832" t="s">
        <v>5553</v>
      </c>
      <c r="C277" s="832" t="s">
        <v>5563</v>
      </c>
      <c r="D277" s="832" t="s">
        <v>5607</v>
      </c>
      <c r="E277" s="832" t="s">
        <v>5608</v>
      </c>
      <c r="F277" s="849">
        <v>10</v>
      </c>
      <c r="G277" s="849">
        <v>20333.5</v>
      </c>
      <c r="H277" s="849">
        <v>1.25</v>
      </c>
      <c r="I277" s="849">
        <v>2033.35</v>
      </c>
      <c r="J277" s="849">
        <v>8</v>
      </c>
      <c r="K277" s="849">
        <v>16266.800000000001</v>
      </c>
      <c r="L277" s="849">
        <v>1</v>
      </c>
      <c r="M277" s="849">
        <v>2033.3500000000001</v>
      </c>
      <c r="N277" s="849">
        <v>2</v>
      </c>
      <c r="O277" s="849">
        <v>4066.7</v>
      </c>
      <c r="P277" s="837">
        <v>0.24999999999999997</v>
      </c>
      <c r="Q277" s="850">
        <v>2033.35</v>
      </c>
    </row>
    <row r="278" spans="1:17" ht="14.4" customHeight="1" x14ac:dyDescent="0.3">
      <c r="A278" s="831" t="s">
        <v>5878</v>
      </c>
      <c r="B278" s="832" t="s">
        <v>5553</v>
      </c>
      <c r="C278" s="832" t="s">
        <v>5563</v>
      </c>
      <c r="D278" s="832" t="s">
        <v>5609</v>
      </c>
      <c r="E278" s="832" t="s">
        <v>5610</v>
      </c>
      <c r="F278" s="849"/>
      <c r="G278" s="849"/>
      <c r="H278" s="849"/>
      <c r="I278" s="849"/>
      <c r="J278" s="849"/>
      <c r="K278" s="849"/>
      <c r="L278" s="849"/>
      <c r="M278" s="849"/>
      <c r="N278" s="849">
        <v>2</v>
      </c>
      <c r="O278" s="849">
        <v>18947.62</v>
      </c>
      <c r="P278" s="837"/>
      <c r="Q278" s="850">
        <v>9473.81</v>
      </c>
    </row>
    <row r="279" spans="1:17" ht="14.4" customHeight="1" x14ac:dyDescent="0.3">
      <c r="A279" s="831" t="s">
        <v>5878</v>
      </c>
      <c r="B279" s="832" t="s">
        <v>5553</v>
      </c>
      <c r="C279" s="832" t="s">
        <v>5563</v>
      </c>
      <c r="D279" s="832" t="s">
        <v>5611</v>
      </c>
      <c r="E279" s="832" t="s">
        <v>5612</v>
      </c>
      <c r="F279" s="849">
        <v>2</v>
      </c>
      <c r="G279" s="849">
        <v>2081.44</v>
      </c>
      <c r="H279" s="849">
        <v>2</v>
      </c>
      <c r="I279" s="849">
        <v>1040.72</v>
      </c>
      <c r="J279" s="849">
        <v>1</v>
      </c>
      <c r="K279" s="849">
        <v>1040.72</v>
      </c>
      <c r="L279" s="849">
        <v>1</v>
      </c>
      <c r="M279" s="849">
        <v>1040.72</v>
      </c>
      <c r="N279" s="849"/>
      <c r="O279" s="849"/>
      <c r="P279" s="837"/>
      <c r="Q279" s="850"/>
    </row>
    <row r="280" spans="1:17" ht="14.4" customHeight="1" x14ac:dyDescent="0.3">
      <c r="A280" s="831" t="s">
        <v>5878</v>
      </c>
      <c r="B280" s="832" t="s">
        <v>5553</v>
      </c>
      <c r="C280" s="832" t="s">
        <v>5563</v>
      </c>
      <c r="D280" s="832" t="s">
        <v>5615</v>
      </c>
      <c r="E280" s="832" t="s">
        <v>5616</v>
      </c>
      <c r="F280" s="849">
        <v>4</v>
      </c>
      <c r="G280" s="849">
        <v>12038.400000000001</v>
      </c>
      <c r="H280" s="849">
        <v>0.88146911519198667</v>
      </c>
      <c r="I280" s="849">
        <v>3009.6000000000004</v>
      </c>
      <c r="J280" s="849">
        <v>4</v>
      </c>
      <c r="K280" s="849">
        <v>13657.2</v>
      </c>
      <c r="L280" s="849">
        <v>1</v>
      </c>
      <c r="M280" s="849">
        <v>3414.3</v>
      </c>
      <c r="N280" s="849">
        <v>1</v>
      </c>
      <c r="O280" s="849">
        <v>3414.3</v>
      </c>
      <c r="P280" s="837">
        <v>0.25</v>
      </c>
      <c r="Q280" s="850">
        <v>3414.3</v>
      </c>
    </row>
    <row r="281" spans="1:17" ht="14.4" customHeight="1" x14ac:dyDescent="0.3">
      <c r="A281" s="831" t="s">
        <v>5878</v>
      </c>
      <c r="B281" s="832" t="s">
        <v>5553</v>
      </c>
      <c r="C281" s="832" t="s">
        <v>5563</v>
      </c>
      <c r="D281" s="832" t="s">
        <v>5627</v>
      </c>
      <c r="E281" s="832" t="s">
        <v>5628</v>
      </c>
      <c r="F281" s="849"/>
      <c r="G281" s="849"/>
      <c r="H281" s="849"/>
      <c r="I281" s="849"/>
      <c r="J281" s="849"/>
      <c r="K281" s="849"/>
      <c r="L281" s="849"/>
      <c r="M281" s="849"/>
      <c r="N281" s="849">
        <v>2</v>
      </c>
      <c r="O281" s="849">
        <v>13680</v>
      </c>
      <c r="P281" s="837"/>
      <c r="Q281" s="850">
        <v>6840</v>
      </c>
    </row>
    <row r="282" spans="1:17" ht="14.4" customHeight="1" x14ac:dyDescent="0.3">
      <c r="A282" s="831" t="s">
        <v>5878</v>
      </c>
      <c r="B282" s="832" t="s">
        <v>5553</v>
      </c>
      <c r="C282" s="832" t="s">
        <v>5511</v>
      </c>
      <c r="D282" s="832" t="s">
        <v>5639</v>
      </c>
      <c r="E282" s="832" t="s">
        <v>5640</v>
      </c>
      <c r="F282" s="849">
        <v>2</v>
      </c>
      <c r="G282" s="849">
        <v>1260</v>
      </c>
      <c r="H282" s="849">
        <v>0.5</v>
      </c>
      <c r="I282" s="849">
        <v>630</v>
      </c>
      <c r="J282" s="849">
        <v>4</v>
      </c>
      <c r="K282" s="849">
        <v>2520</v>
      </c>
      <c r="L282" s="849">
        <v>1</v>
      </c>
      <c r="M282" s="849">
        <v>630</v>
      </c>
      <c r="N282" s="849"/>
      <c r="O282" s="849"/>
      <c r="P282" s="837"/>
      <c r="Q282" s="850"/>
    </row>
    <row r="283" spans="1:17" ht="14.4" customHeight="1" x14ac:dyDescent="0.3">
      <c r="A283" s="831" t="s">
        <v>5878</v>
      </c>
      <c r="B283" s="832" t="s">
        <v>5553</v>
      </c>
      <c r="C283" s="832" t="s">
        <v>5511</v>
      </c>
      <c r="D283" s="832" t="s">
        <v>5641</v>
      </c>
      <c r="E283" s="832" t="s">
        <v>5642</v>
      </c>
      <c r="F283" s="849"/>
      <c r="G283" s="849"/>
      <c r="H283" s="849"/>
      <c r="I283" s="849"/>
      <c r="J283" s="849">
        <v>1</v>
      </c>
      <c r="K283" s="849">
        <v>3809</v>
      </c>
      <c r="L283" s="849">
        <v>1</v>
      </c>
      <c r="M283" s="849">
        <v>3809</v>
      </c>
      <c r="N283" s="849">
        <v>5</v>
      </c>
      <c r="O283" s="849">
        <v>19055</v>
      </c>
      <c r="P283" s="837">
        <v>5.0026253609871354</v>
      </c>
      <c r="Q283" s="850">
        <v>3811</v>
      </c>
    </row>
    <row r="284" spans="1:17" ht="14.4" customHeight="1" x14ac:dyDescent="0.3">
      <c r="A284" s="831" t="s">
        <v>5878</v>
      </c>
      <c r="B284" s="832" t="s">
        <v>5553</v>
      </c>
      <c r="C284" s="832" t="s">
        <v>5511</v>
      </c>
      <c r="D284" s="832" t="s">
        <v>5643</v>
      </c>
      <c r="E284" s="832" t="s">
        <v>5644</v>
      </c>
      <c r="F284" s="849">
        <v>11</v>
      </c>
      <c r="G284" s="849">
        <v>8745</v>
      </c>
      <c r="H284" s="849">
        <v>1.375</v>
      </c>
      <c r="I284" s="849">
        <v>795</v>
      </c>
      <c r="J284" s="849">
        <v>8</v>
      </c>
      <c r="K284" s="849">
        <v>6360</v>
      </c>
      <c r="L284" s="849">
        <v>1</v>
      </c>
      <c r="M284" s="849">
        <v>795</v>
      </c>
      <c r="N284" s="849">
        <v>2</v>
      </c>
      <c r="O284" s="849">
        <v>1592</v>
      </c>
      <c r="P284" s="837">
        <v>0.25031446540880503</v>
      </c>
      <c r="Q284" s="850">
        <v>796</v>
      </c>
    </row>
    <row r="285" spans="1:17" ht="14.4" customHeight="1" x14ac:dyDescent="0.3">
      <c r="A285" s="831" t="s">
        <v>5878</v>
      </c>
      <c r="B285" s="832" t="s">
        <v>5553</v>
      </c>
      <c r="C285" s="832" t="s">
        <v>5511</v>
      </c>
      <c r="D285" s="832" t="s">
        <v>5572</v>
      </c>
      <c r="E285" s="832" t="s">
        <v>5573</v>
      </c>
      <c r="F285" s="849">
        <v>1</v>
      </c>
      <c r="G285" s="849">
        <v>392</v>
      </c>
      <c r="H285" s="849">
        <v>1</v>
      </c>
      <c r="I285" s="849">
        <v>392</v>
      </c>
      <c r="J285" s="849">
        <v>1</v>
      </c>
      <c r="K285" s="849">
        <v>392</v>
      </c>
      <c r="L285" s="849">
        <v>1</v>
      </c>
      <c r="M285" s="849">
        <v>392</v>
      </c>
      <c r="N285" s="849">
        <v>4</v>
      </c>
      <c r="O285" s="849">
        <v>1572</v>
      </c>
      <c r="P285" s="837">
        <v>4.0102040816326534</v>
      </c>
      <c r="Q285" s="850">
        <v>393</v>
      </c>
    </row>
    <row r="286" spans="1:17" ht="14.4" customHeight="1" x14ac:dyDescent="0.3">
      <c r="A286" s="831" t="s">
        <v>5878</v>
      </c>
      <c r="B286" s="832" t="s">
        <v>5553</v>
      </c>
      <c r="C286" s="832" t="s">
        <v>5511</v>
      </c>
      <c r="D286" s="832" t="s">
        <v>5574</v>
      </c>
      <c r="E286" s="832" t="s">
        <v>5575</v>
      </c>
      <c r="F286" s="849">
        <v>38</v>
      </c>
      <c r="G286" s="849">
        <v>1482</v>
      </c>
      <c r="H286" s="849">
        <v>1.1515151515151516</v>
      </c>
      <c r="I286" s="849">
        <v>39</v>
      </c>
      <c r="J286" s="849">
        <v>33</v>
      </c>
      <c r="K286" s="849">
        <v>1287</v>
      </c>
      <c r="L286" s="849">
        <v>1</v>
      </c>
      <c r="M286" s="849">
        <v>39</v>
      </c>
      <c r="N286" s="849">
        <v>21</v>
      </c>
      <c r="O286" s="849">
        <v>819</v>
      </c>
      <c r="P286" s="837">
        <v>0.63636363636363635</v>
      </c>
      <c r="Q286" s="850">
        <v>39</v>
      </c>
    </row>
    <row r="287" spans="1:17" ht="14.4" customHeight="1" x14ac:dyDescent="0.3">
      <c r="A287" s="831" t="s">
        <v>5878</v>
      </c>
      <c r="B287" s="832" t="s">
        <v>5553</v>
      </c>
      <c r="C287" s="832" t="s">
        <v>5511</v>
      </c>
      <c r="D287" s="832" t="s">
        <v>5645</v>
      </c>
      <c r="E287" s="832" t="s">
        <v>5646</v>
      </c>
      <c r="F287" s="849">
        <v>3</v>
      </c>
      <c r="G287" s="849">
        <v>1758</v>
      </c>
      <c r="H287" s="849">
        <v>1</v>
      </c>
      <c r="I287" s="849">
        <v>586</v>
      </c>
      <c r="J287" s="849">
        <v>3</v>
      </c>
      <c r="K287" s="849">
        <v>1758</v>
      </c>
      <c r="L287" s="849">
        <v>1</v>
      </c>
      <c r="M287" s="849">
        <v>586</v>
      </c>
      <c r="N287" s="849"/>
      <c r="O287" s="849"/>
      <c r="P287" s="837"/>
      <c r="Q287" s="850"/>
    </row>
    <row r="288" spans="1:17" ht="14.4" customHeight="1" x14ac:dyDescent="0.3">
      <c r="A288" s="831" t="s">
        <v>5878</v>
      </c>
      <c r="B288" s="832" t="s">
        <v>5553</v>
      </c>
      <c r="C288" s="832" t="s">
        <v>5511</v>
      </c>
      <c r="D288" s="832" t="s">
        <v>5578</v>
      </c>
      <c r="E288" s="832" t="s">
        <v>5579</v>
      </c>
      <c r="F288" s="849">
        <v>2</v>
      </c>
      <c r="G288" s="849">
        <v>3402</v>
      </c>
      <c r="H288" s="849">
        <v>2</v>
      </c>
      <c r="I288" s="849">
        <v>1701</v>
      </c>
      <c r="J288" s="849">
        <v>1</v>
      </c>
      <c r="K288" s="849">
        <v>1701</v>
      </c>
      <c r="L288" s="849">
        <v>1</v>
      </c>
      <c r="M288" s="849">
        <v>1701</v>
      </c>
      <c r="N288" s="849"/>
      <c r="O288" s="849"/>
      <c r="P288" s="837"/>
      <c r="Q288" s="850"/>
    </row>
    <row r="289" spans="1:17" ht="14.4" customHeight="1" x14ac:dyDescent="0.3">
      <c r="A289" s="831" t="s">
        <v>5878</v>
      </c>
      <c r="B289" s="832" t="s">
        <v>5553</v>
      </c>
      <c r="C289" s="832" t="s">
        <v>5511</v>
      </c>
      <c r="D289" s="832" t="s">
        <v>5580</v>
      </c>
      <c r="E289" s="832" t="s">
        <v>5581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4442</v>
      </c>
      <c r="P289" s="837"/>
      <c r="Q289" s="850">
        <v>4442</v>
      </c>
    </row>
    <row r="290" spans="1:17" ht="14.4" customHeight="1" x14ac:dyDescent="0.3">
      <c r="A290" s="831" t="s">
        <v>5878</v>
      </c>
      <c r="B290" s="832" t="s">
        <v>5553</v>
      </c>
      <c r="C290" s="832" t="s">
        <v>5511</v>
      </c>
      <c r="D290" s="832" t="s">
        <v>5655</v>
      </c>
      <c r="E290" s="832" t="s">
        <v>5656</v>
      </c>
      <c r="F290" s="849">
        <v>7</v>
      </c>
      <c r="G290" s="849">
        <v>12397</v>
      </c>
      <c r="H290" s="849">
        <v>1.1666666666666667</v>
      </c>
      <c r="I290" s="849">
        <v>1771</v>
      </c>
      <c r="J290" s="849">
        <v>6</v>
      </c>
      <c r="K290" s="849">
        <v>10626</v>
      </c>
      <c r="L290" s="849">
        <v>1</v>
      </c>
      <c r="M290" s="849">
        <v>1771</v>
      </c>
      <c r="N290" s="849">
        <v>1</v>
      </c>
      <c r="O290" s="849">
        <v>1772</v>
      </c>
      <c r="P290" s="837">
        <v>0.16676077545642762</v>
      </c>
      <c r="Q290" s="850">
        <v>1772</v>
      </c>
    </row>
    <row r="291" spans="1:17" ht="14.4" customHeight="1" x14ac:dyDescent="0.3">
      <c r="A291" s="831" t="s">
        <v>5878</v>
      </c>
      <c r="B291" s="832" t="s">
        <v>5553</v>
      </c>
      <c r="C291" s="832" t="s">
        <v>5511</v>
      </c>
      <c r="D291" s="832" t="s">
        <v>5657</v>
      </c>
      <c r="E291" s="832" t="s">
        <v>5658</v>
      </c>
      <c r="F291" s="849"/>
      <c r="G291" s="849"/>
      <c r="H291" s="849"/>
      <c r="I291" s="849"/>
      <c r="J291" s="849"/>
      <c r="K291" s="849"/>
      <c r="L291" s="849"/>
      <c r="M291" s="849"/>
      <c r="N291" s="849">
        <v>1</v>
      </c>
      <c r="O291" s="849">
        <v>982</v>
      </c>
      <c r="P291" s="837"/>
      <c r="Q291" s="850">
        <v>982</v>
      </c>
    </row>
    <row r="292" spans="1:17" ht="14.4" customHeight="1" x14ac:dyDescent="0.3">
      <c r="A292" s="831" t="s">
        <v>5878</v>
      </c>
      <c r="B292" s="832" t="s">
        <v>5553</v>
      </c>
      <c r="C292" s="832" t="s">
        <v>5511</v>
      </c>
      <c r="D292" s="832" t="s">
        <v>5659</v>
      </c>
      <c r="E292" s="832" t="s">
        <v>5660</v>
      </c>
      <c r="F292" s="849"/>
      <c r="G292" s="849"/>
      <c r="H292" s="849"/>
      <c r="I292" s="849"/>
      <c r="J292" s="849"/>
      <c r="K292" s="849"/>
      <c r="L292" s="849"/>
      <c r="M292" s="849"/>
      <c r="N292" s="849">
        <v>1</v>
      </c>
      <c r="O292" s="849">
        <v>172</v>
      </c>
      <c r="P292" s="837"/>
      <c r="Q292" s="850">
        <v>172</v>
      </c>
    </row>
    <row r="293" spans="1:17" ht="14.4" customHeight="1" x14ac:dyDescent="0.3">
      <c r="A293" s="831" t="s">
        <v>5878</v>
      </c>
      <c r="B293" s="832" t="s">
        <v>5553</v>
      </c>
      <c r="C293" s="832" t="s">
        <v>5511</v>
      </c>
      <c r="D293" s="832" t="s">
        <v>5661</v>
      </c>
      <c r="E293" s="832" t="s">
        <v>5662</v>
      </c>
      <c r="F293" s="849">
        <v>4</v>
      </c>
      <c r="G293" s="849">
        <v>1640</v>
      </c>
      <c r="H293" s="849">
        <v>1.3333333333333333</v>
      </c>
      <c r="I293" s="849">
        <v>410</v>
      </c>
      <c r="J293" s="849">
        <v>3</v>
      </c>
      <c r="K293" s="849">
        <v>1230</v>
      </c>
      <c r="L293" s="849">
        <v>1</v>
      </c>
      <c r="M293" s="849">
        <v>410</v>
      </c>
      <c r="N293" s="849">
        <v>1</v>
      </c>
      <c r="O293" s="849">
        <v>411</v>
      </c>
      <c r="P293" s="837">
        <v>0.33414634146341465</v>
      </c>
      <c r="Q293" s="850">
        <v>411</v>
      </c>
    </row>
    <row r="294" spans="1:17" ht="14.4" customHeight="1" x14ac:dyDescent="0.3">
      <c r="A294" s="831" t="s">
        <v>5878</v>
      </c>
      <c r="B294" s="832" t="s">
        <v>5553</v>
      </c>
      <c r="C294" s="832" t="s">
        <v>5511</v>
      </c>
      <c r="D294" s="832" t="s">
        <v>5663</v>
      </c>
      <c r="E294" s="832" t="s">
        <v>5664</v>
      </c>
      <c r="F294" s="849">
        <v>2</v>
      </c>
      <c r="G294" s="849">
        <v>1506</v>
      </c>
      <c r="H294" s="849"/>
      <c r="I294" s="849">
        <v>753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5878</v>
      </c>
      <c r="B295" s="832" t="s">
        <v>5553</v>
      </c>
      <c r="C295" s="832" t="s">
        <v>5511</v>
      </c>
      <c r="D295" s="832" t="s">
        <v>5544</v>
      </c>
      <c r="E295" s="832" t="s">
        <v>5545</v>
      </c>
      <c r="F295" s="849"/>
      <c r="G295" s="849"/>
      <c r="H295" s="849"/>
      <c r="I295" s="849"/>
      <c r="J295" s="849"/>
      <c r="K295" s="849"/>
      <c r="L295" s="849"/>
      <c r="M295" s="849"/>
      <c r="N295" s="849">
        <v>3</v>
      </c>
      <c r="O295" s="849">
        <v>657</v>
      </c>
      <c r="P295" s="837"/>
      <c r="Q295" s="850">
        <v>219</v>
      </c>
    </row>
    <row r="296" spans="1:17" ht="14.4" customHeight="1" x14ac:dyDescent="0.3">
      <c r="A296" s="831" t="s">
        <v>5878</v>
      </c>
      <c r="B296" s="832" t="s">
        <v>5553</v>
      </c>
      <c r="C296" s="832" t="s">
        <v>5511</v>
      </c>
      <c r="D296" s="832" t="s">
        <v>5582</v>
      </c>
      <c r="E296" s="832" t="s">
        <v>5583</v>
      </c>
      <c r="F296" s="849">
        <v>2</v>
      </c>
      <c r="G296" s="849">
        <v>354</v>
      </c>
      <c r="H296" s="849"/>
      <c r="I296" s="849">
        <v>177</v>
      </c>
      <c r="J296" s="849"/>
      <c r="K296" s="849"/>
      <c r="L296" s="849"/>
      <c r="M296" s="849"/>
      <c r="N296" s="849">
        <v>1</v>
      </c>
      <c r="O296" s="849">
        <v>178</v>
      </c>
      <c r="P296" s="837"/>
      <c r="Q296" s="850">
        <v>178</v>
      </c>
    </row>
    <row r="297" spans="1:17" ht="14.4" customHeight="1" x14ac:dyDescent="0.3">
      <c r="A297" s="831" t="s">
        <v>5878</v>
      </c>
      <c r="B297" s="832" t="s">
        <v>5553</v>
      </c>
      <c r="C297" s="832" t="s">
        <v>5511</v>
      </c>
      <c r="D297" s="832" t="s">
        <v>5665</v>
      </c>
      <c r="E297" s="832" t="s">
        <v>5666</v>
      </c>
      <c r="F297" s="849">
        <v>3</v>
      </c>
      <c r="G297" s="849">
        <v>9066</v>
      </c>
      <c r="H297" s="849">
        <v>0.42857142857142855</v>
      </c>
      <c r="I297" s="849">
        <v>3022</v>
      </c>
      <c r="J297" s="849">
        <v>7</v>
      </c>
      <c r="K297" s="849">
        <v>21154</v>
      </c>
      <c r="L297" s="849">
        <v>1</v>
      </c>
      <c r="M297" s="849">
        <v>3022</v>
      </c>
      <c r="N297" s="849"/>
      <c r="O297" s="849"/>
      <c r="P297" s="837"/>
      <c r="Q297" s="850"/>
    </row>
    <row r="298" spans="1:17" ht="14.4" customHeight="1" x14ac:dyDescent="0.3">
      <c r="A298" s="831" t="s">
        <v>5878</v>
      </c>
      <c r="B298" s="832" t="s">
        <v>5553</v>
      </c>
      <c r="C298" s="832" t="s">
        <v>5511</v>
      </c>
      <c r="D298" s="832" t="s">
        <v>5584</v>
      </c>
      <c r="E298" s="832" t="s">
        <v>5585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355</v>
      </c>
      <c r="P298" s="837"/>
      <c r="Q298" s="850">
        <v>355</v>
      </c>
    </row>
    <row r="299" spans="1:17" ht="14.4" customHeight="1" x14ac:dyDescent="0.3">
      <c r="A299" s="831" t="s">
        <v>5878</v>
      </c>
      <c r="B299" s="832" t="s">
        <v>5553</v>
      </c>
      <c r="C299" s="832" t="s">
        <v>5511</v>
      </c>
      <c r="D299" s="832" t="s">
        <v>5667</v>
      </c>
      <c r="E299" s="832" t="s">
        <v>5668</v>
      </c>
      <c r="F299" s="849">
        <v>3</v>
      </c>
      <c r="G299" s="849">
        <v>15789</v>
      </c>
      <c r="H299" s="849">
        <v>2.9994300911854102</v>
      </c>
      <c r="I299" s="849">
        <v>5263</v>
      </c>
      <c r="J299" s="849">
        <v>1</v>
      </c>
      <c r="K299" s="849">
        <v>5264</v>
      </c>
      <c r="L299" s="849">
        <v>1</v>
      </c>
      <c r="M299" s="849">
        <v>5264</v>
      </c>
      <c r="N299" s="849"/>
      <c r="O299" s="849"/>
      <c r="P299" s="837"/>
      <c r="Q299" s="850"/>
    </row>
    <row r="300" spans="1:17" ht="14.4" customHeight="1" x14ac:dyDescent="0.3">
      <c r="A300" s="831" t="s">
        <v>5879</v>
      </c>
      <c r="B300" s="832" t="s">
        <v>5420</v>
      </c>
      <c r="C300" s="832" t="s">
        <v>5511</v>
      </c>
      <c r="D300" s="832" t="s">
        <v>5522</v>
      </c>
      <c r="E300" s="832" t="s">
        <v>5523</v>
      </c>
      <c r="F300" s="849">
        <v>1</v>
      </c>
      <c r="G300" s="849">
        <v>469</v>
      </c>
      <c r="H300" s="849">
        <v>0.24946808510638299</v>
      </c>
      <c r="I300" s="849">
        <v>469</v>
      </c>
      <c r="J300" s="849">
        <v>4</v>
      </c>
      <c r="K300" s="849">
        <v>1880</v>
      </c>
      <c r="L300" s="849">
        <v>1</v>
      </c>
      <c r="M300" s="849">
        <v>470</v>
      </c>
      <c r="N300" s="849">
        <v>3</v>
      </c>
      <c r="O300" s="849">
        <v>1413</v>
      </c>
      <c r="P300" s="837">
        <v>0.75159574468085111</v>
      </c>
      <c r="Q300" s="850">
        <v>471</v>
      </c>
    </row>
    <row r="301" spans="1:17" ht="14.4" customHeight="1" x14ac:dyDescent="0.3">
      <c r="A301" s="831" t="s">
        <v>5879</v>
      </c>
      <c r="B301" s="832" t="s">
        <v>5420</v>
      </c>
      <c r="C301" s="832" t="s">
        <v>5511</v>
      </c>
      <c r="D301" s="832" t="s">
        <v>5524</v>
      </c>
      <c r="E301" s="832" t="s">
        <v>5525</v>
      </c>
      <c r="F301" s="849"/>
      <c r="G301" s="849"/>
      <c r="H301" s="849"/>
      <c r="I301" s="849"/>
      <c r="J301" s="849"/>
      <c r="K301" s="849"/>
      <c r="L301" s="849"/>
      <c r="M301" s="849"/>
      <c r="N301" s="849">
        <v>1</v>
      </c>
      <c r="O301" s="849">
        <v>33.33</v>
      </c>
      <c r="P301" s="837"/>
      <c r="Q301" s="850">
        <v>33.33</v>
      </c>
    </row>
    <row r="302" spans="1:17" ht="14.4" customHeight="1" x14ac:dyDescent="0.3">
      <c r="A302" s="831" t="s">
        <v>5879</v>
      </c>
      <c r="B302" s="832" t="s">
        <v>5420</v>
      </c>
      <c r="C302" s="832" t="s">
        <v>5511</v>
      </c>
      <c r="D302" s="832" t="s">
        <v>5532</v>
      </c>
      <c r="E302" s="832" t="s">
        <v>5533</v>
      </c>
      <c r="F302" s="849"/>
      <c r="G302" s="849"/>
      <c r="H302" s="849"/>
      <c r="I302" s="849"/>
      <c r="J302" s="849">
        <v>1</v>
      </c>
      <c r="K302" s="849">
        <v>701</v>
      </c>
      <c r="L302" s="849">
        <v>1</v>
      </c>
      <c r="M302" s="849">
        <v>701</v>
      </c>
      <c r="N302" s="849"/>
      <c r="O302" s="849"/>
      <c r="P302" s="837"/>
      <c r="Q302" s="850"/>
    </row>
    <row r="303" spans="1:17" ht="14.4" customHeight="1" x14ac:dyDescent="0.3">
      <c r="A303" s="831" t="s">
        <v>5879</v>
      </c>
      <c r="B303" s="832" t="s">
        <v>5420</v>
      </c>
      <c r="C303" s="832" t="s">
        <v>5511</v>
      </c>
      <c r="D303" s="832" t="s">
        <v>5536</v>
      </c>
      <c r="E303" s="832" t="s">
        <v>5537</v>
      </c>
      <c r="F303" s="849">
        <v>4</v>
      </c>
      <c r="G303" s="849">
        <v>940</v>
      </c>
      <c r="H303" s="849">
        <v>0.66666666666666663</v>
      </c>
      <c r="I303" s="849">
        <v>235</v>
      </c>
      <c r="J303" s="849">
        <v>6</v>
      </c>
      <c r="K303" s="849">
        <v>1410</v>
      </c>
      <c r="L303" s="849">
        <v>1</v>
      </c>
      <c r="M303" s="849">
        <v>235</v>
      </c>
      <c r="N303" s="849">
        <v>7</v>
      </c>
      <c r="O303" s="849">
        <v>1652</v>
      </c>
      <c r="P303" s="837">
        <v>1.1716312056737588</v>
      </c>
      <c r="Q303" s="850">
        <v>236</v>
      </c>
    </row>
    <row r="304" spans="1:17" ht="14.4" customHeight="1" x14ac:dyDescent="0.3">
      <c r="A304" s="831" t="s">
        <v>5879</v>
      </c>
      <c r="B304" s="832" t="s">
        <v>5553</v>
      </c>
      <c r="C304" s="832" t="s">
        <v>5511</v>
      </c>
      <c r="D304" s="832" t="s">
        <v>5639</v>
      </c>
      <c r="E304" s="832" t="s">
        <v>5640</v>
      </c>
      <c r="F304" s="849">
        <v>1</v>
      </c>
      <c r="G304" s="849">
        <v>630</v>
      </c>
      <c r="H304" s="849">
        <v>1</v>
      </c>
      <c r="I304" s="849">
        <v>630</v>
      </c>
      <c r="J304" s="849">
        <v>1</v>
      </c>
      <c r="K304" s="849">
        <v>630</v>
      </c>
      <c r="L304" s="849">
        <v>1</v>
      </c>
      <c r="M304" s="849">
        <v>630</v>
      </c>
      <c r="N304" s="849"/>
      <c r="O304" s="849"/>
      <c r="P304" s="837"/>
      <c r="Q304" s="850"/>
    </row>
    <row r="305" spans="1:17" ht="14.4" customHeight="1" x14ac:dyDescent="0.3">
      <c r="A305" s="831" t="s">
        <v>5879</v>
      </c>
      <c r="B305" s="832" t="s">
        <v>5553</v>
      </c>
      <c r="C305" s="832" t="s">
        <v>5511</v>
      </c>
      <c r="D305" s="832" t="s">
        <v>5572</v>
      </c>
      <c r="E305" s="832" t="s">
        <v>5573</v>
      </c>
      <c r="F305" s="849">
        <v>1</v>
      </c>
      <c r="G305" s="849">
        <v>392</v>
      </c>
      <c r="H305" s="849">
        <v>1</v>
      </c>
      <c r="I305" s="849">
        <v>392</v>
      </c>
      <c r="J305" s="849">
        <v>1</v>
      </c>
      <c r="K305" s="849">
        <v>392</v>
      </c>
      <c r="L305" s="849">
        <v>1</v>
      </c>
      <c r="M305" s="849">
        <v>392</v>
      </c>
      <c r="N305" s="849"/>
      <c r="O305" s="849"/>
      <c r="P305" s="837"/>
      <c r="Q305" s="850"/>
    </row>
    <row r="306" spans="1:17" ht="14.4" customHeight="1" x14ac:dyDescent="0.3">
      <c r="A306" s="831" t="s">
        <v>5879</v>
      </c>
      <c r="B306" s="832" t="s">
        <v>5553</v>
      </c>
      <c r="C306" s="832" t="s">
        <v>5511</v>
      </c>
      <c r="D306" s="832" t="s">
        <v>5574</v>
      </c>
      <c r="E306" s="832" t="s">
        <v>5575</v>
      </c>
      <c r="F306" s="849">
        <v>2</v>
      </c>
      <c r="G306" s="849">
        <v>78</v>
      </c>
      <c r="H306" s="849">
        <v>0.4</v>
      </c>
      <c r="I306" s="849">
        <v>39</v>
      </c>
      <c r="J306" s="849">
        <v>5</v>
      </c>
      <c r="K306" s="849">
        <v>195</v>
      </c>
      <c r="L306" s="849">
        <v>1</v>
      </c>
      <c r="M306" s="849">
        <v>39</v>
      </c>
      <c r="N306" s="849"/>
      <c r="O306" s="849"/>
      <c r="P306" s="837"/>
      <c r="Q306" s="850"/>
    </row>
    <row r="307" spans="1:17" ht="14.4" customHeight="1" x14ac:dyDescent="0.3">
      <c r="A307" s="831" t="s">
        <v>5879</v>
      </c>
      <c r="B307" s="832" t="s">
        <v>5553</v>
      </c>
      <c r="C307" s="832" t="s">
        <v>5511</v>
      </c>
      <c r="D307" s="832" t="s">
        <v>5580</v>
      </c>
      <c r="E307" s="832" t="s">
        <v>5581</v>
      </c>
      <c r="F307" s="849">
        <v>1</v>
      </c>
      <c r="G307" s="849">
        <v>4442</v>
      </c>
      <c r="H307" s="849">
        <v>1</v>
      </c>
      <c r="I307" s="849">
        <v>4442</v>
      </c>
      <c r="J307" s="849">
        <v>1</v>
      </c>
      <c r="K307" s="849">
        <v>4442</v>
      </c>
      <c r="L307" s="849">
        <v>1</v>
      </c>
      <c r="M307" s="849">
        <v>4442</v>
      </c>
      <c r="N307" s="849"/>
      <c r="O307" s="849"/>
      <c r="P307" s="837"/>
      <c r="Q307" s="850"/>
    </row>
    <row r="308" spans="1:17" ht="14.4" customHeight="1" x14ac:dyDescent="0.3">
      <c r="A308" s="831" t="s">
        <v>5879</v>
      </c>
      <c r="B308" s="832" t="s">
        <v>5553</v>
      </c>
      <c r="C308" s="832" t="s">
        <v>5511</v>
      </c>
      <c r="D308" s="832" t="s">
        <v>5669</v>
      </c>
      <c r="E308" s="832" t="s">
        <v>5670</v>
      </c>
      <c r="F308" s="849"/>
      <c r="G308" s="849"/>
      <c r="H308" s="849"/>
      <c r="I308" s="849"/>
      <c r="J308" s="849">
        <v>1</v>
      </c>
      <c r="K308" s="849">
        <v>12611</v>
      </c>
      <c r="L308" s="849">
        <v>1</v>
      </c>
      <c r="M308" s="849">
        <v>12611</v>
      </c>
      <c r="N308" s="849"/>
      <c r="O308" s="849"/>
      <c r="P308" s="837"/>
      <c r="Q308" s="850"/>
    </row>
    <row r="309" spans="1:17" ht="14.4" customHeight="1" x14ac:dyDescent="0.3">
      <c r="A309" s="831" t="s">
        <v>5419</v>
      </c>
      <c r="B309" s="832" t="s">
        <v>5420</v>
      </c>
      <c r="C309" s="832" t="s">
        <v>5511</v>
      </c>
      <c r="D309" s="832" t="s">
        <v>5518</v>
      </c>
      <c r="E309" s="832" t="s">
        <v>5519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37</v>
      </c>
      <c r="P309" s="837"/>
      <c r="Q309" s="850">
        <v>37</v>
      </c>
    </row>
    <row r="310" spans="1:17" ht="14.4" customHeight="1" x14ac:dyDescent="0.3">
      <c r="A310" s="831" t="s">
        <v>5419</v>
      </c>
      <c r="B310" s="832" t="s">
        <v>5420</v>
      </c>
      <c r="C310" s="832" t="s">
        <v>5511</v>
      </c>
      <c r="D310" s="832" t="s">
        <v>5522</v>
      </c>
      <c r="E310" s="832" t="s">
        <v>5523</v>
      </c>
      <c r="F310" s="849">
        <v>2</v>
      </c>
      <c r="G310" s="849">
        <v>938</v>
      </c>
      <c r="H310" s="849">
        <v>1.9957446808510639</v>
      </c>
      <c r="I310" s="849">
        <v>469</v>
      </c>
      <c r="J310" s="849">
        <v>1</v>
      </c>
      <c r="K310" s="849">
        <v>470</v>
      </c>
      <c r="L310" s="849">
        <v>1</v>
      </c>
      <c r="M310" s="849">
        <v>470</v>
      </c>
      <c r="N310" s="849"/>
      <c r="O310" s="849"/>
      <c r="P310" s="837"/>
      <c r="Q310" s="850"/>
    </row>
    <row r="311" spans="1:17" ht="14.4" customHeight="1" x14ac:dyDescent="0.3">
      <c r="A311" s="831" t="s">
        <v>5419</v>
      </c>
      <c r="B311" s="832" t="s">
        <v>5420</v>
      </c>
      <c r="C311" s="832" t="s">
        <v>5511</v>
      </c>
      <c r="D311" s="832" t="s">
        <v>5524</v>
      </c>
      <c r="E311" s="832" t="s">
        <v>5525</v>
      </c>
      <c r="F311" s="849">
        <v>0</v>
      </c>
      <c r="G311" s="849">
        <v>0</v>
      </c>
      <c r="H311" s="849"/>
      <c r="I311" s="849"/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5419</v>
      </c>
      <c r="B312" s="832" t="s">
        <v>5420</v>
      </c>
      <c r="C312" s="832" t="s">
        <v>5511</v>
      </c>
      <c r="D312" s="832" t="s">
        <v>5532</v>
      </c>
      <c r="E312" s="832" t="s">
        <v>5533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702</v>
      </c>
      <c r="P312" s="837"/>
      <c r="Q312" s="850">
        <v>702</v>
      </c>
    </row>
    <row r="313" spans="1:17" ht="14.4" customHeight="1" x14ac:dyDescent="0.3">
      <c r="A313" s="831" t="s">
        <v>5419</v>
      </c>
      <c r="B313" s="832" t="s">
        <v>5420</v>
      </c>
      <c r="C313" s="832" t="s">
        <v>5511</v>
      </c>
      <c r="D313" s="832" t="s">
        <v>5536</v>
      </c>
      <c r="E313" s="832" t="s">
        <v>5537</v>
      </c>
      <c r="F313" s="849"/>
      <c r="G313" s="849"/>
      <c r="H313" s="849"/>
      <c r="I313" s="849"/>
      <c r="J313" s="849">
        <v>3</v>
      </c>
      <c r="K313" s="849">
        <v>705</v>
      </c>
      <c r="L313" s="849">
        <v>1</v>
      </c>
      <c r="M313" s="849">
        <v>235</v>
      </c>
      <c r="N313" s="849"/>
      <c r="O313" s="849"/>
      <c r="P313" s="837"/>
      <c r="Q313" s="850"/>
    </row>
    <row r="314" spans="1:17" ht="14.4" customHeight="1" x14ac:dyDescent="0.3">
      <c r="A314" s="831" t="s">
        <v>5419</v>
      </c>
      <c r="B314" s="832" t="s">
        <v>5553</v>
      </c>
      <c r="C314" s="832" t="s">
        <v>5563</v>
      </c>
      <c r="D314" s="832" t="s">
        <v>5595</v>
      </c>
      <c r="E314" s="832" t="s">
        <v>5596</v>
      </c>
      <c r="F314" s="849">
        <v>1</v>
      </c>
      <c r="G314" s="849">
        <v>2228.1799999999998</v>
      </c>
      <c r="H314" s="849"/>
      <c r="I314" s="849">
        <v>2228.1799999999998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5419</v>
      </c>
      <c r="B315" s="832" t="s">
        <v>5553</v>
      </c>
      <c r="C315" s="832" t="s">
        <v>5563</v>
      </c>
      <c r="D315" s="832" t="s">
        <v>5599</v>
      </c>
      <c r="E315" s="832" t="s">
        <v>5600</v>
      </c>
      <c r="F315" s="849">
        <v>1</v>
      </c>
      <c r="G315" s="849">
        <v>3714.22</v>
      </c>
      <c r="H315" s="849">
        <v>1</v>
      </c>
      <c r="I315" s="849">
        <v>3714.22</v>
      </c>
      <c r="J315" s="849">
        <v>1</v>
      </c>
      <c r="K315" s="849">
        <v>3714.22</v>
      </c>
      <c r="L315" s="849">
        <v>1</v>
      </c>
      <c r="M315" s="849">
        <v>3714.22</v>
      </c>
      <c r="N315" s="849"/>
      <c r="O315" s="849"/>
      <c r="P315" s="837"/>
      <c r="Q315" s="850"/>
    </row>
    <row r="316" spans="1:17" ht="14.4" customHeight="1" x14ac:dyDescent="0.3">
      <c r="A316" s="831" t="s">
        <v>5419</v>
      </c>
      <c r="B316" s="832" t="s">
        <v>5553</v>
      </c>
      <c r="C316" s="832" t="s">
        <v>5563</v>
      </c>
      <c r="D316" s="832" t="s">
        <v>5601</v>
      </c>
      <c r="E316" s="832" t="s">
        <v>5602</v>
      </c>
      <c r="F316" s="849">
        <v>1</v>
      </c>
      <c r="G316" s="849">
        <v>4772.3500000000004</v>
      </c>
      <c r="H316" s="849"/>
      <c r="I316" s="849">
        <v>4772.3500000000004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5419</v>
      </c>
      <c r="B317" s="832" t="s">
        <v>5553</v>
      </c>
      <c r="C317" s="832" t="s">
        <v>5511</v>
      </c>
      <c r="D317" s="832" t="s">
        <v>5639</v>
      </c>
      <c r="E317" s="832" t="s">
        <v>5640</v>
      </c>
      <c r="F317" s="849">
        <v>2</v>
      </c>
      <c r="G317" s="849">
        <v>1260</v>
      </c>
      <c r="H317" s="849">
        <v>2</v>
      </c>
      <c r="I317" s="849">
        <v>630</v>
      </c>
      <c r="J317" s="849">
        <v>1</v>
      </c>
      <c r="K317" s="849">
        <v>630</v>
      </c>
      <c r="L317" s="849">
        <v>1</v>
      </c>
      <c r="M317" s="849">
        <v>630</v>
      </c>
      <c r="N317" s="849"/>
      <c r="O317" s="849"/>
      <c r="P317" s="837"/>
      <c r="Q317" s="850"/>
    </row>
    <row r="318" spans="1:17" ht="14.4" customHeight="1" x14ac:dyDescent="0.3">
      <c r="A318" s="831" t="s">
        <v>5419</v>
      </c>
      <c r="B318" s="832" t="s">
        <v>5553</v>
      </c>
      <c r="C318" s="832" t="s">
        <v>5511</v>
      </c>
      <c r="D318" s="832" t="s">
        <v>5574</v>
      </c>
      <c r="E318" s="832" t="s">
        <v>5575</v>
      </c>
      <c r="F318" s="849">
        <v>4</v>
      </c>
      <c r="G318" s="849">
        <v>156</v>
      </c>
      <c r="H318" s="849">
        <v>2</v>
      </c>
      <c r="I318" s="849">
        <v>39</v>
      </c>
      <c r="J318" s="849">
        <v>2</v>
      </c>
      <c r="K318" s="849">
        <v>78</v>
      </c>
      <c r="L318" s="849">
        <v>1</v>
      </c>
      <c r="M318" s="849">
        <v>39</v>
      </c>
      <c r="N318" s="849"/>
      <c r="O318" s="849"/>
      <c r="P318" s="837"/>
      <c r="Q318" s="850"/>
    </row>
    <row r="319" spans="1:17" ht="14.4" customHeight="1" x14ac:dyDescent="0.3">
      <c r="A319" s="831" t="s">
        <v>5419</v>
      </c>
      <c r="B319" s="832" t="s">
        <v>5553</v>
      </c>
      <c r="C319" s="832" t="s">
        <v>5511</v>
      </c>
      <c r="D319" s="832" t="s">
        <v>5651</v>
      </c>
      <c r="E319" s="832" t="s">
        <v>5652</v>
      </c>
      <c r="F319" s="849">
        <v>1</v>
      </c>
      <c r="G319" s="849">
        <v>719</v>
      </c>
      <c r="H319" s="849">
        <v>1</v>
      </c>
      <c r="I319" s="849">
        <v>719</v>
      </c>
      <c r="J319" s="849">
        <v>1</v>
      </c>
      <c r="K319" s="849">
        <v>719</v>
      </c>
      <c r="L319" s="849">
        <v>1</v>
      </c>
      <c r="M319" s="849">
        <v>719</v>
      </c>
      <c r="N319" s="849"/>
      <c r="O319" s="849"/>
      <c r="P319" s="837"/>
      <c r="Q319" s="850"/>
    </row>
    <row r="320" spans="1:17" ht="14.4" customHeight="1" x14ac:dyDescent="0.3">
      <c r="A320" s="831" t="s">
        <v>5419</v>
      </c>
      <c r="B320" s="832" t="s">
        <v>5553</v>
      </c>
      <c r="C320" s="832" t="s">
        <v>5511</v>
      </c>
      <c r="D320" s="832" t="s">
        <v>5653</v>
      </c>
      <c r="E320" s="832" t="s">
        <v>5654</v>
      </c>
      <c r="F320" s="849">
        <v>1</v>
      </c>
      <c r="G320" s="849">
        <v>621</v>
      </c>
      <c r="H320" s="849"/>
      <c r="I320" s="849">
        <v>621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5419</v>
      </c>
      <c r="B321" s="832" t="s">
        <v>5553</v>
      </c>
      <c r="C321" s="832" t="s">
        <v>5511</v>
      </c>
      <c r="D321" s="832" t="s">
        <v>5727</v>
      </c>
      <c r="E321" s="832" t="s">
        <v>5728</v>
      </c>
      <c r="F321" s="849">
        <v>1</v>
      </c>
      <c r="G321" s="849">
        <v>1002</v>
      </c>
      <c r="H321" s="849"/>
      <c r="I321" s="849">
        <v>1002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5880</v>
      </c>
      <c r="B322" s="832" t="s">
        <v>5420</v>
      </c>
      <c r="C322" s="832" t="s">
        <v>5511</v>
      </c>
      <c r="D322" s="832" t="s">
        <v>5522</v>
      </c>
      <c r="E322" s="832" t="s">
        <v>5523</v>
      </c>
      <c r="F322" s="849"/>
      <c r="G322" s="849"/>
      <c r="H322" s="849"/>
      <c r="I322" s="849"/>
      <c r="J322" s="849">
        <v>2</v>
      </c>
      <c r="K322" s="849">
        <v>940</v>
      </c>
      <c r="L322" s="849">
        <v>1</v>
      </c>
      <c r="M322" s="849">
        <v>470</v>
      </c>
      <c r="N322" s="849"/>
      <c r="O322" s="849"/>
      <c r="P322" s="837"/>
      <c r="Q322" s="850"/>
    </row>
    <row r="323" spans="1:17" ht="14.4" customHeight="1" x14ac:dyDescent="0.3">
      <c r="A323" s="831" t="s">
        <v>5880</v>
      </c>
      <c r="B323" s="832" t="s">
        <v>5420</v>
      </c>
      <c r="C323" s="832" t="s">
        <v>5511</v>
      </c>
      <c r="D323" s="832" t="s">
        <v>5524</v>
      </c>
      <c r="E323" s="832" t="s">
        <v>5525</v>
      </c>
      <c r="F323" s="849"/>
      <c r="G323" s="849"/>
      <c r="H323" s="849"/>
      <c r="I323" s="849"/>
      <c r="J323" s="849"/>
      <c r="K323" s="849"/>
      <c r="L323" s="849"/>
      <c r="M323" s="849"/>
      <c r="N323" s="849">
        <v>2</v>
      </c>
      <c r="O323" s="849">
        <v>66.66</v>
      </c>
      <c r="P323" s="837"/>
      <c r="Q323" s="850">
        <v>33.33</v>
      </c>
    </row>
    <row r="324" spans="1:17" ht="14.4" customHeight="1" x14ac:dyDescent="0.3">
      <c r="A324" s="831" t="s">
        <v>5880</v>
      </c>
      <c r="B324" s="832" t="s">
        <v>5420</v>
      </c>
      <c r="C324" s="832" t="s">
        <v>5511</v>
      </c>
      <c r="D324" s="832" t="s">
        <v>5536</v>
      </c>
      <c r="E324" s="832" t="s">
        <v>5537</v>
      </c>
      <c r="F324" s="849"/>
      <c r="G324" s="849"/>
      <c r="H324" s="849"/>
      <c r="I324" s="849"/>
      <c r="J324" s="849">
        <v>2</v>
      </c>
      <c r="K324" s="849">
        <v>470</v>
      </c>
      <c r="L324" s="849">
        <v>1</v>
      </c>
      <c r="M324" s="849">
        <v>235</v>
      </c>
      <c r="N324" s="849">
        <v>1</v>
      </c>
      <c r="O324" s="849">
        <v>236</v>
      </c>
      <c r="P324" s="837">
        <v>0.50212765957446803</v>
      </c>
      <c r="Q324" s="850">
        <v>236</v>
      </c>
    </row>
    <row r="325" spans="1:17" ht="14.4" customHeight="1" x14ac:dyDescent="0.3">
      <c r="A325" s="831" t="s">
        <v>5880</v>
      </c>
      <c r="B325" s="832" t="s">
        <v>5553</v>
      </c>
      <c r="C325" s="832" t="s">
        <v>5563</v>
      </c>
      <c r="D325" s="832" t="s">
        <v>5593</v>
      </c>
      <c r="E325" s="832" t="s">
        <v>5594</v>
      </c>
      <c r="F325" s="849"/>
      <c r="G325" s="849"/>
      <c r="H325" s="849"/>
      <c r="I325" s="849"/>
      <c r="J325" s="849">
        <v>1</v>
      </c>
      <c r="K325" s="849">
        <v>5356.03</v>
      </c>
      <c r="L325" s="849">
        <v>1</v>
      </c>
      <c r="M325" s="849">
        <v>5356.03</v>
      </c>
      <c r="N325" s="849"/>
      <c r="O325" s="849"/>
      <c r="P325" s="837"/>
      <c r="Q325" s="850"/>
    </row>
    <row r="326" spans="1:17" ht="14.4" customHeight="1" x14ac:dyDescent="0.3">
      <c r="A326" s="831" t="s">
        <v>5880</v>
      </c>
      <c r="B326" s="832" t="s">
        <v>5553</v>
      </c>
      <c r="C326" s="832" t="s">
        <v>5563</v>
      </c>
      <c r="D326" s="832" t="s">
        <v>5595</v>
      </c>
      <c r="E326" s="832" t="s">
        <v>5596</v>
      </c>
      <c r="F326" s="849">
        <v>1</v>
      </c>
      <c r="G326" s="849">
        <v>2228.1799999999998</v>
      </c>
      <c r="H326" s="849"/>
      <c r="I326" s="849">
        <v>2228.1799999999998</v>
      </c>
      <c r="J326" s="849"/>
      <c r="K326" s="849"/>
      <c r="L326" s="849"/>
      <c r="M326" s="849"/>
      <c r="N326" s="849">
        <v>1</v>
      </c>
      <c r="O326" s="849">
        <v>2228.1799999999998</v>
      </c>
      <c r="P326" s="837"/>
      <c r="Q326" s="850">
        <v>2228.1799999999998</v>
      </c>
    </row>
    <row r="327" spans="1:17" ht="14.4" customHeight="1" x14ac:dyDescent="0.3">
      <c r="A327" s="831" t="s">
        <v>5880</v>
      </c>
      <c r="B327" s="832" t="s">
        <v>5553</v>
      </c>
      <c r="C327" s="832" t="s">
        <v>5563</v>
      </c>
      <c r="D327" s="832" t="s">
        <v>5597</v>
      </c>
      <c r="E327" s="832" t="s">
        <v>5598</v>
      </c>
      <c r="F327" s="849"/>
      <c r="G327" s="849"/>
      <c r="H327" s="849"/>
      <c r="I327" s="849"/>
      <c r="J327" s="849">
        <v>1</v>
      </c>
      <c r="K327" s="849">
        <v>1795.5</v>
      </c>
      <c r="L327" s="849">
        <v>1</v>
      </c>
      <c r="M327" s="849">
        <v>1795.5</v>
      </c>
      <c r="N327" s="849"/>
      <c r="O327" s="849"/>
      <c r="P327" s="837"/>
      <c r="Q327" s="850"/>
    </row>
    <row r="328" spans="1:17" ht="14.4" customHeight="1" x14ac:dyDescent="0.3">
      <c r="A328" s="831" t="s">
        <v>5880</v>
      </c>
      <c r="B328" s="832" t="s">
        <v>5553</v>
      </c>
      <c r="C328" s="832" t="s">
        <v>5563</v>
      </c>
      <c r="D328" s="832" t="s">
        <v>5607</v>
      </c>
      <c r="E328" s="832" t="s">
        <v>5608</v>
      </c>
      <c r="F328" s="849"/>
      <c r="G328" s="849"/>
      <c r="H328" s="849"/>
      <c r="I328" s="849"/>
      <c r="J328" s="849">
        <v>1</v>
      </c>
      <c r="K328" s="849">
        <v>2033.35</v>
      </c>
      <c r="L328" s="849">
        <v>1</v>
      </c>
      <c r="M328" s="849">
        <v>2033.35</v>
      </c>
      <c r="N328" s="849"/>
      <c r="O328" s="849"/>
      <c r="P328" s="837"/>
      <c r="Q328" s="850"/>
    </row>
    <row r="329" spans="1:17" ht="14.4" customHeight="1" x14ac:dyDescent="0.3">
      <c r="A329" s="831" t="s">
        <v>5880</v>
      </c>
      <c r="B329" s="832" t="s">
        <v>5553</v>
      </c>
      <c r="C329" s="832" t="s">
        <v>5563</v>
      </c>
      <c r="D329" s="832" t="s">
        <v>5615</v>
      </c>
      <c r="E329" s="832" t="s">
        <v>5616</v>
      </c>
      <c r="F329" s="849"/>
      <c r="G329" s="849"/>
      <c r="H329" s="849"/>
      <c r="I329" s="849"/>
      <c r="J329" s="849">
        <v>1</v>
      </c>
      <c r="K329" s="849">
        <v>3414.3</v>
      </c>
      <c r="L329" s="849">
        <v>1</v>
      </c>
      <c r="M329" s="849">
        <v>3414.3</v>
      </c>
      <c r="N329" s="849"/>
      <c r="O329" s="849"/>
      <c r="P329" s="837"/>
      <c r="Q329" s="850"/>
    </row>
    <row r="330" spans="1:17" ht="14.4" customHeight="1" x14ac:dyDescent="0.3">
      <c r="A330" s="831" t="s">
        <v>5880</v>
      </c>
      <c r="B330" s="832" t="s">
        <v>5553</v>
      </c>
      <c r="C330" s="832" t="s">
        <v>5511</v>
      </c>
      <c r="D330" s="832" t="s">
        <v>5635</v>
      </c>
      <c r="E330" s="832" t="s">
        <v>5636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123</v>
      </c>
      <c r="P330" s="837"/>
      <c r="Q330" s="850">
        <v>123</v>
      </c>
    </row>
    <row r="331" spans="1:17" ht="14.4" customHeight="1" x14ac:dyDescent="0.3">
      <c r="A331" s="831" t="s">
        <v>5880</v>
      </c>
      <c r="B331" s="832" t="s">
        <v>5553</v>
      </c>
      <c r="C331" s="832" t="s">
        <v>5511</v>
      </c>
      <c r="D331" s="832" t="s">
        <v>5570</v>
      </c>
      <c r="E331" s="832" t="s">
        <v>5571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761</v>
      </c>
      <c r="P331" s="837"/>
      <c r="Q331" s="850">
        <v>761</v>
      </c>
    </row>
    <row r="332" spans="1:17" ht="14.4" customHeight="1" x14ac:dyDescent="0.3">
      <c r="A332" s="831" t="s">
        <v>5880</v>
      </c>
      <c r="B332" s="832" t="s">
        <v>5553</v>
      </c>
      <c r="C332" s="832" t="s">
        <v>5511</v>
      </c>
      <c r="D332" s="832" t="s">
        <v>5639</v>
      </c>
      <c r="E332" s="832" t="s">
        <v>5640</v>
      </c>
      <c r="F332" s="849">
        <v>3</v>
      </c>
      <c r="G332" s="849">
        <v>1890</v>
      </c>
      <c r="H332" s="849"/>
      <c r="I332" s="849">
        <v>630</v>
      </c>
      <c r="J332" s="849"/>
      <c r="K332" s="849"/>
      <c r="L332" s="849"/>
      <c r="M332" s="849"/>
      <c r="N332" s="849">
        <v>3</v>
      </c>
      <c r="O332" s="849">
        <v>1893</v>
      </c>
      <c r="P332" s="837"/>
      <c r="Q332" s="850">
        <v>631</v>
      </c>
    </row>
    <row r="333" spans="1:17" ht="14.4" customHeight="1" x14ac:dyDescent="0.3">
      <c r="A333" s="831" t="s">
        <v>5880</v>
      </c>
      <c r="B333" s="832" t="s">
        <v>5553</v>
      </c>
      <c r="C333" s="832" t="s">
        <v>5511</v>
      </c>
      <c r="D333" s="832" t="s">
        <v>5643</v>
      </c>
      <c r="E333" s="832" t="s">
        <v>5644</v>
      </c>
      <c r="F333" s="849"/>
      <c r="G333" s="849"/>
      <c r="H333" s="849"/>
      <c r="I333" s="849"/>
      <c r="J333" s="849">
        <v>1</v>
      </c>
      <c r="K333" s="849">
        <v>795</v>
      </c>
      <c r="L333" s="849">
        <v>1</v>
      </c>
      <c r="M333" s="849">
        <v>795</v>
      </c>
      <c r="N333" s="849"/>
      <c r="O333" s="849"/>
      <c r="P333" s="837"/>
      <c r="Q333" s="850"/>
    </row>
    <row r="334" spans="1:17" ht="14.4" customHeight="1" x14ac:dyDescent="0.3">
      <c r="A334" s="831" t="s">
        <v>5880</v>
      </c>
      <c r="B334" s="832" t="s">
        <v>5553</v>
      </c>
      <c r="C334" s="832" t="s">
        <v>5511</v>
      </c>
      <c r="D334" s="832" t="s">
        <v>5574</v>
      </c>
      <c r="E334" s="832" t="s">
        <v>5575</v>
      </c>
      <c r="F334" s="849">
        <v>8</v>
      </c>
      <c r="G334" s="849">
        <v>312</v>
      </c>
      <c r="H334" s="849">
        <v>2.6666666666666665</v>
      </c>
      <c r="I334" s="849">
        <v>39</v>
      </c>
      <c r="J334" s="849">
        <v>3</v>
      </c>
      <c r="K334" s="849">
        <v>117</v>
      </c>
      <c r="L334" s="849">
        <v>1</v>
      </c>
      <c r="M334" s="849">
        <v>39</v>
      </c>
      <c r="N334" s="849">
        <v>12</v>
      </c>
      <c r="O334" s="849">
        <v>468</v>
      </c>
      <c r="P334" s="837">
        <v>4</v>
      </c>
      <c r="Q334" s="850">
        <v>39</v>
      </c>
    </row>
    <row r="335" spans="1:17" ht="14.4" customHeight="1" x14ac:dyDescent="0.3">
      <c r="A335" s="831" t="s">
        <v>5880</v>
      </c>
      <c r="B335" s="832" t="s">
        <v>5553</v>
      </c>
      <c r="C335" s="832" t="s">
        <v>5511</v>
      </c>
      <c r="D335" s="832" t="s">
        <v>5647</v>
      </c>
      <c r="E335" s="832" t="s">
        <v>5648</v>
      </c>
      <c r="F335" s="849">
        <v>1</v>
      </c>
      <c r="G335" s="849">
        <v>704</v>
      </c>
      <c r="H335" s="849"/>
      <c r="I335" s="849">
        <v>704</v>
      </c>
      <c r="J335" s="849"/>
      <c r="K335" s="849"/>
      <c r="L335" s="849"/>
      <c r="M335" s="849"/>
      <c r="N335" s="849">
        <v>1</v>
      </c>
      <c r="O335" s="849">
        <v>710</v>
      </c>
      <c r="P335" s="837"/>
      <c r="Q335" s="850">
        <v>710</v>
      </c>
    </row>
    <row r="336" spans="1:17" ht="14.4" customHeight="1" x14ac:dyDescent="0.3">
      <c r="A336" s="831" t="s">
        <v>5880</v>
      </c>
      <c r="B336" s="832" t="s">
        <v>5553</v>
      </c>
      <c r="C336" s="832" t="s">
        <v>5511</v>
      </c>
      <c r="D336" s="832" t="s">
        <v>5655</v>
      </c>
      <c r="E336" s="832" t="s">
        <v>5656</v>
      </c>
      <c r="F336" s="849"/>
      <c r="G336" s="849"/>
      <c r="H336" s="849"/>
      <c r="I336" s="849"/>
      <c r="J336" s="849">
        <v>1</v>
      </c>
      <c r="K336" s="849">
        <v>1771</v>
      </c>
      <c r="L336" s="849">
        <v>1</v>
      </c>
      <c r="M336" s="849">
        <v>1771</v>
      </c>
      <c r="N336" s="849"/>
      <c r="O336" s="849"/>
      <c r="P336" s="837"/>
      <c r="Q336" s="850"/>
    </row>
    <row r="337" spans="1:17" ht="14.4" customHeight="1" x14ac:dyDescent="0.3">
      <c r="A337" s="831" t="s">
        <v>5880</v>
      </c>
      <c r="B337" s="832" t="s">
        <v>5553</v>
      </c>
      <c r="C337" s="832" t="s">
        <v>5511</v>
      </c>
      <c r="D337" s="832" t="s">
        <v>5657</v>
      </c>
      <c r="E337" s="832" t="s">
        <v>5658</v>
      </c>
      <c r="F337" s="849">
        <v>1</v>
      </c>
      <c r="G337" s="849">
        <v>980</v>
      </c>
      <c r="H337" s="849"/>
      <c r="I337" s="849">
        <v>980</v>
      </c>
      <c r="J337" s="849"/>
      <c r="K337" s="849"/>
      <c r="L337" s="849"/>
      <c r="M337" s="849"/>
      <c r="N337" s="849">
        <v>2</v>
      </c>
      <c r="O337" s="849">
        <v>1964</v>
      </c>
      <c r="P337" s="837"/>
      <c r="Q337" s="850">
        <v>982</v>
      </c>
    </row>
    <row r="338" spans="1:17" ht="14.4" customHeight="1" x14ac:dyDescent="0.3">
      <c r="A338" s="831" t="s">
        <v>5880</v>
      </c>
      <c r="B338" s="832" t="s">
        <v>5553</v>
      </c>
      <c r="C338" s="832" t="s">
        <v>5511</v>
      </c>
      <c r="D338" s="832" t="s">
        <v>5659</v>
      </c>
      <c r="E338" s="832" t="s">
        <v>5660</v>
      </c>
      <c r="F338" s="849">
        <v>1</v>
      </c>
      <c r="G338" s="849">
        <v>172</v>
      </c>
      <c r="H338" s="849"/>
      <c r="I338" s="849">
        <v>172</v>
      </c>
      <c r="J338" s="849"/>
      <c r="K338" s="849"/>
      <c r="L338" s="849"/>
      <c r="M338" s="849"/>
      <c r="N338" s="849">
        <v>2</v>
      </c>
      <c r="O338" s="849">
        <v>344</v>
      </c>
      <c r="P338" s="837"/>
      <c r="Q338" s="850">
        <v>172</v>
      </c>
    </row>
    <row r="339" spans="1:17" ht="14.4" customHeight="1" x14ac:dyDescent="0.3">
      <c r="A339" s="831" t="s">
        <v>5880</v>
      </c>
      <c r="B339" s="832" t="s">
        <v>5553</v>
      </c>
      <c r="C339" s="832" t="s">
        <v>5511</v>
      </c>
      <c r="D339" s="832" t="s">
        <v>5661</v>
      </c>
      <c r="E339" s="832" t="s">
        <v>5662</v>
      </c>
      <c r="F339" s="849"/>
      <c r="G339" s="849"/>
      <c r="H339" s="849"/>
      <c r="I339" s="849"/>
      <c r="J339" s="849">
        <v>1</v>
      </c>
      <c r="K339" s="849">
        <v>410</v>
      </c>
      <c r="L339" s="849">
        <v>1</v>
      </c>
      <c r="M339" s="849">
        <v>410</v>
      </c>
      <c r="N339" s="849"/>
      <c r="O339" s="849"/>
      <c r="P339" s="837"/>
      <c r="Q339" s="850"/>
    </row>
    <row r="340" spans="1:17" ht="14.4" customHeight="1" x14ac:dyDescent="0.3">
      <c r="A340" s="831" t="s">
        <v>5880</v>
      </c>
      <c r="B340" s="832" t="s">
        <v>5553</v>
      </c>
      <c r="C340" s="832" t="s">
        <v>5511</v>
      </c>
      <c r="D340" s="832" t="s">
        <v>5665</v>
      </c>
      <c r="E340" s="832" t="s">
        <v>5666</v>
      </c>
      <c r="F340" s="849"/>
      <c r="G340" s="849"/>
      <c r="H340" s="849"/>
      <c r="I340" s="849"/>
      <c r="J340" s="849">
        <v>1</v>
      </c>
      <c r="K340" s="849">
        <v>3022</v>
      </c>
      <c r="L340" s="849">
        <v>1</v>
      </c>
      <c r="M340" s="849">
        <v>3022</v>
      </c>
      <c r="N340" s="849"/>
      <c r="O340" s="849"/>
      <c r="P340" s="837"/>
      <c r="Q340" s="850"/>
    </row>
    <row r="341" spans="1:17" ht="14.4" customHeight="1" x14ac:dyDescent="0.3">
      <c r="A341" s="831" t="s">
        <v>5881</v>
      </c>
      <c r="B341" s="832" t="s">
        <v>5420</v>
      </c>
      <c r="C341" s="832" t="s">
        <v>5511</v>
      </c>
      <c r="D341" s="832" t="s">
        <v>5518</v>
      </c>
      <c r="E341" s="832" t="s">
        <v>5519</v>
      </c>
      <c r="F341" s="849"/>
      <c r="G341" s="849"/>
      <c r="H341" s="849"/>
      <c r="I341" s="849"/>
      <c r="J341" s="849">
        <v>3</v>
      </c>
      <c r="K341" s="849">
        <v>111</v>
      </c>
      <c r="L341" s="849">
        <v>1</v>
      </c>
      <c r="M341" s="849">
        <v>37</v>
      </c>
      <c r="N341" s="849"/>
      <c r="O341" s="849"/>
      <c r="P341" s="837"/>
      <c r="Q341" s="850"/>
    </row>
    <row r="342" spans="1:17" ht="14.4" customHeight="1" x14ac:dyDescent="0.3">
      <c r="A342" s="831" t="s">
        <v>5881</v>
      </c>
      <c r="B342" s="832" t="s">
        <v>5420</v>
      </c>
      <c r="C342" s="832" t="s">
        <v>5511</v>
      </c>
      <c r="D342" s="832" t="s">
        <v>5522</v>
      </c>
      <c r="E342" s="832" t="s">
        <v>5523</v>
      </c>
      <c r="F342" s="849">
        <v>12</v>
      </c>
      <c r="G342" s="849">
        <v>5628</v>
      </c>
      <c r="H342" s="849">
        <v>0.49893617021276598</v>
      </c>
      <c r="I342" s="849">
        <v>469</v>
      </c>
      <c r="J342" s="849">
        <v>24</v>
      </c>
      <c r="K342" s="849">
        <v>11280</v>
      </c>
      <c r="L342" s="849">
        <v>1</v>
      </c>
      <c r="M342" s="849">
        <v>470</v>
      </c>
      <c r="N342" s="849">
        <v>10</v>
      </c>
      <c r="O342" s="849">
        <v>4710</v>
      </c>
      <c r="P342" s="837">
        <v>0.41755319148936171</v>
      </c>
      <c r="Q342" s="850">
        <v>471</v>
      </c>
    </row>
    <row r="343" spans="1:17" ht="14.4" customHeight="1" x14ac:dyDescent="0.3">
      <c r="A343" s="831" t="s">
        <v>5881</v>
      </c>
      <c r="B343" s="832" t="s">
        <v>5420</v>
      </c>
      <c r="C343" s="832" t="s">
        <v>5511</v>
      </c>
      <c r="D343" s="832" t="s">
        <v>5524</v>
      </c>
      <c r="E343" s="832" t="s">
        <v>5525</v>
      </c>
      <c r="F343" s="849">
        <v>2</v>
      </c>
      <c r="G343" s="849">
        <v>66.66</v>
      </c>
      <c r="H343" s="849">
        <v>1</v>
      </c>
      <c r="I343" s="849">
        <v>33.33</v>
      </c>
      <c r="J343" s="849">
        <v>2</v>
      </c>
      <c r="K343" s="849">
        <v>66.66</v>
      </c>
      <c r="L343" s="849">
        <v>1</v>
      </c>
      <c r="M343" s="849">
        <v>33.33</v>
      </c>
      <c r="N343" s="849">
        <v>5</v>
      </c>
      <c r="O343" s="849">
        <v>166.64999999999998</v>
      </c>
      <c r="P343" s="837">
        <v>2.5</v>
      </c>
      <c r="Q343" s="850">
        <v>33.33</v>
      </c>
    </row>
    <row r="344" spans="1:17" ht="14.4" customHeight="1" x14ac:dyDescent="0.3">
      <c r="A344" s="831" t="s">
        <v>5881</v>
      </c>
      <c r="B344" s="832" t="s">
        <v>5420</v>
      </c>
      <c r="C344" s="832" t="s">
        <v>5511</v>
      </c>
      <c r="D344" s="832" t="s">
        <v>5532</v>
      </c>
      <c r="E344" s="832" t="s">
        <v>5533</v>
      </c>
      <c r="F344" s="849"/>
      <c r="G344" s="849"/>
      <c r="H344" s="849"/>
      <c r="I344" s="849"/>
      <c r="J344" s="849">
        <v>3</v>
      </c>
      <c r="K344" s="849">
        <v>2103</v>
      </c>
      <c r="L344" s="849">
        <v>1</v>
      </c>
      <c r="M344" s="849">
        <v>701</v>
      </c>
      <c r="N344" s="849">
        <v>4</v>
      </c>
      <c r="O344" s="849">
        <v>2808</v>
      </c>
      <c r="P344" s="837">
        <v>1.3352353780313837</v>
      </c>
      <c r="Q344" s="850">
        <v>702</v>
      </c>
    </row>
    <row r="345" spans="1:17" ht="14.4" customHeight="1" x14ac:dyDescent="0.3">
      <c r="A345" s="831" t="s">
        <v>5881</v>
      </c>
      <c r="B345" s="832" t="s">
        <v>5420</v>
      </c>
      <c r="C345" s="832" t="s">
        <v>5511</v>
      </c>
      <c r="D345" s="832" t="s">
        <v>5536</v>
      </c>
      <c r="E345" s="832" t="s">
        <v>5537</v>
      </c>
      <c r="F345" s="849">
        <v>42</v>
      </c>
      <c r="G345" s="849">
        <v>9870</v>
      </c>
      <c r="H345" s="849">
        <v>0.76363636363636367</v>
      </c>
      <c r="I345" s="849">
        <v>235</v>
      </c>
      <c r="J345" s="849">
        <v>55</v>
      </c>
      <c r="K345" s="849">
        <v>12925</v>
      </c>
      <c r="L345" s="849">
        <v>1</v>
      </c>
      <c r="M345" s="849">
        <v>235</v>
      </c>
      <c r="N345" s="849">
        <v>31</v>
      </c>
      <c r="O345" s="849">
        <v>7316</v>
      </c>
      <c r="P345" s="837">
        <v>0.56603481624758223</v>
      </c>
      <c r="Q345" s="850">
        <v>236</v>
      </c>
    </row>
    <row r="346" spans="1:17" ht="14.4" customHeight="1" x14ac:dyDescent="0.3">
      <c r="A346" s="831" t="s">
        <v>5881</v>
      </c>
      <c r="B346" s="832" t="s">
        <v>5553</v>
      </c>
      <c r="C346" s="832" t="s">
        <v>5563</v>
      </c>
      <c r="D346" s="832" t="s">
        <v>5593</v>
      </c>
      <c r="E346" s="832" t="s">
        <v>5594</v>
      </c>
      <c r="F346" s="849">
        <v>1</v>
      </c>
      <c r="G346" s="849">
        <v>5356.03</v>
      </c>
      <c r="H346" s="849">
        <v>1</v>
      </c>
      <c r="I346" s="849">
        <v>5356.03</v>
      </c>
      <c r="J346" s="849">
        <v>1</v>
      </c>
      <c r="K346" s="849">
        <v>5356.03</v>
      </c>
      <c r="L346" s="849">
        <v>1</v>
      </c>
      <c r="M346" s="849">
        <v>5356.03</v>
      </c>
      <c r="N346" s="849"/>
      <c r="O346" s="849"/>
      <c r="P346" s="837"/>
      <c r="Q346" s="850"/>
    </row>
    <row r="347" spans="1:17" ht="14.4" customHeight="1" x14ac:dyDescent="0.3">
      <c r="A347" s="831" t="s">
        <v>5881</v>
      </c>
      <c r="B347" s="832" t="s">
        <v>5553</v>
      </c>
      <c r="C347" s="832" t="s">
        <v>5563</v>
      </c>
      <c r="D347" s="832" t="s">
        <v>5597</v>
      </c>
      <c r="E347" s="832" t="s">
        <v>5598</v>
      </c>
      <c r="F347" s="849">
        <v>0.17</v>
      </c>
      <c r="G347" s="849">
        <v>299.83999999999997</v>
      </c>
      <c r="H347" s="849">
        <v>0.16699526594263436</v>
      </c>
      <c r="I347" s="849">
        <v>1763.7647058823527</v>
      </c>
      <c r="J347" s="849">
        <v>1</v>
      </c>
      <c r="K347" s="849">
        <v>1795.5</v>
      </c>
      <c r="L347" s="849">
        <v>1</v>
      </c>
      <c r="M347" s="849">
        <v>1795.5</v>
      </c>
      <c r="N347" s="849"/>
      <c r="O347" s="849"/>
      <c r="P347" s="837"/>
      <c r="Q347" s="850"/>
    </row>
    <row r="348" spans="1:17" ht="14.4" customHeight="1" x14ac:dyDescent="0.3">
      <c r="A348" s="831" t="s">
        <v>5881</v>
      </c>
      <c r="B348" s="832" t="s">
        <v>5553</v>
      </c>
      <c r="C348" s="832" t="s">
        <v>5563</v>
      </c>
      <c r="D348" s="832" t="s">
        <v>5607</v>
      </c>
      <c r="E348" s="832" t="s">
        <v>5608</v>
      </c>
      <c r="F348" s="849">
        <v>1</v>
      </c>
      <c r="G348" s="849">
        <v>2033.35</v>
      </c>
      <c r="H348" s="849">
        <v>1</v>
      </c>
      <c r="I348" s="849">
        <v>2033.35</v>
      </c>
      <c r="J348" s="849">
        <v>1</v>
      </c>
      <c r="K348" s="849">
        <v>2033.35</v>
      </c>
      <c r="L348" s="849">
        <v>1</v>
      </c>
      <c r="M348" s="849">
        <v>2033.35</v>
      </c>
      <c r="N348" s="849"/>
      <c r="O348" s="849"/>
      <c r="P348" s="837"/>
      <c r="Q348" s="850"/>
    </row>
    <row r="349" spans="1:17" ht="14.4" customHeight="1" x14ac:dyDescent="0.3">
      <c r="A349" s="831" t="s">
        <v>5881</v>
      </c>
      <c r="B349" s="832" t="s">
        <v>5553</v>
      </c>
      <c r="C349" s="832" t="s">
        <v>5563</v>
      </c>
      <c r="D349" s="832" t="s">
        <v>5615</v>
      </c>
      <c r="E349" s="832" t="s">
        <v>5616</v>
      </c>
      <c r="F349" s="849">
        <v>1</v>
      </c>
      <c r="G349" s="849">
        <v>3414.3</v>
      </c>
      <c r="H349" s="849">
        <v>1</v>
      </c>
      <c r="I349" s="849">
        <v>3414.3</v>
      </c>
      <c r="J349" s="849">
        <v>1</v>
      </c>
      <c r="K349" s="849">
        <v>3414.3</v>
      </c>
      <c r="L349" s="849">
        <v>1</v>
      </c>
      <c r="M349" s="849">
        <v>3414.3</v>
      </c>
      <c r="N349" s="849"/>
      <c r="O349" s="849"/>
      <c r="P349" s="837"/>
      <c r="Q349" s="850"/>
    </row>
    <row r="350" spans="1:17" ht="14.4" customHeight="1" x14ac:dyDescent="0.3">
      <c r="A350" s="831" t="s">
        <v>5881</v>
      </c>
      <c r="B350" s="832" t="s">
        <v>5553</v>
      </c>
      <c r="C350" s="832" t="s">
        <v>5511</v>
      </c>
      <c r="D350" s="832" t="s">
        <v>5568</v>
      </c>
      <c r="E350" s="832" t="s">
        <v>5569</v>
      </c>
      <c r="F350" s="849"/>
      <c r="G350" s="849"/>
      <c r="H350" s="849"/>
      <c r="I350" s="849"/>
      <c r="J350" s="849">
        <v>1</v>
      </c>
      <c r="K350" s="849">
        <v>88</v>
      </c>
      <c r="L350" s="849">
        <v>1</v>
      </c>
      <c r="M350" s="849">
        <v>88</v>
      </c>
      <c r="N350" s="849"/>
      <c r="O350" s="849"/>
      <c r="P350" s="837"/>
      <c r="Q350" s="850"/>
    </row>
    <row r="351" spans="1:17" ht="14.4" customHeight="1" x14ac:dyDescent="0.3">
      <c r="A351" s="831" t="s">
        <v>5881</v>
      </c>
      <c r="B351" s="832" t="s">
        <v>5553</v>
      </c>
      <c r="C351" s="832" t="s">
        <v>5511</v>
      </c>
      <c r="D351" s="832" t="s">
        <v>5639</v>
      </c>
      <c r="E351" s="832" t="s">
        <v>5640</v>
      </c>
      <c r="F351" s="849"/>
      <c r="G351" s="849"/>
      <c r="H351" s="849"/>
      <c r="I351" s="849"/>
      <c r="J351" s="849">
        <v>1</v>
      </c>
      <c r="K351" s="849">
        <v>630</v>
      </c>
      <c r="L351" s="849">
        <v>1</v>
      </c>
      <c r="M351" s="849">
        <v>630</v>
      </c>
      <c r="N351" s="849">
        <v>1</v>
      </c>
      <c r="O351" s="849">
        <v>631</v>
      </c>
      <c r="P351" s="837">
        <v>1.0015873015873016</v>
      </c>
      <c r="Q351" s="850">
        <v>631</v>
      </c>
    </row>
    <row r="352" spans="1:17" ht="14.4" customHeight="1" x14ac:dyDescent="0.3">
      <c r="A352" s="831" t="s">
        <v>5881</v>
      </c>
      <c r="B352" s="832" t="s">
        <v>5553</v>
      </c>
      <c r="C352" s="832" t="s">
        <v>5511</v>
      </c>
      <c r="D352" s="832" t="s">
        <v>5643</v>
      </c>
      <c r="E352" s="832" t="s">
        <v>5644</v>
      </c>
      <c r="F352" s="849">
        <v>1</v>
      </c>
      <c r="G352" s="849">
        <v>795</v>
      </c>
      <c r="H352" s="849">
        <v>0.5</v>
      </c>
      <c r="I352" s="849">
        <v>795</v>
      </c>
      <c r="J352" s="849">
        <v>2</v>
      </c>
      <c r="K352" s="849">
        <v>1590</v>
      </c>
      <c r="L352" s="849">
        <v>1</v>
      </c>
      <c r="M352" s="849">
        <v>795</v>
      </c>
      <c r="N352" s="849"/>
      <c r="O352" s="849"/>
      <c r="P352" s="837"/>
      <c r="Q352" s="850"/>
    </row>
    <row r="353" spans="1:17" ht="14.4" customHeight="1" x14ac:dyDescent="0.3">
      <c r="A353" s="831" t="s">
        <v>5881</v>
      </c>
      <c r="B353" s="832" t="s">
        <v>5553</v>
      </c>
      <c r="C353" s="832" t="s">
        <v>5511</v>
      </c>
      <c r="D353" s="832" t="s">
        <v>5574</v>
      </c>
      <c r="E353" s="832" t="s">
        <v>5575</v>
      </c>
      <c r="F353" s="849">
        <v>3</v>
      </c>
      <c r="G353" s="849">
        <v>117</v>
      </c>
      <c r="H353" s="849">
        <v>0.6</v>
      </c>
      <c r="I353" s="849">
        <v>39</v>
      </c>
      <c r="J353" s="849">
        <v>5</v>
      </c>
      <c r="K353" s="849">
        <v>195</v>
      </c>
      <c r="L353" s="849">
        <v>1</v>
      </c>
      <c r="M353" s="849">
        <v>39</v>
      </c>
      <c r="N353" s="849">
        <v>2</v>
      </c>
      <c r="O353" s="849">
        <v>78</v>
      </c>
      <c r="P353" s="837">
        <v>0.4</v>
      </c>
      <c r="Q353" s="850">
        <v>39</v>
      </c>
    </row>
    <row r="354" spans="1:17" ht="14.4" customHeight="1" x14ac:dyDescent="0.3">
      <c r="A354" s="831" t="s">
        <v>5881</v>
      </c>
      <c r="B354" s="832" t="s">
        <v>5553</v>
      </c>
      <c r="C354" s="832" t="s">
        <v>5511</v>
      </c>
      <c r="D354" s="832" t="s">
        <v>5655</v>
      </c>
      <c r="E354" s="832" t="s">
        <v>5656</v>
      </c>
      <c r="F354" s="849">
        <v>1</v>
      </c>
      <c r="G354" s="849">
        <v>1771</v>
      </c>
      <c r="H354" s="849">
        <v>1</v>
      </c>
      <c r="I354" s="849">
        <v>1771</v>
      </c>
      <c r="J354" s="849">
        <v>1</v>
      </c>
      <c r="K354" s="849">
        <v>1771</v>
      </c>
      <c r="L354" s="849">
        <v>1</v>
      </c>
      <c r="M354" s="849">
        <v>1771</v>
      </c>
      <c r="N354" s="849"/>
      <c r="O354" s="849"/>
      <c r="P354" s="837"/>
      <c r="Q354" s="850"/>
    </row>
    <row r="355" spans="1:17" ht="14.4" customHeight="1" x14ac:dyDescent="0.3">
      <c r="A355" s="831" t="s">
        <v>5881</v>
      </c>
      <c r="B355" s="832" t="s">
        <v>5553</v>
      </c>
      <c r="C355" s="832" t="s">
        <v>5511</v>
      </c>
      <c r="D355" s="832" t="s">
        <v>5661</v>
      </c>
      <c r="E355" s="832" t="s">
        <v>5662</v>
      </c>
      <c r="F355" s="849">
        <v>1</v>
      </c>
      <c r="G355" s="849">
        <v>410</v>
      </c>
      <c r="H355" s="849">
        <v>1</v>
      </c>
      <c r="I355" s="849">
        <v>410</v>
      </c>
      <c r="J355" s="849">
        <v>1</v>
      </c>
      <c r="K355" s="849">
        <v>410</v>
      </c>
      <c r="L355" s="849">
        <v>1</v>
      </c>
      <c r="M355" s="849">
        <v>410</v>
      </c>
      <c r="N355" s="849"/>
      <c r="O355" s="849"/>
      <c r="P355" s="837"/>
      <c r="Q355" s="850"/>
    </row>
    <row r="356" spans="1:17" ht="14.4" customHeight="1" x14ac:dyDescent="0.3">
      <c r="A356" s="831" t="s">
        <v>5881</v>
      </c>
      <c r="B356" s="832" t="s">
        <v>5553</v>
      </c>
      <c r="C356" s="832" t="s">
        <v>5511</v>
      </c>
      <c r="D356" s="832" t="s">
        <v>5665</v>
      </c>
      <c r="E356" s="832" t="s">
        <v>5666</v>
      </c>
      <c r="F356" s="849">
        <v>1</v>
      </c>
      <c r="G356" s="849">
        <v>3022</v>
      </c>
      <c r="H356" s="849">
        <v>1</v>
      </c>
      <c r="I356" s="849">
        <v>3022</v>
      </c>
      <c r="J356" s="849">
        <v>1</v>
      </c>
      <c r="K356" s="849">
        <v>3022</v>
      </c>
      <c r="L356" s="849">
        <v>1</v>
      </c>
      <c r="M356" s="849">
        <v>3022</v>
      </c>
      <c r="N356" s="849"/>
      <c r="O356" s="849"/>
      <c r="P356" s="837"/>
      <c r="Q356" s="850"/>
    </row>
    <row r="357" spans="1:17" ht="14.4" customHeight="1" x14ac:dyDescent="0.3">
      <c r="A357" s="831" t="s">
        <v>5882</v>
      </c>
      <c r="B357" s="832" t="s">
        <v>5420</v>
      </c>
      <c r="C357" s="832" t="s">
        <v>5511</v>
      </c>
      <c r="D357" s="832" t="s">
        <v>5536</v>
      </c>
      <c r="E357" s="832" t="s">
        <v>5537</v>
      </c>
      <c r="F357" s="849">
        <v>1</v>
      </c>
      <c r="G357" s="849">
        <v>235</v>
      </c>
      <c r="H357" s="849"/>
      <c r="I357" s="849">
        <v>235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5882</v>
      </c>
      <c r="B358" s="832" t="s">
        <v>5553</v>
      </c>
      <c r="C358" s="832" t="s">
        <v>5563</v>
      </c>
      <c r="D358" s="832" t="s">
        <v>5591</v>
      </c>
      <c r="E358" s="832" t="s">
        <v>5592</v>
      </c>
      <c r="F358" s="849"/>
      <c r="G358" s="849"/>
      <c r="H358" s="849"/>
      <c r="I358" s="849"/>
      <c r="J358" s="849"/>
      <c r="K358" s="849"/>
      <c r="L358" s="849"/>
      <c r="M358" s="849"/>
      <c r="N358" s="849">
        <v>0</v>
      </c>
      <c r="O358" s="849">
        <v>0</v>
      </c>
      <c r="P358" s="837"/>
      <c r="Q358" s="850"/>
    </row>
    <row r="359" spans="1:17" ht="14.4" customHeight="1" x14ac:dyDescent="0.3">
      <c r="A359" s="831" t="s">
        <v>5882</v>
      </c>
      <c r="B359" s="832" t="s">
        <v>5553</v>
      </c>
      <c r="C359" s="832" t="s">
        <v>5563</v>
      </c>
      <c r="D359" s="832" t="s">
        <v>5593</v>
      </c>
      <c r="E359" s="832" t="s">
        <v>5594</v>
      </c>
      <c r="F359" s="849">
        <v>2</v>
      </c>
      <c r="G359" s="849">
        <v>10712.06</v>
      </c>
      <c r="H359" s="849">
        <v>2</v>
      </c>
      <c r="I359" s="849">
        <v>5356.03</v>
      </c>
      <c r="J359" s="849">
        <v>1</v>
      </c>
      <c r="K359" s="849">
        <v>5356.03</v>
      </c>
      <c r="L359" s="849">
        <v>1</v>
      </c>
      <c r="M359" s="849">
        <v>5356.03</v>
      </c>
      <c r="N359" s="849"/>
      <c r="O359" s="849"/>
      <c r="P359" s="837"/>
      <c r="Q359" s="850"/>
    </row>
    <row r="360" spans="1:17" ht="14.4" customHeight="1" x14ac:dyDescent="0.3">
      <c r="A360" s="831" t="s">
        <v>5882</v>
      </c>
      <c r="B360" s="832" t="s">
        <v>5553</v>
      </c>
      <c r="C360" s="832" t="s">
        <v>5563</v>
      </c>
      <c r="D360" s="832" t="s">
        <v>5597</v>
      </c>
      <c r="E360" s="832" t="s">
        <v>5598</v>
      </c>
      <c r="F360" s="849">
        <v>0.51</v>
      </c>
      <c r="G360" s="849">
        <v>899.52</v>
      </c>
      <c r="H360" s="849">
        <v>0.50098579782790309</v>
      </c>
      <c r="I360" s="849">
        <v>1763.7647058823529</v>
      </c>
      <c r="J360" s="849">
        <v>1</v>
      </c>
      <c r="K360" s="849">
        <v>1795.5</v>
      </c>
      <c r="L360" s="849">
        <v>1</v>
      </c>
      <c r="M360" s="849">
        <v>1795.5</v>
      </c>
      <c r="N360" s="849">
        <v>2</v>
      </c>
      <c r="O360" s="849">
        <v>3591</v>
      </c>
      <c r="P360" s="837">
        <v>2</v>
      </c>
      <c r="Q360" s="850">
        <v>1795.5</v>
      </c>
    </row>
    <row r="361" spans="1:17" ht="14.4" customHeight="1" x14ac:dyDescent="0.3">
      <c r="A361" s="831" t="s">
        <v>5882</v>
      </c>
      <c r="B361" s="832" t="s">
        <v>5553</v>
      </c>
      <c r="C361" s="832" t="s">
        <v>5563</v>
      </c>
      <c r="D361" s="832" t="s">
        <v>5607</v>
      </c>
      <c r="E361" s="832" t="s">
        <v>5608</v>
      </c>
      <c r="F361" s="849">
        <v>3</v>
      </c>
      <c r="G361" s="849">
        <v>6100.0499999999993</v>
      </c>
      <c r="H361" s="849">
        <v>2.9999999999999996</v>
      </c>
      <c r="I361" s="849">
        <v>2033.3499999999997</v>
      </c>
      <c r="J361" s="849">
        <v>1</v>
      </c>
      <c r="K361" s="849">
        <v>2033.35</v>
      </c>
      <c r="L361" s="849">
        <v>1</v>
      </c>
      <c r="M361" s="849">
        <v>2033.35</v>
      </c>
      <c r="N361" s="849">
        <v>2</v>
      </c>
      <c r="O361" s="849">
        <v>4066.7</v>
      </c>
      <c r="P361" s="837">
        <v>2</v>
      </c>
      <c r="Q361" s="850">
        <v>2033.35</v>
      </c>
    </row>
    <row r="362" spans="1:17" ht="14.4" customHeight="1" x14ac:dyDescent="0.3">
      <c r="A362" s="831" t="s">
        <v>5882</v>
      </c>
      <c r="B362" s="832" t="s">
        <v>5553</v>
      </c>
      <c r="C362" s="832" t="s">
        <v>5563</v>
      </c>
      <c r="D362" s="832" t="s">
        <v>5611</v>
      </c>
      <c r="E362" s="832" t="s">
        <v>5612</v>
      </c>
      <c r="F362" s="849">
        <v>2</v>
      </c>
      <c r="G362" s="849">
        <v>2081.44</v>
      </c>
      <c r="H362" s="849">
        <v>0.39999999999999997</v>
      </c>
      <c r="I362" s="849">
        <v>1040.72</v>
      </c>
      <c r="J362" s="849">
        <v>5</v>
      </c>
      <c r="K362" s="849">
        <v>5203.6000000000004</v>
      </c>
      <c r="L362" s="849">
        <v>1</v>
      </c>
      <c r="M362" s="849">
        <v>1040.72</v>
      </c>
      <c r="N362" s="849">
        <v>1</v>
      </c>
      <c r="O362" s="849">
        <v>1040.72</v>
      </c>
      <c r="P362" s="837">
        <v>0.19999999999999998</v>
      </c>
      <c r="Q362" s="850">
        <v>1040.72</v>
      </c>
    </row>
    <row r="363" spans="1:17" ht="14.4" customHeight="1" x14ac:dyDescent="0.3">
      <c r="A363" s="831" t="s">
        <v>5882</v>
      </c>
      <c r="B363" s="832" t="s">
        <v>5553</v>
      </c>
      <c r="C363" s="832" t="s">
        <v>5563</v>
      </c>
      <c r="D363" s="832" t="s">
        <v>5615</v>
      </c>
      <c r="E363" s="832" t="s">
        <v>5616</v>
      </c>
      <c r="F363" s="849">
        <v>2</v>
      </c>
      <c r="G363" s="849">
        <v>6828.6</v>
      </c>
      <c r="H363" s="849">
        <v>2</v>
      </c>
      <c r="I363" s="849">
        <v>3414.3</v>
      </c>
      <c r="J363" s="849">
        <v>1</v>
      </c>
      <c r="K363" s="849">
        <v>3414.3</v>
      </c>
      <c r="L363" s="849">
        <v>1</v>
      </c>
      <c r="M363" s="849">
        <v>3414.3</v>
      </c>
      <c r="N363" s="849">
        <v>3</v>
      </c>
      <c r="O363" s="849">
        <v>10242.900000000001</v>
      </c>
      <c r="P363" s="837">
        <v>3.0000000000000004</v>
      </c>
      <c r="Q363" s="850">
        <v>3414.3000000000006</v>
      </c>
    </row>
    <row r="364" spans="1:17" ht="14.4" customHeight="1" x14ac:dyDescent="0.3">
      <c r="A364" s="831" t="s">
        <v>5882</v>
      </c>
      <c r="B364" s="832" t="s">
        <v>5553</v>
      </c>
      <c r="C364" s="832" t="s">
        <v>5563</v>
      </c>
      <c r="D364" s="832" t="s">
        <v>5564</v>
      </c>
      <c r="E364" s="832" t="s">
        <v>5565</v>
      </c>
      <c r="F364" s="849">
        <v>4</v>
      </c>
      <c r="G364" s="849">
        <v>5736.08</v>
      </c>
      <c r="H364" s="849">
        <v>2</v>
      </c>
      <c r="I364" s="849">
        <v>1434.02</v>
      </c>
      <c r="J364" s="849">
        <v>2</v>
      </c>
      <c r="K364" s="849">
        <v>2868.04</v>
      </c>
      <c r="L364" s="849">
        <v>1</v>
      </c>
      <c r="M364" s="849">
        <v>1434.02</v>
      </c>
      <c r="N364" s="849"/>
      <c r="O364" s="849"/>
      <c r="P364" s="837"/>
      <c r="Q364" s="850"/>
    </row>
    <row r="365" spans="1:17" ht="14.4" customHeight="1" x14ac:dyDescent="0.3">
      <c r="A365" s="831" t="s">
        <v>5882</v>
      </c>
      <c r="B365" s="832" t="s">
        <v>5553</v>
      </c>
      <c r="C365" s="832" t="s">
        <v>5511</v>
      </c>
      <c r="D365" s="832" t="s">
        <v>5518</v>
      </c>
      <c r="E365" s="832" t="s">
        <v>5519</v>
      </c>
      <c r="F365" s="849">
        <v>1</v>
      </c>
      <c r="G365" s="849">
        <v>37</v>
      </c>
      <c r="H365" s="849"/>
      <c r="I365" s="849">
        <v>37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" customHeight="1" x14ac:dyDescent="0.3">
      <c r="A366" s="831" t="s">
        <v>5882</v>
      </c>
      <c r="B366" s="832" t="s">
        <v>5553</v>
      </c>
      <c r="C366" s="832" t="s">
        <v>5511</v>
      </c>
      <c r="D366" s="832" t="s">
        <v>5635</v>
      </c>
      <c r="E366" s="832" t="s">
        <v>5636</v>
      </c>
      <c r="F366" s="849">
        <v>1</v>
      </c>
      <c r="G366" s="849">
        <v>122</v>
      </c>
      <c r="H366" s="849"/>
      <c r="I366" s="849">
        <v>122</v>
      </c>
      <c r="J366" s="849"/>
      <c r="K366" s="849"/>
      <c r="L366" s="849"/>
      <c r="M366" s="849"/>
      <c r="N366" s="849">
        <v>1</v>
      </c>
      <c r="O366" s="849">
        <v>123</v>
      </c>
      <c r="P366" s="837"/>
      <c r="Q366" s="850">
        <v>123</v>
      </c>
    </row>
    <row r="367" spans="1:17" ht="14.4" customHeight="1" x14ac:dyDescent="0.3">
      <c r="A367" s="831" t="s">
        <v>5882</v>
      </c>
      <c r="B367" s="832" t="s">
        <v>5553</v>
      </c>
      <c r="C367" s="832" t="s">
        <v>5511</v>
      </c>
      <c r="D367" s="832" t="s">
        <v>5568</v>
      </c>
      <c r="E367" s="832" t="s">
        <v>5569</v>
      </c>
      <c r="F367" s="849">
        <v>1</v>
      </c>
      <c r="G367" s="849">
        <v>88</v>
      </c>
      <c r="H367" s="849"/>
      <c r="I367" s="849">
        <v>88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5882</v>
      </c>
      <c r="B368" s="832" t="s">
        <v>5553</v>
      </c>
      <c r="C368" s="832" t="s">
        <v>5511</v>
      </c>
      <c r="D368" s="832" t="s">
        <v>5639</v>
      </c>
      <c r="E368" s="832" t="s">
        <v>5640</v>
      </c>
      <c r="F368" s="849">
        <v>12</v>
      </c>
      <c r="G368" s="849">
        <v>7560</v>
      </c>
      <c r="H368" s="849">
        <v>0.92307692307692313</v>
      </c>
      <c r="I368" s="849">
        <v>630</v>
      </c>
      <c r="J368" s="849">
        <v>13</v>
      </c>
      <c r="K368" s="849">
        <v>8190</v>
      </c>
      <c r="L368" s="849">
        <v>1</v>
      </c>
      <c r="M368" s="849">
        <v>630</v>
      </c>
      <c r="N368" s="849">
        <v>9</v>
      </c>
      <c r="O368" s="849">
        <v>5679</v>
      </c>
      <c r="P368" s="837">
        <v>0.69340659340659339</v>
      </c>
      <c r="Q368" s="850">
        <v>631</v>
      </c>
    </row>
    <row r="369" spans="1:17" ht="14.4" customHeight="1" x14ac:dyDescent="0.3">
      <c r="A369" s="831" t="s">
        <v>5882</v>
      </c>
      <c r="B369" s="832" t="s">
        <v>5553</v>
      </c>
      <c r="C369" s="832" t="s">
        <v>5511</v>
      </c>
      <c r="D369" s="832" t="s">
        <v>5643</v>
      </c>
      <c r="E369" s="832" t="s">
        <v>5644</v>
      </c>
      <c r="F369" s="849">
        <v>3</v>
      </c>
      <c r="G369" s="849">
        <v>2385</v>
      </c>
      <c r="H369" s="849">
        <v>1.5</v>
      </c>
      <c r="I369" s="849">
        <v>795</v>
      </c>
      <c r="J369" s="849">
        <v>2</v>
      </c>
      <c r="K369" s="849">
        <v>1590</v>
      </c>
      <c r="L369" s="849">
        <v>1</v>
      </c>
      <c r="M369" s="849">
        <v>795</v>
      </c>
      <c r="N369" s="849">
        <v>2</v>
      </c>
      <c r="O369" s="849">
        <v>1592</v>
      </c>
      <c r="P369" s="837">
        <v>1.0012578616352201</v>
      </c>
      <c r="Q369" s="850">
        <v>796</v>
      </c>
    </row>
    <row r="370" spans="1:17" ht="14.4" customHeight="1" x14ac:dyDescent="0.3">
      <c r="A370" s="831" t="s">
        <v>5882</v>
      </c>
      <c r="B370" s="832" t="s">
        <v>5553</v>
      </c>
      <c r="C370" s="832" t="s">
        <v>5511</v>
      </c>
      <c r="D370" s="832" t="s">
        <v>5572</v>
      </c>
      <c r="E370" s="832" t="s">
        <v>5573</v>
      </c>
      <c r="F370" s="849">
        <v>1</v>
      </c>
      <c r="G370" s="849">
        <v>392</v>
      </c>
      <c r="H370" s="849"/>
      <c r="I370" s="849">
        <v>392</v>
      </c>
      <c r="J370" s="849"/>
      <c r="K370" s="849"/>
      <c r="L370" s="849"/>
      <c r="M370" s="849"/>
      <c r="N370" s="849">
        <v>1</v>
      </c>
      <c r="O370" s="849">
        <v>393</v>
      </c>
      <c r="P370" s="837"/>
      <c r="Q370" s="850">
        <v>393</v>
      </c>
    </row>
    <row r="371" spans="1:17" ht="14.4" customHeight="1" x14ac:dyDescent="0.3">
      <c r="A371" s="831" t="s">
        <v>5882</v>
      </c>
      <c r="B371" s="832" t="s">
        <v>5553</v>
      </c>
      <c r="C371" s="832" t="s">
        <v>5511</v>
      </c>
      <c r="D371" s="832" t="s">
        <v>5574</v>
      </c>
      <c r="E371" s="832" t="s">
        <v>5575</v>
      </c>
      <c r="F371" s="849">
        <v>33</v>
      </c>
      <c r="G371" s="849">
        <v>1287</v>
      </c>
      <c r="H371" s="849">
        <v>0.97058823529411764</v>
      </c>
      <c r="I371" s="849">
        <v>39</v>
      </c>
      <c r="J371" s="849">
        <v>34</v>
      </c>
      <c r="K371" s="849">
        <v>1326</v>
      </c>
      <c r="L371" s="849">
        <v>1</v>
      </c>
      <c r="M371" s="849">
        <v>39</v>
      </c>
      <c r="N371" s="849">
        <v>27</v>
      </c>
      <c r="O371" s="849">
        <v>1053</v>
      </c>
      <c r="P371" s="837">
        <v>0.79411764705882348</v>
      </c>
      <c r="Q371" s="850">
        <v>39</v>
      </c>
    </row>
    <row r="372" spans="1:17" ht="14.4" customHeight="1" x14ac:dyDescent="0.3">
      <c r="A372" s="831" t="s">
        <v>5882</v>
      </c>
      <c r="B372" s="832" t="s">
        <v>5553</v>
      </c>
      <c r="C372" s="832" t="s">
        <v>5511</v>
      </c>
      <c r="D372" s="832" t="s">
        <v>5645</v>
      </c>
      <c r="E372" s="832" t="s">
        <v>5646</v>
      </c>
      <c r="F372" s="849">
        <v>1</v>
      </c>
      <c r="G372" s="849">
        <v>586</v>
      </c>
      <c r="H372" s="849"/>
      <c r="I372" s="849">
        <v>586</v>
      </c>
      <c r="J372" s="849"/>
      <c r="K372" s="849"/>
      <c r="L372" s="849"/>
      <c r="M372" s="849"/>
      <c r="N372" s="849">
        <v>0</v>
      </c>
      <c r="O372" s="849">
        <v>0</v>
      </c>
      <c r="P372" s="837"/>
      <c r="Q372" s="850"/>
    </row>
    <row r="373" spans="1:17" ht="14.4" customHeight="1" x14ac:dyDescent="0.3">
      <c r="A373" s="831" t="s">
        <v>5882</v>
      </c>
      <c r="B373" s="832" t="s">
        <v>5553</v>
      </c>
      <c r="C373" s="832" t="s">
        <v>5511</v>
      </c>
      <c r="D373" s="832" t="s">
        <v>5578</v>
      </c>
      <c r="E373" s="832" t="s">
        <v>5579</v>
      </c>
      <c r="F373" s="849">
        <v>6</v>
      </c>
      <c r="G373" s="849">
        <v>10206</v>
      </c>
      <c r="H373" s="849">
        <v>0.8571428571428571</v>
      </c>
      <c r="I373" s="849">
        <v>1701</v>
      </c>
      <c r="J373" s="849">
        <v>7</v>
      </c>
      <c r="K373" s="849">
        <v>11907</v>
      </c>
      <c r="L373" s="849">
        <v>1</v>
      </c>
      <c r="M373" s="849">
        <v>1701</v>
      </c>
      <c r="N373" s="849">
        <v>2</v>
      </c>
      <c r="O373" s="849">
        <v>3404</v>
      </c>
      <c r="P373" s="837">
        <v>0.28588225413622237</v>
      </c>
      <c r="Q373" s="850">
        <v>1702</v>
      </c>
    </row>
    <row r="374" spans="1:17" ht="14.4" customHeight="1" x14ac:dyDescent="0.3">
      <c r="A374" s="831" t="s">
        <v>5882</v>
      </c>
      <c r="B374" s="832" t="s">
        <v>5553</v>
      </c>
      <c r="C374" s="832" t="s">
        <v>5511</v>
      </c>
      <c r="D374" s="832" t="s">
        <v>5655</v>
      </c>
      <c r="E374" s="832" t="s">
        <v>5656</v>
      </c>
      <c r="F374" s="849">
        <v>2</v>
      </c>
      <c r="G374" s="849">
        <v>3542</v>
      </c>
      <c r="H374" s="849">
        <v>2</v>
      </c>
      <c r="I374" s="849">
        <v>1771</v>
      </c>
      <c r="J374" s="849">
        <v>1</v>
      </c>
      <c r="K374" s="849">
        <v>1771</v>
      </c>
      <c r="L374" s="849">
        <v>1</v>
      </c>
      <c r="M374" s="849">
        <v>1771</v>
      </c>
      <c r="N374" s="849">
        <v>2</v>
      </c>
      <c r="O374" s="849">
        <v>3544</v>
      </c>
      <c r="P374" s="837">
        <v>2.0011293054771317</v>
      </c>
      <c r="Q374" s="850">
        <v>1772</v>
      </c>
    </row>
    <row r="375" spans="1:17" ht="14.4" customHeight="1" x14ac:dyDescent="0.3">
      <c r="A375" s="831" t="s">
        <v>5882</v>
      </c>
      <c r="B375" s="832" t="s">
        <v>5553</v>
      </c>
      <c r="C375" s="832" t="s">
        <v>5511</v>
      </c>
      <c r="D375" s="832" t="s">
        <v>5657</v>
      </c>
      <c r="E375" s="832" t="s">
        <v>5658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982</v>
      </c>
      <c r="P375" s="837"/>
      <c r="Q375" s="850">
        <v>982</v>
      </c>
    </row>
    <row r="376" spans="1:17" ht="14.4" customHeight="1" x14ac:dyDescent="0.3">
      <c r="A376" s="831" t="s">
        <v>5882</v>
      </c>
      <c r="B376" s="832" t="s">
        <v>5553</v>
      </c>
      <c r="C376" s="832" t="s">
        <v>5511</v>
      </c>
      <c r="D376" s="832" t="s">
        <v>5659</v>
      </c>
      <c r="E376" s="832" t="s">
        <v>5660</v>
      </c>
      <c r="F376" s="849"/>
      <c r="G376" s="849"/>
      <c r="H376" s="849"/>
      <c r="I376" s="849"/>
      <c r="J376" s="849">
        <v>1</v>
      </c>
      <c r="K376" s="849">
        <v>172</v>
      </c>
      <c r="L376" s="849">
        <v>1</v>
      </c>
      <c r="M376" s="849">
        <v>172</v>
      </c>
      <c r="N376" s="849">
        <v>1</v>
      </c>
      <c r="O376" s="849">
        <v>172</v>
      </c>
      <c r="P376" s="837">
        <v>1</v>
      </c>
      <c r="Q376" s="850">
        <v>172</v>
      </c>
    </row>
    <row r="377" spans="1:17" ht="14.4" customHeight="1" x14ac:dyDescent="0.3">
      <c r="A377" s="831" t="s">
        <v>5882</v>
      </c>
      <c r="B377" s="832" t="s">
        <v>5553</v>
      </c>
      <c r="C377" s="832" t="s">
        <v>5511</v>
      </c>
      <c r="D377" s="832" t="s">
        <v>5661</v>
      </c>
      <c r="E377" s="832" t="s">
        <v>5662</v>
      </c>
      <c r="F377" s="849">
        <v>2</v>
      </c>
      <c r="G377" s="849">
        <v>820</v>
      </c>
      <c r="H377" s="849">
        <v>2</v>
      </c>
      <c r="I377" s="849">
        <v>410</v>
      </c>
      <c r="J377" s="849">
        <v>1</v>
      </c>
      <c r="K377" s="849">
        <v>410</v>
      </c>
      <c r="L377" s="849">
        <v>1</v>
      </c>
      <c r="M377" s="849">
        <v>410</v>
      </c>
      <c r="N377" s="849">
        <v>2</v>
      </c>
      <c r="O377" s="849">
        <v>822</v>
      </c>
      <c r="P377" s="837">
        <v>2.0048780487804878</v>
      </c>
      <c r="Q377" s="850">
        <v>411</v>
      </c>
    </row>
    <row r="378" spans="1:17" ht="14.4" customHeight="1" x14ac:dyDescent="0.3">
      <c r="A378" s="831" t="s">
        <v>5882</v>
      </c>
      <c r="B378" s="832" t="s">
        <v>5553</v>
      </c>
      <c r="C378" s="832" t="s">
        <v>5511</v>
      </c>
      <c r="D378" s="832" t="s">
        <v>5665</v>
      </c>
      <c r="E378" s="832" t="s">
        <v>5666</v>
      </c>
      <c r="F378" s="849">
        <v>2</v>
      </c>
      <c r="G378" s="849">
        <v>6044</v>
      </c>
      <c r="H378" s="849">
        <v>2</v>
      </c>
      <c r="I378" s="849">
        <v>3022</v>
      </c>
      <c r="J378" s="849">
        <v>1</v>
      </c>
      <c r="K378" s="849">
        <v>3022</v>
      </c>
      <c r="L378" s="849">
        <v>1</v>
      </c>
      <c r="M378" s="849">
        <v>3022</v>
      </c>
      <c r="N378" s="849"/>
      <c r="O378" s="849"/>
      <c r="P378" s="837"/>
      <c r="Q378" s="850"/>
    </row>
    <row r="379" spans="1:17" ht="14.4" customHeight="1" x14ac:dyDescent="0.3">
      <c r="A379" s="831" t="s">
        <v>5883</v>
      </c>
      <c r="B379" s="832" t="s">
        <v>5420</v>
      </c>
      <c r="C379" s="832" t="s">
        <v>5511</v>
      </c>
      <c r="D379" s="832" t="s">
        <v>5518</v>
      </c>
      <c r="E379" s="832" t="s">
        <v>5519</v>
      </c>
      <c r="F379" s="849"/>
      <c r="G379" s="849"/>
      <c r="H379" s="849"/>
      <c r="I379" s="849"/>
      <c r="J379" s="849">
        <v>1</v>
      </c>
      <c r="K379" s="849">
        <v>37</v>
      </c>
      <c r="L379" s="849">
        <v>1</v>
      </c>
      <c r="M379" s="849">
        <v>37</v>
      </c>
      <c r="N379" s="849">
        <v>1</v>
      </c>
      <c r="O379" s="849">
        <v>37</v>
      </c>
      <c r="P379" s="837">
        <v>1</v>
      </c>
      <c r="Q379" s="850">
        <v>37</v>
      </c>
    </row>
    <row r="380" spans="1:17" ht="14.4" customHeight="1" x14ac:dyDescent="0.3">
      <c r="A380" s="831" t="s">
        <v>5883</v>
      </c>
      <c r="B380" s="832" t="s">
        <v>5420</v>
      </c>
      <c r="C380" s="832" t="s">
        <v>5511</v>
      </c>
      <c r="D380" s="832" t="s">
        <v>5522</v>
      </c>
      <c r="E380" s="832" t="s">
        <v>5523</v>
      </c>
      <c r="F380" s="849">
        <v>2</v>
      </c>
      <c r="G380" s="849">
        <v>938</v>
      </c>
      <c r="H380" s="849">
        <v>0.99787234042553197</v>
      </c>
      <c r="I380" s="849">
        <v>469</v>
      </c>
      <c r="J380" s="849">
        <v>2</v>
      </c>
      <c r="K380" s="849">
        <v>940</v>
      </c>
      <c r="L380" s="849">
        <v>1</v>
      </c>
      <c r="M380" s="849">
        <v>470</v>
      </c>
      <c r="N380" s="849"/>
      <c r="O380" s="849"/>
      <c r="P380" s="837"/>
      <c r="Q380" s="850"/>
    </row>
    <row r="381" spans="1:17" ht="14.4" customHeight="1" x14ac:dyDescent="0.3">
      <c r="A381" s="831" t="s">
        <v>5883</v>
      </c>
      <c r="B381" s="832" t="s">
        <v>5420</v>
      </c>
      <c r="C381" s="832" t="s">
        <v>5511</v>
      </c>
      <c r="D381" s="832" t="s">
        <v>5524</v>
      </c>
      <c r="E381" s="832" t="s">
        <v>5525</v>
      </c>
      <c r="F381" s="849"/>
      <c r="G381" s="849"/>
      <c r="H381" s="849"/>
      <c r="I381" s="849"/>
      <c r="J381" s="849"/>
      <c r="K381" s="849"/>
      <c r="L381" s="849"/>
      <c r="M381" s="849"/>
      <c r="N381" s="849">
        <v>1</v>
      </c>
      <c r="O381" s="849">
        <v>33.33</v>
      </c>
      <c r="P381" s="837"/>
      <c r="Q381" s="850">
        <v>33.33</v>
      </c>
    </row>
    <row r="382" spans="1:17" ht="14.4" customHeight="1" x14ac:dyDescent="0.3">
      <c r="A382" s="831" t="s">
        <v>5883</v>
      </c>
      <c r="B382" s="832" t="s">
        <v>5420</v>
      </c>
      <c r="C382" s="832" t="s">
        <v>5511</v>
      </c>
      <c r="D382" s="832" t="s">
        <v>5532</v>
      </c>
      <c r="E382" s="832" t="s">
        <v>5533</v>
      </c>
      <c r="F382" s="849"/>
      <c r="G382" s="849"/>
      <c r="H382" s="849"/>
      <c r="I382" s="849"/>
      <c r="J382" s="849">
        <v>1</v>
      </c>
      <c r="K382" s="849">
        <v>701</v>
      </c>
      <c r="L382" s="849">
        <v>1</v>
      </c>
      <c r="M382" s="849">
        <v>701</v>
      </c>
      <c r="N382" s="849">
        <v>1</v>
      </c>
      <c r="O382" s="849">
        <v>702</v>
      </c>
      <c r="P382" s="837">
        <v>1.0014265335235377</v>
      </c>
      <c r="Q382" s="850">
        <v>702</v>
      </c>
    </row>
    <row r="383" spans="1:17" ht="14.4" customHeight="1" x14ac:dyDescent="0.3">
      <c r="A383" s="831" t="s">
        <v>5883</v>
      </c>
      <c r="B383" s="832" t="s">
        <v>5420</v>
      </c>
      <c r="C383" s="832" t="s">
        <v>5511</v>
      </c>
      <c r="D383" s="832" t="s">
        <v>5536</v>
      </c>
      <c r="E383" s="832" t="s">
        <v>5537</v>
      </c>
      <c r="F383" s="849"/>
      <c r="G383" s="849"/>
      <c r="H383" s="849"/>
      <c r="I383" s="849"/>
      <c r="J383" s="849">
        <v>1</v>
      </c>
      <c r="K383" s="849">
        <v>235</v>
      </c>
      <c r="L383" s="849">
        <v>1</v>
      </c>
      <c r="M383" s="849">
        <v>235</v>
      </c>
      <c r="N383" s="849">
        <v>1</v>
      </c>
      <c r="O383" s="849">
        <v>236</v>
      </c>
      <c r="P383" s="837">
        <v>1.0042553191489361</v>
      </c>
      <c r="Q383" s="850">
        <v>236</v>
      </c>
    </row>
    <row r="384" spans="1:17" ht="14.4" customHeight="1" x14ac:dyDescent="0.3">
      <c r="A384" s="831" t="s">
        <v>5883</v>
      </c>
      <c r="B384" s="832" t="s">
        <v>5553</v>
      </c>
      <c r="C384" s="832" t="s">
        <v>5511</v>
      </c>
      <c r="D384" s="832" t="s">
        <v>5639</v>
      </c>
      <c r="E384" s="832" t="s">
        <v>5640</v>
      </c>
      <c r="F384" s="849">
        <v>2</v>
      </c>
      <c r="G384" s="849">
        <v>1260</v>
      </c>
      <c r="H384" s="849">
        <v>2</v>
      </c>
      <c r="I384" s="849">
        <v>630</v>
      </c>
      <c r="J384" s="849">
        <v>1</v>
      </c>
      <c r="K384" s="849">
        <v>630</v>
      </c>
      <c r="L384" s="849">
        <v>1</v>
      </c>
      <c r="M384" s="849">
        <v>630</v>
      </c>
      <c r="N384" s="849"/>
      <c r="O384" s="849"/>
      <c r="P384" s="837"/>
      <c r="Q384" s="850"/>
    </row>
    <row r="385" spans="1:17" ht="14.4" customHeight="1" x14ac:dyDescent="0.3">
      <c r="A385" s="831" t="s">
        <v>5883</v>
      </c>
      <c r="B385" s="832" t="s">
        <v>5553</v>
      </c>
      <c r="C385" s="832" t="s">
        <v>5511</v>
      </c>
      <c r="D385" s="832" t="s">
        <v>5574</v>
      </c>
      <c r="E385" s="832" t="s">
        <v>5575</v>
      </c>
      <c r="F385" s="849">
        <v>4</v>
      </c>
      <c r="G385" s="849">
        <v>156</v>
      </c>
      <c r="H385" s="849">
        <v>2</v>
      </c>
      <c r="I385" s="849">
        <v>39</v>
      </c>
      <c r="J385" s="849">
        <v>2</v>
      </c>
      <c r="K385" s="849">
        <v>78</v>
      </c>
      <c r="L385" s="849">
        <v>1</v>
      </c>
      <c r="M385" s="849">
        <v>39</v>
      </c>
      <c r="N385" s="849"/>
      <c r="O385" s="849"/>
      <c r="P385" s="837"/>
      <c r="Q385" s="850"/>
    </row>
    <row r="386" spans="1:17" ht="14.4" customHeight="1" x14ac:dyDescent="0.3">
      <c r="A386" s="831" t="s">
        <v>5884</v>
      </c>
      <c r="B386" s="832" t="s">
        <v>5420</v>
      </c>
      <c r="C386" s="832" t="s">
        <v>5511</v>
      </c>
      <c r="D386" s="832" t="s">
        <v>5518</v>
      </c>
      <c r="E386" s="832" t="s">
        <v>5519</v>
      </c>
      <c r="F386" s="849">
        <v>1</v>
      </c>
      <c r="G386" s="849">
        <v>37</v>
      </c>
      <c r="H386" s="849"/>
      <c r="I386" s="849">
        <v>37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5884</v>
      </c>
      <c r="B387" s="832" t="s">
        <v>5420</v>
      </c>
      <c r="C387" s="832" t="s">
        <v>5511</v>
      </c>
      <c r="D387" s="832" t="s">
        <v>5522</v>
      </c>
      <c r="E387" s="832" t="s">
        <v>5523</v>
      </c>
      <c r="F387" s="849">
        <v>1</v>
      </c>
      <c r="G387" s="849">
        <v>469</v>
      </c>
      <c r="H387" s="849"/>
      <c r="I387" s="849">
        <v>469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5884</v>
      </c>
      <c r="B388" s="832" t="s">
        <v>5420</v>
      </c>
      <c r="C388" s="832" t="s">
        <v>5511</v>
      </c>
      <c r="D388" s="832" t="s">
        <v>5536</v>
      </c>
      <c r="E388" s="832" t="s">
        <v>5537</v>
      </c>
      <c r="F388" s="849">
        <v>2</v>
      </c>
      <c r="G388" s="849">
        <v>470</v>
      </c>
      <c r="H388" s="849">
        <v>2</v>
      </c>
      <c r="I388" s="849">
        <v>235</v>
      </c>
      <c r="J388" s="849">
        <v>1</v>
      </c>
      <c r="K388" s="849">
        <v>235</v>
      </c>
      <c r="L388" s="849">
        <v>1</v>
      </c>
      <c r="M388" s="849">
        <v>235</v>
      </c>
      <c r="N388" s="849"/>
      <c r="O388" s="849"/>
      <c r="P388" s="837"/>
      <c r="Q388" s="850"/>
    </row>
    <row r="389" spans="1:17" ht="14.4" customHeight="1" x14ac:dyDescent="0.3">
      <c r="A389" s="831" t="s">
        <v>5884</v>
      </c>
      <c r="B389" s="832" t="s">
        <v>5553</v>
      </c>
      <c r="C389" s="832" t="s">
        <v>5511</v>
      </c>
      <c r="D389" s="832" t="s">
        <v>5568</v>
      </c>
      <c r="E389" s="832" t="s">
        <v>5569</v>
      </c>
      <c r="F389" s="849">
        <v>1</v>
      </c>
      <c r="G389" s="849">
        <v>88</v>
      </c>
      <c r="H389" s="849"/>
      <c r="I389" s="849">
        <v>88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5884</v>
      </c>
      <c r="B390" s="832" t="s">
        <v>5553</v>
      </c>
      <c r="C390" s="832" t="s">
        <v>5511</v>
      </c>
      <c r="D390" s="832" t="s">
        <v>5570</v>
      </c>
      <c r="E390" s="832" t="s">
        <v>5571</v>
      </c>
      <c r="F390" s="849">
        <v>1</v>
      </c>
      <c r="G390" s="849">
        <v>760</v>
      </c>
      <c r="H390" s="849"/>
      <c r="I390" s="849">
        <v>760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5884</v>
      </c>
      <c r="B391" s="832" t="s">
        <v>5553</v>
      </c>
      <c r="C391" s="832" t="s">
        <v>5511</v>
      </c>
      <c r="D391" s="832" t="s">
        <v>5639</v>
      </c>
      <c r="E391" s="832" t="s">
        <v>5640</v>
      </c>
      <c r="F391" s="849">
        <v>1</v>
      </c>
      <c r="G391" s="849">
        <v>630</v>
      </c>
      <c r="H391" s="849"/>
      <c r="I391" s="849">
        <v>630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5884</v>
      </c>
      <c r="B392" s="832" t="s">
        <v>5553</v>
      </c>
      <c r="C392" s="832" t="s">
        <v>5511</v>
      </c>
      <c r="D392" s="832" t="s">
        <v>5574</v>
      </c>
      <c r="E392" s="832" t="s">
        <v>5575</v>
      </c>
      <c r="F392" s="849">
        <v>2</v>
      </c>
      <c r="G392" s="849">
        <v>78</v>
      </c>
      <c r="H392" s="849"/>
      <c r="I392" s="849">
        <v>39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5884</v>
      </c>
      <c r="B393" s="832" t="s">
        <v>5553</v>
      </c>
      <c r="C393" s="832" t="s">
        <v>5511</v>
      </c>
      <c r="D393" s="832" t="s">
        <v>5659</v>
      </c>
      <c r="E393" s="832" t="s">
        <v>5660</v>
      </c>
      <c r="F393" s="849">
        <v>1</v>
      </c>
      <c r="G393" s="849">
        <v>172</v>
      </c>
      <c r="H393" s="849"/>
      <c r="I393" s="849">
        <v>172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5885</v>
      </c>
      <c r="B394" s="832" t="s">
        <v>5420</v>
      </c>
      <c r="C394" s="832" t="s">
        <v>5511</v>
      </c>
      <c r="D394" s="832" t="s">
        <v>5518</v>
      </c>
      <c r="E394" s="832" t="s">
        <v>5519</v>
      </c>
      <c r="F394" s="849"/>
      <c r="G394" s="849"/>
      <c r="H394" s="849"/>
      <c r="I394" s="849"/>
      <c r="J394" s="849">
        <v>1</v>
      </c>
      <c r="K394" s="849">
        <v>37</v>
      </c>
      <c r="L394" s="849">
        <v>1</v>
      </c>
      <c r="M394" s="849">
        <v>37</v>
      </c>
      <c r="N394" s="849">
        <v>2</v>
      </c>
      <c r="O394" s="849">
        <v>74</v>
      </c>
      <c r="P394" s="837">
        <v>2</v>
      </c>
      <c r="Q394" s="850">
        <v>37</v>
      </c>
    </row>
    <row r="395" spans="1:17" ht="14.4" customHeight="1" x14ac:dyDescent="0.3">
      <c r="A395" s="831" t="s">
        <v>5885</v>
      </c>
      <c r="B395" s="832" t="s">
        <v>5420</v>
      </c>
      <c r="C395" s="832" t="s">
        <v>5511</v>
      </c>
      <c r="D395" s="832" t="s">
        <v>5522</v>
      </c>
      <c r="E395" s="832" t="s">
        <v>5523</v>
      </c>
      <c r="F395" s="849">
        <v>3</v>
      </c>
      <c r="G395" s="849">
        <v>1407</v>
      </c>
      <c r="H395" s="849">
        <v>0.37420212765957445</v>
      </c>
      <c r="I395" s="849">
        <v>469</v>
      </c>
      <c r="J395" s="849">
        <v>8</v>
      </c>
      <c r="K395" s="849">
        <v>3760</v>
      </c>
      <c r="L395" s="849">
        <v>1</v>
      </c>
      <c r="M395" s="849">
        <v>470</v>
      </c>
      <c r="N395" s="849">
        <v>5</v>
      </c>
      <c r="O395" s="849">
        <v>2355</v>
      </c>
      <c r="P395" s="837">
        <v>0.62632978723404253</v>
      </c>
      <c r="Q395" s="850">
        <v>471</v>
      </c>
    </row>
    <row r="396" spans="1:17" ht="14.4" customHeight="1" x14ac:dyDescent="0.3">
      <c r="A396" s="831" t="s">
        <v>5885</v>
      </c>
      <c r="B396" s="832" t="s">
        <v>5420</v>
      </c>
      <c r="C396" s="832" t="s">
        <v>5511</v>
      </c>
      <c r="D396" s="832" t="s">
        <v>5524</v>
      </c>
      <c r="E396" s="832" t="s">
        <v>5525</v>
      </c>
      <c r="F396" s="849"/>
      <c r="G396" s="849"/>
      <c r="H396" s="849"/>
      <c r="I396" s="849"/>
      <c r="J396" s="849">
        <v>1</v>
      </c>
      <c r="K396" s="849">
        <v>33.33</v>
      </c>
      <c r="L396" s="849">
        <v>1</v>
      </c>
      <c r="M396" s="849">
        <v>33.33</v>
      </c>
      <c r="N396" s="849">
        <v>7</v>
      </c>
      <c r="O396" s="849">
        <v>233.31999999999994</v>
      </c>
      <c r="P396" s="837">
        <v>7.0003000300029985</v>
      </c>
      <c r="Q396" s="850">
        <v>33.33142857142856</v>
      </c>
    </row>
    <row r="397" spans="1:17" ht="14.4" customHeight="1" x14ac:dyDescent="0.3">
      <c r="A397" s="831" t="s">
        <v>5885</v>
      </c>
      <c r="B397" s="832" t="s">
        <v>5420</v>
      </c>
      <c r="C397" s="832" t="s">
        <v>5511</v>
      </c>
      <c r="D397" s="832" t="s">
        <v>5532</v>
      </c>
      <c r="E397" s="832" t="s">
        <v>5533</v>
      </c>
      <c r="F397" s="849">
        <v>3</v>
      </c>
      <c r="G397" s="849">
        <v>2103</v>
      </c>
      <c r="H397" s="849">
        <v>0.6</v>
      </c>
      <c r="I397" s="849">
        <v>701</v>
      </c>
      <c r="J397" s="849">
        <v>5</v>
      </c>
      <c r="K397" s="849">
        <v>3505</v>
      </c>
      <c r="L397" s="849">
        <v>1</v>
      </c>
      <c r="M397" s="849">
        <v>701</v>
      </c>
      <c r="N397" s="849">
        <v>8</v>
      </c>
      <c r="O397" s="849">
        <v>5616</v>
      </c>
      <c r="P397" s="837">
        <v>1.6022824536376605</v>
      </c>
      <c r="Q397" s="850">
        <v>702</v>
      </c>
    </row>
    <row r="398" spans="1:17" ht="14.4" customHeight="1" x14ac:dyDescent="0.3">
      <c r="A398" s="831" t="s">
        <v>5885</v>
      </c>
      <c r="B398" s="832" t="s">
        <v>5420</v>
      </c>
      <c r="C398" s="832" t="s">
        <v>5511</v>
      </c>
      <c r="D398" s="832" t="s">
        <v>5536</v>
      </c>
      <c r="E398" s="832" t="s">
        <v>5537</v>
      </c>
      <c r="F398" s="849">
        <v>8</v>
      </c>
      <c r="G398" s="849">
        <v>1880</v>
      </c>
      <c r="H398" s="849">
        <v>0.5</v>
      </c>
      <c r="I398" s="849">
        <v>235</v>
      </c>
      <c r="J398" s="849">
        <v>16</v>
      </c>
      <c r="K398" s="849">
        <v>3760</v>
      </c>
      <c r="L398" s="849">
        <v>1</v>
      </c>
      <c r="M398" s="849">
        <v>235</v>
      </c>
      <c r="N398" s="849">
        <v>12</v>
      </c>
      <c r="O398" s="849">
        <v>2832</v>
      </c>
      <c r="P398" s="837">
        <v>0.7531914893617021</v>
      </c>
      <c r="Q398" s="850">
        <v>236</v>
      </c>
    </row>
    <row r="399" spans="1:17" ht="14.4" customHeight="1" x14ac:dyDescent="0.3">
      <c r="A399" s="831" t="s">
        <v>5885</v>
      </c>
      <c r="B399" s="832" t="s">
        <v>5553</v>
      </c>
      <c r="C399" s="832" t="s">
        <v>5563</v>
      </c>
      <c r="D399" s="832" t="s">
        <v>5599</v>
      </c>
      <c r="E399" s="832" t="s">
        <v>5600</v>
      </c>
      <c r="F399" s="849">
        <v>11</v>
      </c>
      <c r="G399" s="849">
        <v>40856.420000000006</v>
      </c>
      <c r="H399" s="849">
        <v>0.78571428571428581</v>
      </c>
      <c r="I399" s="849">
        <v>3714.2200000000007</v>
      </c>
      <c r="J399" s="849">
        <v>14</v>
      </c>
      <c r="K399" s="849">
        <v>51999.08</v>
      </c>
      <c r="L399" s="849">
        <v>1</v>
      </c>
      <c r="M399" s="849">
        <v>3714.2200000000003</v>
      </c>
      <c r="N399" s="849">
        <v>18</v>
      </c>
      <c r="O399" s="849">
        <v>66855.960000000006</v>
      </c>
      <c r="P399" s="837">
        <v>1.2857142857142858</v>
      </c>
      <c r="Q399" s="850">
        <v>3714.2200000000003</v>
      </c>
    </row>
    <row r="400" spans="1:17" ht="14.4" customHeight="1" x14ac:dyDescent="0.3">
      <c r="A400" s="831" t="s">
        <v>5885</v>
      </c>
      <c r="B400" s="832" t="s">
        <v>5553</v>
      </c>
      <c r="C400" s="832" t="s">
        <v>5511</v>
      </c>
      <c r="D400" s="832" t="s">
        <v>5518</v>
      </c>
      <c r="E400" s="832" t="s">
        <v>5519</v>
      </c>
      <c r="F400" s="849">
        <v>1</v>
      </c>
      <c r="G400" s="849">
        <v>37</v>
      </c>
      <c r="H400" s="849"/>
      <c r="I400" s="849">
        <v>37</v>
      </c>
      <c r="J400" s="849"/>
      <c r="K400" s="849"/>
      <c r="L400" s="849"/>
      <c r="M400" s="849"/>
      <c r="N400" s="849">
        <v>1</v>
      </c>
      <c r="O400" s="849">
        <v>37</v>
      </c>
      <c r="P400" s="837"/>
      <c r="Q400" s="850">
        <v>37</v>
      </c>
    </row>
    <row r="401" spans="1:17" ht="14.4" customHeight="1" x14ac:dyDescent="0.3">
      <c r="A401" s="831" t="s">
        <v>5885</v>
      </c>
      <c r="B401" s="832" t="s">
        <v>5553</v>
      </c>
      <c r="C401" s="832" t="s">
        <v>5511</v>
      </c>
      <c r="D401" s="832" t="s">
        <v>5568</v>
      </c>
      <c r="E401" s="832" t="s">
        <v>5569</v>
      </c>
      <c r="F401" s="849"/>
      <c r="G401" s="849"/>
      <c r="H401" s="849"/>
      <c r="I401" s="849"/>
      <c r="J401" s="849">
        <v>1</v>
      </c>
      <c r="K401" s="849">
        <v>88</v>
      </c>
      <c r="L401" s="849">
        <v>1</v>
      </c>
      <c r="M401" s="849">
        <v>88</v>
      </c>
      <c r="N401" s="849"/>
      <c r="O401" s="849"/>
      <c r="P401" s="837"/>
      <c r="Q401" s="850"/>
    </row>
    <row r="402" spans="1:17" ht="14.4" customHeight="1" x14ac:dyDescent="0.3">
      <c r="A402" s="831" t="s">
        <v>5885</v>
      </c>
      <c r="B402" s="832" t="s">
        <v>5553</v>
      </c>
      <c r="C402" s="832" t="s">
        <v>5511</v>
      </c>
      <c r="D402" s="832" t="s">
        <v>5639</v>
      </c>
      <c r="E402" s="832" t="s">
        <v>5640</v>
      </c>
      <c r="F402" s="849">
        <v>12</v>
      </c>
      <c r="G402" s="849">
        <v>7560</v>
      </c>
      <c r="H402" s="849">
        <v>0.66666666666666663</v>
      </c>
      <c r="I402" s="849">
        <v>630</v>
      </c>
      <c r="J402" s="849">
        <v>18</v>
      </c>
      <c r="K402" s="849">
        <v>11340</v>
      </c>
      <c r="L402" s="849">
        <v>1</v>
      </c>
      <c r="M402" s="849">
        <v>630</v>
      </c>
      <c r="N402" s="849">
        <v>19</v>
      </c>
      <c r="O402" s="849">
        <v>11989</v>
      </c>
      <c r="P402" s="837">
        <v>1.0572310405643739</v>
      </c>
      <c r="Q402" s="850">
        <v>631</v>
      </c>
    </row>
    <row r="403" spans="1:17" ht="14.4" customHeight="1" x14ac:dyDescent="0.3">
      <c r="A403" s="831" t="s">
        <v>5885</v>
      </c>
      <c r="B403" s="832" t="s">
        <v>5553</v>
      </c>
      <c r="C403" s="832" t="s">
        <v>5511</v>
      </c>
      <c r="D403" s="832" t="s">
        <v>5572</v>
      </c>
      <c r="E403" s="832" t="s">
        <v>5573</v>
      </c>
      <c r="F403" s="849"/>
      <c r="G403" s="849"/>
      <c r="H403" s="849"/>
      <c r="I403" s="849"/>
      <c r="J403" s="849">
        <v>1</v>
      </c>
      <c r="K403" s="849">
        <v>392</v>
      </c>
      <c r="L403" s="849">
        <v>1</v>
      </c>
      <c r="M403" s="849">
        <v>392</v>
      </c>
      <c r="N403" s="849"/>
      <c r="O403" s="849"/>
      <c r="P403" s="837"/>
      <c r="Q403" s="850"/>
    </row>
    <row r="404" spans="1:17" ht="14.4" customHeight="1" x14ac:dyDescent="0.3">
      <c r="A404" s="831" t="s">
        <v>5885</v>
      </c>
      <c r="B404" s="832" t="s">
        <v>5553</v>
      </c>
      <c r="C404" s="832" t="s">
        <v>5511</v>
      </c>
      <c r="D404" s="832" t="s">
        <v>5574</v>
      </c>
      <c r="E404" s="832" t="s">
        <v>5575</v>
      </c>
      <c r="F404" s="849">
        <v>24</v>
      </c>
      <c r="G404" s="849">
        <v>936</v>
      </c>
      <c r="H404" s="849">
        <v>0.70588235294117652</v>
      </c>
      <c r="I404" s="849">
        <v>39</v>
      </c>
      <c r="J404" s="849">
        <v>34</v>
      </c>
      <c r="K404" s="849">
        <v>1326</v>
      </c>
      <c r="L404" s="849">
        <v>1</v>
      </c>
      <c r="M404" s="849">
        <v>39</v>
      </c>
      <c r="N404" s="849">
        <v>38</v>
      </c>
      <c r="O404" s="849">
        <v>1482</v>
      </c>
      <c r="P404" s="837">
        <v>1.1176470588235294</v>
      </c>
      <c r="Q404" s="850">
        <v>39</v>
      </c>
    </row>
    <row r="405" spans="1:17" ht="14.4" customHeight="1" x14ac:dyDescent="0.3">
      <c r="A405" s="831" t="s">
        <v>5885</v>
      </c>
      <c r="B405" s="832" t="s">
        <v>5553</v>
      </c>
      <c r="C405" s="832" t="s">
        <v>5511</v>
      </c>
      <c r="D405" s="832" t="s">
        <v>5651</v>
      </c>
      <c r="E405" s="832" t="s">
        <v>5652</v>
      </c>
      <c r="F405" s="849">
        <v>11</v>
      </c>
      <c r="G405" s="849">
        <v>7909</v>
      </c>
      <c r="H405" s="849">
        <v>0.73333333333333328</v>
      </c>
      <c r="I405" s="849">
        <v>719</v>
      </c>
      <c r="J405" s="849">
        <v>15</v>
      </c>
      <c r="K405" s="849">
        <v>10785</v>
      </c>
      <c r="L405" s="849">
        <v>1</v>
      </c>
      <c r="M405" s="849">
        <v>719</v>
      </c>
      <c r="N405" s="849">
        <v>18</v>
      </c>
      <c r="O405" s="849">
        <v>12960</v>
      </c>
      <c r="P405" s="837">
        <v>1.2016689847009736</v>
      </c>
      <c r="Q405" s="850">
        <v>720</v>
      </c>
    </row>
    <row r="406" spans="1:17" ht="14.4" customHeight="1" x14ac:dyDescent="0.3">
      <c r="A406" s="831" t="s">
        <v>5885</v>
      </c>
      <c r="B406" s="832" t="s">
        <v>5553</v>
      </c>
      <c r="C406" s="832" t="s">
        <v>5511</v>
      </c>
      <c r="D406" s="832" t="s">
        <v>5582</v>
      </c>
      <c r="E406" s="832" t="s">
        <v>5583</v>
      </c>
      <c r="F406" s="849">
        <v>5</v>
      </c>
      <c r="G406" s="849">
        <v>885</v>
      </c>
      <c r="H406" s="849"/>
      <c r="I406" s="849">
        <v>177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5886</v>
      </c>
      <c r="B407" s="832" t="s">
        <v>5420</v>
      </c>
      <c r="C407" s="832" t="s">
        <v>5511</v>
      </c>
      <c r="D407" s="832" t="s">
        <v>5518</v>
      </c>
      <c r="E407" s="832" t="s">
        <v>5519</v>
      </c>
      <c r="F407" s="849"/>
      <c r="G407" s="849"/>
      <c r="H407" s="849"/>
      <c r="I407" s="849"/>
      <c r="J407" s="849">
        <v>2</v>
      </c>
      <c r="K407" s="849">
        <v>74</v>
      </c>
      <c r="L407" s="849">
        <v>1</v>
      </c>
      <c r="M407" s="849">
        <v>37</v>
      </c>
      <c r="N407" s="849">
        <v>3</v>
      </c>
      <c r="O407" s="849">
        <v>111</v>
      </c>
      <c r="P407" s="837">
        <v>1.5</v>
      </c>
      <c r="Q407" s="850">
        <v>37</v>
      </c>
    </row>
    <row r="408" spans="1:17" ht="14.4" customHeight="1" x14ac:dyDescent="0.3">
      <c r="A408" s="831" t="s">
        <v>5886</v>
      </c>
      <c r="B408" s="832" t="s">
        <v>5420</v>
      </c>
      <c r="C408" s="832" t="s">
        <v>5511</v>
      </c>
      <c r="D408" s="832" t="s">
        <v>5522</v>
      </c>
      <c r="E408" s="832" t="s">
        <v>5523</v>
      </c>
      <c r="F408" s="849">
        <v>1</v>
      </c>
      <c r="G408" s="849">
        <v>469</v>
      </c>
      <c r="H408" s="849">
        <v>0.24946808510638299</v>
      </c>
      <c r="I408" s="849">
        <v>469</v>
      </c>
      <c r="J408" s="849">
        <v>4</v>
      </c>
      <c r="K408" s="849">
        <v>1880</v>
      </c>
      <c r="L408" s="849">
        <v>1</v>
      </c>
      <c r="M408" s="849">
        <v>470</v>
      </c>
      <c r="N408" s="849">
        <v>3</v>
      </c>
      <c r="O408" s="849">
        <v>1413</v>
      </c>
      <c r="P408" s="837">
        <v>0.75159574468085111</v>
      </c>
      <c r="Q408" s="850">
        <v>471</v>
      </c>
    </row>
    <row r="409" spans="1:17" ht="14.4" customHeight="1" x14ac:dyDescent="0.3">
      <c r="A409" s="831" t="s">
        <v>5886</v>
      </c>
      <c r="B409" s="832" t="s">
        <v>5420</v>
      </c>
      <c r="C409" s="832" t="s">
        <v>5511</v>
      </c>
      <c r="D409" s="832" t="s">
        <v>5524</v>
      </c>
      <c r="E409" s="832" t="s">
        <v>5525</v>
      </c>
      <c r="F409" s="849">
        <v>1</v>
      </c>
      <c r="G409" s="849">
        <v>33.33</v>
      </c>
      <c r="H409" s="849">
        <v>1</v>
      </c>
      <c r="I409" s="849">
        <v>33.33</v>
      </c>
      <c r="J409" s="849">
        <v>1</v>
      </c>
      <c r="K409" s="849">
        <v>33.33</v>
      </c>
      <c r="L409" s="849">
        <v>1</v>
      </c>
      <c r="M409" s="849">
        <v>33.33</v>
      </c>
      <c r="N409" s="849">
        <v>1</v>
      </c>
      <c r="O409" s="849">
        <v>33.33</v>
      </c>
      <c r="P409" s="837">
        <v>1</v>
      </c>
      <c r="Q409" s="850">
        <v>33.33</v>
      </c>
    </row>
    <row r="410" spans="1:17" ht="14.4" customHeight="1" x14ac:dyDescent="0.3">
      <c r="A410" s="831" t="s">
        <v>5886</v>
      </c>
      <c r="B410" s="832" t="s">
        <v>5420</v>
      </c>
      <c r="C410" s="832" t="s">
        <v>5511</v>
      </c>
      <c r="D410" s="832" t="s">
        <v>5532</v>
      </c>
      <c r="E410" s="832" t="s">
        <v>5533</v>
      </c>
      <c r="F410" s="849">
        <v>3</v>
      </c>
      <c r="G410" s="849">
        <v>2103</v>
      </c>
      <c r="H410" s="849">
        <v>1.5</v>
      </c>
      <c r="I410" s="849">
        <v>701</v>
      </c>
      <c r="J410" s="849">
        <v>2</v>
      </c>
      <c r="K410" s="849">
        <v>1402</v>
      </c>
      <c r="L410" s="849">
        <v>1</v>
      </c>
      <c r="M410" s="849">
        <v>701</v>
      </c>
      <c r="N410" s="849">
        <v>3</v>
      </c>
      <c r="O410" s="849">
        <v>2106</v>
      </c>
      <c r="P410" s="837">
        <v>1.5021398002853068</v>
      </c>
      <c r="Q410" s="850">
        <v>702</v>
      </c>
    </row>
    <row r="411" spans="1:17" ht="14.4" customHeight="1" x14ac:dyDescent="0.3">
      <c r="A411" s="831" t="s">
        <v>5886</v>
      </c>
      <c r="B411" s="832" t="s">
        <v>5420</v>
      </c>
      <c r="C411" s="832" t="s">
        <v>5511</v>
      </c>
      <c r="D411" s="832" t="s">
        <v>5536</v>
      </c>
      <c r="E411" s="832" t="s">
        <v>5537</v>
      </c>
      <c r="F411" s="849">
        <v>8</v>
      </c>
      <c r="G411" s="849">
        <v>1880</v>
      </c>
      <c r="H411" s="849">
        <v>1</v>
      </c>
      <c r="I411" s="849">
        <v>235</v>
      </c>
      <c r="J411" s="849">
        <v>8</v>
      </c>
      <c r="K411" s="849">
        <v>1880</v>
      </c>
      <c r="L411" s="849">
        <v>1</v>
      </c>
      <c r="M411" s="849">
        <v>235</v>
      </c>
      <c r="N411" s="849"/>
      <c r="O411" s="849"/>
      <c r="P411" s="837"/>
      <c r="Q411" s="850"/>
    </row>
    <row r="412" spans="1:17" ht="14.4" customHeight="1" x14ac:dyDescent="0.3">
      <c r="A412" s="831" t="s">
        <v>5886</v>
      </c>
      <c r="B412" s="832" t="s">
        <v>5420</v>
      </c>
      <c r="C412" s="832" t="s">
        <v>5511</v>
      </c>
      <c r="D412" s="832" t="s">
        <v>5546</v>
      </c>
      <c r="E412" s="832" t="s">
        <v>5547</v>
      </c>
      <c r="F412" s="849">
        <v>1</v>
      </c>
      <c r="G412" s="849">
        <v>701</v>
      </c>
      <c r="H412" s="849"/>
      <c r="I412" s="849">
        <v>701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5886</v>
      </c>
      <c r="B413" s="832" t="s">
        <v>5553</v>
      </c>
      <c r="C413" s="832" t="s">
        <v>5511</v>
      </c>
      <c r="D413" s="832" t="s">
        <v>5570</v>
      </c>
      <c r="E413" s="832" t="s">
        <v>5571</v>
      </c>
      <c r="F413" s="849"/>
      <c r="G413" s="849"/>
      <c r="H413" s="849"/>
      <c r="I413" s="849"/>
      <c r="J413" s="849">
        <v>1</v>
      </c>
      <c r="K413" s="849">
        <v>761</v>
      </c>
      <c r="L413" s="849">
        <v>1</v>
      </c>
      <c r="M413" s="849">
        <v>761</v>
      </c>
      <c r="N413" s="849"/>
      <c r="O413" s="849"/>
      <c r="P413" s="837"/>
      <c r="Q413" s="850"/>
    </row>
    <row r="414" spans="1:17" ht="14.4" customHeight="1" x14ac:dyDescent="0.3">
      <c r="A414" s="831" t="s">
        <v>5887</v>
      </c>
      <c r="B414" s="832" t="s">
        <v>5420</v>
      </c>
      <c r="C414" s="832" t="s">
        <v>5511</v>
      </c>
      <c r="D414" s="832" t="s">
        <v>5522</v>
      </c>
      <c r="E414" s="832" t="s">
        <v>5523</v>
      </c>
      <c r="F414" s="849">
        <v>19</v>
      </c>
      <c r="G414" s="849">
        <v>8911</v>
      </c>
      <c r="H414" s="849">
        <v>1.0533096926713947</v>
      </c>
      <c r="I414" s="849">
        <v>469</v>
      </c>
      <c r="J414" s="849">
        <v>18</v>
      </c>
      <c r="K414" s="849">
        <v>8460</v>
      </c>
      <c r="L414" s="849">
        <v>1</v>
      </c>
      <c r="M414" s="849">
        <v>470</v>
      </c>
      <c r="N414" s="849">
        <v>23</v>
      </c>
      <c r="O414" s="849">
        <v>10833</v>
      </c>
      <c r="P414" s="837">
        <v>1.2804964539007093</v>
      </c>
      <c r="Q414" s="850">
        <v>471</v>
      </c>
    </row>
    <row r="415" spans="1:17" ht="14.4" customHeight="1" x14ac:dyDescent="0.3">
      <c r="A415" s="831" t="s">
        <v>5887</v>
      </c>
      <c r="B415" s="832" t="s">
        <v>5420</v>
      </c>
      <c r="C415" s="832" t="s">
        <v>5511</v>
      </c>
      <c r="D415" s="832" t="s">
        <v>5524</v>
      </c>
      <c r="E415" s="832" t="s">
        <v>5525</v>
      </c>
      <c r="F415" s="849"/>
      <c r="G415" s="849"/>
      <c r="H415" s="849"/>
      <c r="I415" s="849"/>
      <c r="J415" s="849"/>
      <c r="K415" s="849"/>
      <c r="L415" s="849"/>
      <c r="M415" s="849"/>
      <c r="N415" s="849">
        <v>14</v>
      </c>
      <c r="O415" s="849">
        <v>466.66999999999996</v>
      </c>
      <c r="P415" s="837"/>
      <c r="Q415" s="850">
        <v>33.333571428571425</v>
      </c>
    </row>
    <row r="416" spans="1:17" ht="14.4" customHeight="1" x14ac:dyDescent="0.3">
      <c r="A416" s="831" t="s">
        <v>5887</v>
      </c>
      <c r="B416" s="832" t="s">
        <v>5420</v>
      </c>
      <c r="C416" s="832" t="s">
        <v>5511</v>
      </c>
      <c r="D416" s="832" t="s">
        <v>5532</v>
      </c>
      <c r="E416" s="832" t="s">
        <v>5533</v>
      </c>
      <c r="F416" s="849">
        <v>12</v>
      </c>
      <c r="G416" s="849">
        <v>8412</v>
      </c>
      <c r="H416" s="849">
        <v>1.5</v>
      </c>
      <c r="I416" s="849">
        <v>701</v>
      </c>
      <c r="J416" s="849">
        <v>8</v>
      </c>
      <c r="K416" s="849">
        <v>5608</v>
      </c>
      <c r="L416" s="849">
        <v>1</v>
      </c>
      <c r="M416" s="849">
        <v>701</v>
      </c>
      <c r="N416" s="849">
        <v>19</v>
      </c>
      <c r="O416" s="849">
        <v>13338</v>
      </c>
      <c r="P416" s="837">
        <v>2.3783880171184024</v>
      </c>
      <c r="Q416" s="850">
        <v>702</v>
      </c>
    </row>
    <row r="417" spans="1:17" ht="14.4" customHeight="1" x14ac:dyDescent="0.3">
      <c r="A417" s="831" t="s">
        <v>5887</v>
      </c>
      <c r="B417" s="832" t="s">
        <v>5420</v>
      </c>
      <c r="C417" s="832" t="s">
        <v>5511</v>
      </c>
      <c r="D417" s="832" t="s">
        <v>5536</v>
      </c>
      <c r="E417" s="832" t="s">
        <v>5537</v>
      </c>
      <c r="F417" s="849">
        <v>34</v>
      </c>
      <c r="G417" s="849">
        <v>7990</v>
      </c>
      <c r="H417" s="849">
        <v>0.85</v>
      </c>
      <c r="I417" s="849">
        <v>235</v>
      </c>
      <c r="J417" s="849">
        <v>40</v>
      </c>
      <c r="K417" s="849">
        <v>9400</v>
      </c>
      <c r="L417" s="849">
        <v>1</v>
      </c>
      <c r="M417" s="849">
        <v>235</v>
      </c>
      <c r="N417" s="849">
        <v>31</v>
      </c>
      <c r="O417" s="849">
        <v>7316</v>
      </c>
      <c r="P417" s="837">
        <v>0.77829787234042558</v>
      </c>
      <c r="Q417" s="850">
        <v>236</v>
      </c>
    </row>
    <row r="418" spans="1:17" ht="14.4" customHeight="1" x14ac:dyDescent="0.3">
      <c r="A418" s="831" t="s">
        <v>5887</v>
      </c>
      <c r="B418" s="832" t="s">
        <v>5553</v>
      </c>
      <c r="C418" s="832" t="s">
        <v>5563</v>
      </c>
      <c r="D418" s="832" t="s">
        <v>5597</v>
      </c>
      <c r="E418" s="832" t="s">
        <v>5598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1795.5</v>
      </c>
      <c r="P418" s="837"/>
      <c r="Q418" s="850">
        <v>1795.5</v>
      </c>
    </row>
    <row r="419" spans="1:17" ht="14.4" customHeight="1" x14ac:dyDescent="0.3">
      <c r="A419" s="831" t="s">
        <v>5887</v>
      </c>
      <c r="B419" s="832" t="s">
        <v>5553</v>
      </c>
      <c r="C419" s="832" t="s">
        <v>5563</v>
      </c>
      <c r="D419" s="832" t="s">
        <v>5599</v>
      </c>
      <c r="E419" s="832" t="s">
        <v>5600</v>
      </c>
      <c r="F419" s="849">
        <v>1</v>
      </c>
      <c r="G419" s="849">
        <v>3714.22</v>
      </c>
      <c r="H419" s="849">
        <v>1</v>
      </c>
      <c r="I419" s="849">
        <v>3714.22</v>
      </c>
      <c r="J419" s="849">
        <v>1</v>
      </c>
      <c r="K419" s="849">
        <v>3714.22</v>
      </c>
      <c r="L419" s="849">
        <v>1</v>
      </c>
      <c r="M419" s="849">
        <v>3714.22</v>
      </c>
      <c r="N419" s="849"/>
      <c r="O419" s="849"/>
      <c r="P419" s="837"/>
      <c r="Q419" s="850"/>
    </row>
    <row r="420" spans="1:17" ht="14.4" customHeight="1" x14ac:dyDescent="0.3">
      <c r="A420" s="831" t="s">
        <v>5887</v>
      </c>
      <c r="B420" s="832" t="s">
        <v>5553</v>
      </c>
      <c r="C420" s="832" t="s">
        <v>5563</v>
      </c>
      <c r="D420" s="832" t="s">
        <v>5605</v>
      </c>
      <c r="E420" s="832" t="s">
        <v>5606</v>
      </c>
      <c r="F420" s="849"/>
      <c r="G420" s="849"/>
      <c r="H420" s="849"/>
      <c r="I420" s="849"/>
      <c r="J420" s="849"/>
      <c r="K420" s="849"/>
      <c r="L420" s="849"/>
      <c r="M420" s="849"/>
      <c r="N420" s="849">
        <v>0.03</v>
      </c>
      <c r="O420" s="849">
        <v>7.67</v>
      </c>
      <c r="P420" s="837"/>
      <c r="Q420" s="850">
        <v>255.66666666666669</v>
      </c>
    </row>
    <row r="421" spans="1:17" ht="14.4" customHeight="1" x14ac:dyDescent="0.3">
      <c r="A421" s="831" t="s">
        <v>5887</v>
      </c>
      <c r="B421" s="832" t="s">
        <v>5553</v>
      </c>
      <c r="C421" s="832" t="s">
        <v>5563</v>
      </c>
      <c r="D421" s="832" t="s">
        <v>5607</v>
      </c>
      <c r="E421" s="832" t="s">
        <v>5608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2033.35</v>
      </c>
      <c r="P421" s="837"/>
      <c r="Q421" s="850">
        <v>2033.35</v>
      </c>
    </row>
    <row r="422" spans="1:17" ht="14.4" customHeight="1" x14ac:dyDescent="0.3">
      <c r="A422" s="831" t="s">
        <v>5887</v>
      </c>
      <c r="B422" s="832" t="s">
        <v>5553</v>
      </c>
      <c r="C422" s="832" t="s">
        <v>5563</v>
      </c>
      <c r="D422" s="832" t="s">
        <v>5611</v>
      </c>
      <c r="E422" s="832" t="s">
        <v>5612</v>
      </c>
      <c r="F422" s="849"/>
      <c r="G422" s="849"/>
      <c r="H422" s="849"/>
      <c r="I422" s="849"/>
      <c r="J422" s="849">
        <v>1</v>
      </c>
      <c r="K422" s="849">
        <v>1040.72</v>
      </c>
      <c r="L422" s="849">
        <v>1</v>
      </c>
      <c r="M422" s="849">
        <v>1040.72</v>
      </c>
      <c r="N422" s="849"/>
      <c r="O422" s="849"/>
      <c r="P422" s="837"/>
      <c r="Q422" s="850"/>
    </row>
    <row r="423" spans="1:17" ht="14.4" customHeight="1" x14ac:dyDescent="0.3">
      <c r="A423" s="831" t="s">
        <v>5887</v>
      </c>
      <c r="B423" s="832" t="s">
        <v>5553</v>
      </c>
      <c r="C423" s="832" t="s">
        <v>5511</v>
      </c>
      <c r="D423" s="832" t="s">
        <v>5568</v>
      </c>
      <c r="E423" s="832" t="s">
        <v>5569</v>
      </c>
      <c r="F423" s="849">
        <v>9</v>
      </c>
      <c r="G423" s="849">
        <v>792</v>
      </c>
      <c r="H423" s="849">
        <v>2.25</v>
      </c>
      <c r="I423" s="849">
        <v>88</v>
      </c>
      <c r="J423" s="849">
        <v>4</v>
      </c>
      <c r="K423" s="849">
        <v>352</v>
      </c>
      <c r="L423" s="849">
        <v>1</v>
      </c>
      <c r="M423" s="849">
        <v>88</v>
      </c>
      <c r="N423" s="849"/>
      <c r="O423" s="849"/>
      <c r="P423" s="837"/>
      <c r="Q423" s="850"/>
    </row>
    <row r="424" spans="1:17" ht="14.4" customHeight="1" x14ac:dyDescent="0.3">
      <c r="A424" s="831" t="s">
        <v>5887</v>
      </c>
      <c r="B424" s="832" t="s">
        <v>5553</v>
      </c>
      <c r="C424" s="832" t="s">
        <v>5511</v>
      </c>
      <c r="D424" s="832" t="s">
        <v>5570</v>
      </c>
      <c r="E424" s="832" t="s">
        <v>5571</v>
      </c>
      <c r="F424" s="849">
        <v>1</v>
      </c>
      <c r="G424" s="849">
        <v>760</v>
      </c>
      <c r="H424" s="849">
        <v>0.33289531318440646</v>
      </c>
      <c r="I424" s="849">
        <v>760</v>
      </c>
      <c r="J424" s="849">
        <v>3</v>
      </c>
      <c r="K424" s="849">
        <v>2283</v>
      </c>
      <c r="L424" s="849">
        <v>1</v>
      </c>
      <c r="M424" s="849">
        <v>761</v>
      </c>
      <c r="N424" s="849">
        <v>3</v>
      </c>
      <c r="O424" s="849">
        <v>2283</v>
      </c>
      <c r="P424" s="837">
        <v>1</v>
      </c>
      <c r="Q424" s="850">
        <v>761</v>
      </c>
    </row>
    <row r="425" spans="1:17" ht="14.4" customHeight="1" x14ac:dyDescent="0.3">
      <c r="A425" s="831" t="s">
        <v>5887</v>
      </c>
      <c r="B425" s="832" t="s">
        <v>5553</v>
      </c>
      <c r="C425" s="832" t="s">
        <v>5511</v>
      </c>
      <c r="D425" s="832" t="s">
        <v>5639</v>
      </c>
      <c r="E425" s="832" t="s">
        <v>5640</v>
      </c>
      <c r="F425" s="849">
        <v>22</v>
      </c>
      <c r="G425" s="849">
        <v>13860</v>
      </c>
      <c r="H425" s="849">
        <v>1.4666666666666666</v>
      </c>
      <c r="I425" s="849">
        <v>630</v>
      </c>
      <c r="J425" s="849">
        <v>15</v>
      </c>
      <c r="K425" s="849">
        <v>9450</v>
      </c>
      <c r="L425" s="849">
        <v>1</v>
      </c>
      <c r="M425" s="849">
        <v>630</v>
      </c>
      <c r="N425" s="849">
        <v>5</v>
      </c>
      <c r="O425" s="849">
        <v>3155</v>
      </c>
      <c r="P425" s="837">
        <v>0.33386243386243386</v>
      </c>
      <c r="Q425" s="850">
        <v>631</v>
      </c>
    </row>
    <row r="426" spans="1:17" ht="14.4" customHeight="1" x14ac:dyDescent="0.3">
      <c r="A426" s="831" t="s">
        <v>5887</v>
      </c>
      <c r="B426" s="832" t="s">
        <v>5553</v>
      </c>
      <c r="C426" s="832" t="s">
        <v>5511</v>
      </c>
      <c r="D426" s="832" t="s">
        <v>5643</v>
      </c>
      <c r="E426" s="832" t="s">
        <v>5644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796</v>
      </c>
      <c r="P426" s="837"/>
      <c r="Q426" s="850">
        <v>796</v>
      </c>
    </row>
    <row r="427" spans="1:17" ht="14.4" customHeight="1" x14ac:dyDescent="0.3">
      <c r="A427" s="831" t="s">
        <v>5887</v>
      </c>
      <c r="B427" s="832" t="s">
        <v>5553</v>
      </c>
      <c r="C427" s="832" t="s">
        <v>5511</v>
      </c>
      <c r="D427" s="832" t="s">
        <v>5572</v>
      </c>
      <c r="E427" s="832" t="s">
        <v>5573</v>
      </c>
      <c r="F427" s="849">
        <v>12</v>
      </c>
      <c r="G427" s="849">
        <v>4704</v>
      </c>
      <c r="H427" s="849">
        <v>1.5</v>
      </c>
      <c r="I427" s="849">
        <v>392</v>
      </c>
      <c r="J427" s="849">
        <v>8</v>
      </c>
      <c r="K427" s="849">
        <v>3136</v>
      </c>
      <c r="L427" s="849">
        <v>1</v>
      </c>
      <c r="M427" s="849">
        <v>392</v>
      </c>
      <c r="N427" s="849">
        <v>5</v>
      </c>
      <c r="O427" s="849">
        <v>1965</v>
      </c>
      <c r="P427" s="837">
        <v>0.62659438775510201</v>
      </c>
      <c r="Q427" s="850">
        <v>393</v>
      </c>
    </row>
    <row r="428" spans="1:17" ht="14.4" customHeight="1" x14ac:dyDescent="0.3">
      <c r="A428" s="831" t="s">
        <v>5887</v>
      </c>
      <c r="B428" s="832" t="s">
        <v>5553</v>
      </c>
      <c r="C428" s="832" t="s">
        <v>5511</v>
      </c>
      <c r="D428" s="832" t="s">
        <v>5574</v>
      </c>
      <c r="E428" s="832" t="s">
        <v>5575</v>
      </c>
      <c r="F428" s="849">
        <v>44</v>
      </c>
      <c r="G428" s="849">
        <v>1716</v>
      </c>
      <c r="H428" s="849">
        <v>1.3333333333333333</v>
      </c>
      <c r="I428" s="849">
        <v>39</v>
      </c>
      <c r="J428" s="849">
        <v>33</v>
      </c>
      <c r="K428" s="849">
        <v>1287</v>
      </c>
      <c r="L428" s="849">
        <v>1</v>
      </c>
      <c r="M428" s="849">
        <v>39</v>
      </c>
      <c r="N428" s="849">
        <v>22</v>
      </c>
      <c r="O428" s="849">
        <v>858</v>
      </c>
      <c r="P428" s="837">
        <v>0.66666666666666663</v>
      </c>
      <c r="Q428" s="850">
        <v>39</v>
      </c>
    </row>
    <row r="429" spans="1:17" ht="14.4" customHeight="1" x14ac:dyDescent="0.3">
      <c r="A429" s="831" t="s">
        <v>5887</v>
      </c>
      <c r="B429" s="832" t="s">
        <v>5553</v>
      </c>
      <c r="C429" s="832" t="s">
        <v>5511</v>
      </c>
      <c r="D429" s="832" t="s">
        <v>5578</v>
      </c>
      <c r="E429" s="832" t="s">
        <v>5579</v>
      </c>
      <c r="F429" s="849"/>
      <c r="G429" s="849"/>
      <c r="H429" s="849"/>
      <c r="I429" s="849"/>
      <c r="J429" s="849">
        <v>1</v>
      </c>
      <c r="K429" s="849">
        <v>1701</v>
      </c>
      <c r="L429" s="849">
        <v>1</v>
      </c>
      <c r="M429" s="849">
        <v>1701</v>
      </c>
      <c r="N429" s="849"/>
      <c r="O429" s="849"/>
      <c r="P429" s="837"/>
      <c r="Q429" s="850"/>
    </row>
    <row r="430" spans="1:17" ht="14.4" customHeight="1" x14ac:dyDescent="0.3">
      <c r="A430" s="831" t="s">
        <v>5887</v>
      </c>
      <c r="B430" s="832" t="s">
        <v>5553</v>
      </c>
      <c r="C430" s="832" t="s">
        <v>5511</v>
      </c>
      <c r="D430" s="832" t="s">
        <v>5647</v>
      </c>
      <c r="E430" s="832" t="s">
        <v>5648</v>
      </c>
      <c r="F430" s="849"/>
      <c r="G430" s="849"/>
      <c r="H430" s="849"/>
      <c r="I430" s="849"/>
      <c r="J430" s="849"/>
      <c r="K430" s="849"/>
      <c r="L430" s="849"/>
      <c r="M430" s="849"/>
      <c r="N430" s="849">
        <v>1</v>
      </c>
      <c r="O430" s="849">
        <v>710</v>
      </c>
      <c r="P430" s="837"/>
      <c r="Q430" s="850">
        <v>710</v>
      </c>
    </row>
    <row r="431" spans="1:17" ht="14.4" customHeight="1" x14ac:dyDescent="0.3">
      <c r="A431" s="831" t="s">
        <v>5887</v>
      </c>
      <c r="B431" s="832" t="s">
        <v>5553</v>
      </c>
      <c r="C431" s="832" t="s">
        <v>5511</v>
      </c>
      <c r="D431" s="832" t="s">
        <v>5580</v>
      </c>
      <c r="E431" s="832" t="s">
        <v>5581</v>
      </c>
      <c r="F431" s="849"/>
      <c r="G431" s="849"/>
      <c r="H431" s="849"/>
      <c r="I431" s="849"/>
      <c r="J431" s="849"/>
      <c r="K431" s="849"/>
      <c r="L431" s="849"/>
      <c r="M431" s="849"/>
      <c r="N431" s="849">
        <v>2</v>
      </c>
      <c r="O431" s="849">
        <v>8884</v>
      </c>
      <c r="P431" s="837"/>
      <c r="Q431" s="850">
        <v>4442</v>
      </c>
    </row>
    <row r="432" spans="1:17" ht="14.4" customHeight="1" x14ac:dyDescent="0.3">
      <c r="A432" s="831" t="s">
        <v>5887</v>
      </c>
      <c r="B432" s="832" t="s">
        <v>5553</v>
      </c>
      <c r="C432" s="832" t="s">
        <v>5511</v>
      </c>
      <c r="D432" s="832" t="s">
        <v>5651</v>
      </c>
      <c r="E432" s="832" t="s">
        <v>5652</v>
      </c>
      <c r="F432" s="849">
        <v>1</v>
      </c>
      <c r="G432" s="849">
        <v>719</v>
      </c>
      <c r="H432" s="849">
        <v>1</v>
      </c>
      <c r="I432" s="849">
        <v>719</v>
      </c>
      <c r="J432" s="849">
        <v>1</v>
      </c>
      <c r="K432" s="849">
        <v>719</v>
      </c>
      <c r="L432" s="849">
        <v>1</v>
      </c>
      <c r="M432" s="849">
        <v>719</v>
      </c>
      <c r="N432" s="849"/>
      <c r="O432" s="849"/>
      <c r="P432" s="837"/>
      <c r="Q432" s="850"/>
    </row>
    <row r="433" spans="1:17" ht="14.4" customHeight="1" x14ac:dyDescent="0.3">
      <c r="A433" s="831" t="s">
        <v>5887</v>
      </c>
      <c r="B433" s="832" t="s">
        <v>5553</v>
      </c>
      <c r="C433" s="832" t="s">
        <v>5511</v>
      </c>
      <c r="D433" s="832" t="s">
        <v>5657</v>
      </c>
      <c r="E433" s="832" t="s">
        <v>5658</v>
      </c>
      <c r="F433" s="849"/>
      <c r="G433" s="849"/>
      <c r="H433" s="849"/>
      <c r="I433" s="849"/>
      <c r="J433" s="849">
        <v>1</v>
      </c>
      <c r="K433" s="849">
        <v>980</v>
      </c>
      <c r="L433" s="849">
        <v>1</v>
      </c>
      <c r="M433" s="849">
        <v>980</v>
      </c>
      <c r="N433" s="849">
        <v>3</v>
      </c>
      <c r="O433" s="849">
        <v>2946</v>
      </c>
      <c r="P433" s="837">
        <v>3.0061224489795917</v>
      </c>
      <c r="Q433" s="850">
        <v>982</v>
      </c>
    </row>
    <row r="434" spans="1:17" ht="14.4" customHeight="1" x14ac:dyDescent="0.3">
      <c r="A434" s="831" t="s">
        <v>5887</v>
      </c>
      <c r="B434" s="832" t="s">
        <v>5553</v>
      </c>
      <c r="C434" s="832" t="s">
        <v>5511</v>
      </c>
      <c r="D434" s="832" t="s">
        <v>5659</v>
      </c>
      <c r="E434" s="832" t="s">
        <v>5660</v>
      </c>
      <c r="F434" s="849"/>
      <c r="G434" s="849"/>
      <c r="H434" s="849"/>
      <c r="I434" s="849"/>
      <c r="J434" s="849">
        <v>1</v>
      </c>
      <c r="K434" s="849">
        <v>172</v>
      </c>
      <c r="L434" s="849">
        <v>1</v>
      </c>
      <c r="M434" s="849">
        <v>172</v>
      </c>
      <c r="N434" s="849">
        <v>3</v>
      </c>
      <c r="O434" s="849">
        <v>516</v>
      </c>
      <c r="P434" s="837">
        <v>3</v>
      </c>
      <c r="Q434" s="850">
        <v>172</v>
      </c>
    </row>
    <row r="435" spans="1:17" ht="14.4" customHeight="1" x14ac:dyDescent="0.3">
      <c r="A435" s="831" t="s">
        <v>5887</v>
      </c>
      <c r="B435" s="832" t="s">
        <v>5553</v>
      </c>
      <c r="C435" s="832" t="s">
        <v>5511</v>
      </c>
      <c r="D435" s="832" t="s">
        <v>5584</v>
      </c>
      <c r="E435" s="832" t="s">
        <v>5585</v>
      </c>
      <c r="F435" s="849">
        <v>2</v>
      </c>
      <c r="G435" s="849">
        <v>708</v>
      </c>
      <c r="H435" s="849"/>
      <c r="I435" s="849">
        <v>354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5888</v>
      </c>
      <c r="B436" s="832" t="s">
        <v>5420</v>
      </c>
      <c r="C436" s="832" t="s">
        <v>5511</v>
      </c>
      <c r="D436" s="832" t="s">
        <v>5518</v>
      </c>
      <c r="E436" s="832" t="s">
        <v>5519</v>
      </c>
      <c r="F436" s="849">
        <v>5</v>
      </c>
      <c r="G436" s="849">
        <v>185</v>
      </c>
      <c r="H436" s="849">
        <v>5</v>
      </c>
      <c r="I436" s="849">
        <v>37</v>
      </c>
      <c r="J436" s="849">
        <v>1</v>
      </c>
      <c r="K436" s="849">
        <v>37</v>
      </c>
      <c r="L436" s="849">
        <v>1</v>
      </c>
      <c r="M436" s="849">
        <v>37</v>
      </c>
      <c r="N436" s="849"/>
      <c r="O436" s="849"/>
      <c r="P436" s="837"/>
      <c r="Q436" s="850"/>
    </row>
    <row r="437" spans="1:17" ht="14.4" customHeight="1" x14ac:dyDescent="0.3">
      <c r="A437" s="831" t="s">
        <v>5888</v>
      </c>
      <c r="B437" s="832" t="s">
        <v>5420</v>
      </c>
      <c r="C437" s="832" t="s">
        <v>5511</v>
      </c>
      <c r="D437" s="832" t="s">
        <v>5522</v>
      </c>
      <c r="E437" s="832" t="s">
        <v>5523</v>
      </c>
      <c r="F437" s="849"/>
      <c r="G437" s="849"/>
      <c r="H437" s="849"/>
      <c r="I437" s="849"/>
      <c r="J437" s="849">
        <v>3</v>
      </c>
      <c r="K437" s="849">
        <v>1410</v>
      </c>
      <c r="L437" s="849">
        <v>1</v>
      </c>
      <c r="M437" s="849">
        <v>470</v>
      </c>
      <c r="N437" s="849">
        <v>1</v>
      </c>
      <c r="O437" s="849">
        <v>471</v>
      </c>
      <c r="P437" s="837">
        <v>0.33404255319148934</v>
      </c>
      <c r="Q437" s="850">
        <v>471</v>
      </c>
    </row>
    <row r="438" spans="1:17" ht="14.4" customHeight="1" x14ac:dyDescent="0.3">
      <c r="A438" s="831" t="s">
        <v>5888</v>
      </c>
      <c r="B438" s="832" t="s">
        <v>5420</v>
      </c>
      <c r="C438" s="832" t="s">
        <v>5511</v>
      </c>
      <c r="D438" s="832" t="s">
        <v>5524</v>
      </c>
      <c r="E438" s="832" t="s">
        <v>5525</v>
      </c>
      <c r="F438" s="849"/>
      <c r="G438" s="849"/>
      <c r="H438" s="849"/>
      <c r="I438" s="849"/>
      <c r="J438" s="849"/>
      <c r="K438" s="849"/>
      <c r="L438" s="849"/>
      <c r="M438" s="849"/>
      <c r="N438" s="849">
        <v>1</v>
      </c>
      <c r="O438" s="849">
        <v>33.33</v>
      </c>
      <c r="P438" s="837"/>
      <c r="Q438" s="850">
        <v>33.33</v>
      </c>
    </row>
    <row r="439" spans="1:17" ht="14.4" customHeight="1" x14ac:dyDescent="0.3">
      <c r="A439" s="831" t="s">
        <v>5888</v>
      </c>
      <c r="B439" s="832" t="s">
        <v>5420</v>
      </c>
      <c r="C439" s="832" t="s">
        <v>5511</v>
      </c>
      <c r="D439" s="832" t="s">
        <v>5532</v>
      </c>
      <c r="E439" s="832" t="s">
        <v>5533</v>
      </c>
      <c r="F439" s="849">
        <v>1</v>
      </c>
      <c r="G439" s="849">
        <v>701</v>
      </c>
      <c r="H439" s="849"/>
      <c r="I439" s="849">
        <v>701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5888</v>
      </c>
      <c r="B440" s="832" t="s">
        <v>5420</v>
      </c>
      <c r="C440" s="832" t="s">
        <v>5511</v>
      </c>
      <c r="D440" s="832" t="s">
        <v>5536</v>
      </c>
      <c r="E440" s="832" t="s">
        <v>5537</v>
      </c>
      <c r="F440" s="849">
        <v>5</v>
      </c>
      <c r="G440" s="849">
        <v>1175</v>
      </c>
      <c r="H440" s="849">
        <v>1.25</v>
      </c>
      <c r="I440" s="849">
        <v>235</v>
      </c>
      <c r="J440" s="849">
        <v>4</v>
      </c>
      <c r="K440" s="849">
        <v>940</v>
      </c>
      <c r="L440" s="849">
        <v>1</v>
      </c>
      <c r="M440" s="849">
        <v>235</v>
      </c>
      <c r="N440" s="849">
        <v>5</v>
      </c>
      <c r="O440" s="849">
        <v>1180</v>
      </c>
      <c r="P440" s="837">
        <v>1.2553191489361701</v>
      </c>
      <c r="Q440" s="850">
        <v>236</v>
      </c>
    </row>
    <row r="441" spans="1:17" ht="14.4" customHeight="1" x14ac:dyDescent="0.3">
      <c r="A441" s="831" t="s">
        <v>5888</v>
      </c>
      <c r="B441" s="832" t="s">
        <v>5553</v>
      </c>
      <c r="C441" s="832" t="s">
        <v>5563</v>
      </c>
      <c r="D441" s="832" t="s">
        <v>5597</v>
      </c>
      <c r="E441" s="832" t="s">
        <v>5598</v>
      </c>
      <c r="F441" s="849">
        <v>1</v>
      </c>
      <c r="G441" s="849">
        <v>1795.5</v>
      </c>
      <c r="H441" s="849"/>
      <c r="I441" s="849">
        <v>1795.5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5888</v>
      </c>
      <c r="B442" s="832" t="s">
        <v>5553</v>
      </c>
      <c r="C442" s="832" t="s">
        <v>5563</v>
      </c>
      <c r="D442" s="832" t="s">
        <v>5599</v>
      </c>
      <c r="E442" s="832" t="s">
        <v>5600</v>
      </c>
      <c r="F442" s="849">
        <v>2</v>
      </c>
      <c r="G442" s="849">
        <v>7428.44</v>
      </c>
      <c r="H442" s="849"/>
      <c r="I442" s="849">
        <v>3714.22</v>
      </c>
      <c r="J442" s="849"/>
      <c r="K442" s="849"/>
      <c r="L442" s="849"/>
      <c r="M442" s="849"/>
      <c r="N442" s="849">
        <v>3</v>
      </c>
      <c r="O442" s="849">
        <v>11142.66</v>
      </c>
      <c r="P442" s="837"/>
      <c r="Q442" s="850">
        <v>3714.22</v>
      </c>
    </row>
    <row r="443" spans="1:17" ht="14.4" customHeight="1" x14ac:dyDescent="0.3">
      <c r="A443" s="831" t="s">
        <v>5888</v>
      </c>
      <c r="B443" s="832" t="s">
        <v>5553</v>
      </c>
      <c r="C443" s="832" t="s">
        <v>5563</v>
      </c>
      <c r="D443" s="832" t="s">
        <v>5607</v>
      </c>
      <c r="E443" s="832" t="s">
        <v>5608</v>
      </c>
      <c r="F443" s="849">
        <v>1</v>
      </c>
      <c r="G443" s="849">
        <v>2033.35</v>
      </c>
      <c r="H443" s="849"/>
      <c r="I443" s="849">
        <v>2033.35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5888</v>
      </c>
      <c r="B444" s="832" t="s">
        <v>5553</v>
      </c>
      <c r="C444" s="832" t="s">
        <v>5563</v>
      </c>
      <c r="D444" s="832" t="s">
        <v>5615</v>
      </c>
      <c r="E444" s="832" t="s">
        <v>5616</v>
      </c>
      <c r="F444" s="849">
        <v>1</v>
      </c>
      <c r="G444" s="849">
        <v>3414.3</v>
      </c>
      <c r="H444" s="849"/>
      <c r="I444" s="849">
        <v>3414.3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5888</v>
      </c>
      <c r="B445" s="832" t="s">
        <v>5553</v>
      </c>
      <c r="C445" s="832" t="s">
        <v>5511</v>
      </c>
      <c r="D445" s="832" t="s">
        <v>5568</v>
      </c>
      <c r="E445" s="832" t="s">
        <v>5569</v>
      </c>
      <c r="F445" s="849">
        <v>2</v>
      </c>
      <c r="G445" s="849">
        <v>176</v>
      </c>
      <c r="H445" s="849">
        <v>1</v>
      </c>
      <c r="I445" s="849">
        <v>88</v>
      </c>
      <c r="J445" s="849">
        <v>2</v>
      </c>
      <c r="K445" s="849">
        <v>176</v>
      </c>
      <c r="L445" s="849">
        <v>1</v>
      </c>
      <c r="M445" s="849">
        <v>88</v>
      </c>
      <c r="N445" s="849"/>
      <c r="O445" s="849"/>
      <c r="P445" s="837"/>
      <c r="Q445" s="850"/>
    </row>
    <row r="446" spans="1:17" ht="14.4" customHeight="1" x14ac:dyDescent="0.3">
      <c r="A446" s="831" t="s">
        <v>5888</v>
      </c>
      <c r="B446" s="832" t="s">
        <v>5553</v>
      </c>
      <c r="C446" s="832" t="s">
        <v>5511</v>
      </c>
      <c r="D446" s="832" t="s">
        <v>5639</v>
      </c>
      <c r="E446" s="832" t="s">
        <v>5640</v>
      </c>
      <c r="F446" s="849">
        <v>6</v>
      </c>
      <c r="G446" s="849">
        <v>3780</v>
      </c>
      <c r="H446" s="849">
        <v>1.5</v>
      </c>
      <c r="I446" s="849">
        <v>630</v>
      </c>
      <c r="J446" s="849">
        <v>4</v>
      </c>
      <c r="K446" s="849">
        <v>2520</v>
      </c>
      <c r="L446" s="849">
        <v>1</v>
      </c>
      <c r="M446" s="849">
        <v>630</v>
      </c>
      <c r="N446" s="849">
        <v>4</v>
      </c>
      <c r="O446" s="849">
        <v>2524</v>
      </c>
      <c r="P446" s="837">
        <v>1.0015873015873016</v>
      </c>
      <c r="Q446" s="850">
        <v>631</v>
      </c>
    </row>
    <row r="447" spans="1:17" ht="14.4" customHeight="1" x14ac:dyDescent="0.3">
      <c r="A447" s="831" t="s">
        <v>5888</v>
      </c>
      <c r="B447" s="832" t="s">
        <v>5553</v>
      </c>
      <c r="C447" s="832" t="s">
        <v>5511</v>
      </c>
      <c r="D447" s="832" t="s">
        <v>5643</v>
      </c>
      <c r="E447" s="832" t="s">
        <v>5644</v>
      </c>
      <c r="F447" s="849">
        <v>1</v>
      </c>
      <c r="G447" s="849">
        <v>795</v>
      </c>
      <c r="H447" s="849"/>
      <c r="I447" s="849">
        <v>795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5888</v>
      </c>
      <c r="B448" s="832" t="s">
        <v>5553</v>
      </c>
      <c r="C448" s="832" t="s">
        <v>5511</v>
      </c>
      <c r="D448" s="832" t="s">
        <v>5572</v>
      </c>
      <c r="E448" s="832" t="s">
        <v>5573</v>
      </c>
      <c r="F448" s="849">
        <v>4</v>
      </c>
      <c r="G448" s="849">
        <v>1568</v>
      </c>
      <c r="H448" s="849">
        <v>4</v>
      </c>
      <c r="I448" s="849">
        <v>392</v>
      </c>
      <c r="J448" s="849">
        <v>1</v>
      </c>
      <c r="K448" s="849">
        <v>392</v>
      </c>
      <c r="L448" s="849">
        <v>1</v>
      </c>
      <c r="M448" s="849">
        <v>392</v>
      </c>
      <c r="N448" s="849"/>
      <c r="O448" s="849"/>
      <c r="P448" s="837"/>
      <c r="Q448" s="850"/>
    </row>
    <row r="449" spans="1:17" ht="14.4" customHeight="1" x14ac:dyDescent="0.3">
      <c r="A449" s="831" t="s">
        <v>5888</v>
      </c>
      <c r="B449" s="832" t="s">
        <v>5553</v>
      </c>
      <c r="C449" s="832" t="s">
        <v>5511</v>
      </c>
      <c r="D449" s="832" t="s">
        <v>5574</v>
      </c>
      <c r="E449" s="832" t="s">
        <v>5575</v>
      </c>
      <c r="F449" s="849">
        <v>24</v>
      </c>
      <c r="G449" s="849">
        <v>936</v>
      </c>
      <c r="H449" s="849">
        <v>4</v>
      </c>
      <c r="I449" s="849">
        <v>39</v>
      </c>
      <c r="J449" s="849">
        <v>6</v>
      </c>
      <c r="K449" s="849">
        <v>234</v>
      </c>
      <c r="L449" s="849">
        <v>1</v>
      </c>
      <c r="M449" s="849">
        <v>39</v>
      </c>
      <c r="N449" s="849">
        <v>8</v>
      </c>
      <c r="O449" s="849">
        <v>312</v>
      </c>
      <c r="P449" s="837">
        <v>1.3333333333333333</v>
      </c>
      <c r="Q449" s="850">
        <v>39</v>
      </c>
    </row>
    <row r="450" spans="1:17" ht="14.4" customHeight="1" x14ac:dyDescent="0.3">
      <c r="A450" s="831" t="s">
        <v>5888</v>
      </c>
      <c r="B450" s="832" t="s">
        <v>5553</v>
      </c>
      <c r="C450" s="832" t="s">
        <v>5511</v>
      </c>
      <c r="D450" s="832" t="s">
        <v>5580</v>
      </c>
      <c r="E450" s="832" t="s">
        <v>5581</v>
      </c>
      <c r="F450" s="849">
        <v>1</v>
      </c>
      <c r="G450" s="849">
        <v>4442</v>
      </c>
      <c r="H450" s="849"/>
      <c r="I450" s="849">
        <v>4442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5888</v>
      </c>
      <c r="B451" s="832" t="s">
        <v>5553</v>
      </c>
      <c r="C451" s="832" t="s">
        <v>5511</v>
      </c>
      <c r="D451" s="832" t="s">
        <v>5651</v>
      </c>
      <c r="E451" s="832" t="s">
        <v>5652</v>
      </c>
      <c r="F451" s="849">
        <v>2</v>
      </c>
      <c r="G451" s="849">
        <v>1438</v>
      </c>
      <c r="H451" s="849"/>
      <c r="I451" s="849">
        <v>719</v>
      </c>
      <c r="J451" s="849"/>
      <c r="K451" s="849"/>
      <c r="L451" s="849"/>
      <c r="M451" s="849"/>
      <c r="N451" s="849">
        <v>3</v>
      </c>
      <c r="O451" s="849">
        <v>2160</v>
      </c>
      <c r="P451" s="837"/>
      <c r="Q451" s="850">
        <v>720</v>
      </c>
    </row>
    <row r="452" spans="1:17" ht="14.4" customHeight="1" x14ac:dyDescent="0.3">
      <c r="A452" s="831" t="s">
        <v>5888</v>
      </c>
      <c r="B452" s="832" t="s">
        <v>5553</v>
      </c>
      <c r="C452" s="832" t="s">
        <v>5511</v>
      </c>
      <c r="D452" s="832" t="s">
        <v>5655</v>
      </c>
      <c r="E452" s="832" t="s">
        <v>5656</v>
      </c>
      <c r="F452" s="849">
        <v>1</v>
      </c>
      <c r="G452" s="849">
        <v>1771</v>
      </c>
      <c r="H452" s="849"/>
      <c r="I452" s="849">
        <v>1771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5888</v>
      </c>
      <c r="B453" s="832" t="s">
        <v>5553</v>
      </c>
      <c r="C453" s="832" t="s">
        <v>5511</v>
      </c>
      <c r="D453" s="832" t="s">
        <v>5657</v>
      </c>
      <c r="E453" s="832" t="s">
        <v>5658</v>
      </c>
      <c r="F453" s="849">
        <v>3</v>
      </c>
      <c r="G453" s="849">
        <v>2940</v>
      </c>
      <c r="H453" s="849"/>
      <c r="I453" s="849">
        <v>980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5888</v>
      </c>
      <c r="B454" s="832" t="s">
        <v>5553</v>
      </c>
      <c r="C454" s="832" t="s">
        <v>5511</v>
      </c>
      <c r="D454" s="832" t="s">
        <v>5659</v>
      </c>
      <c r="E454" s="832" t="s">
        <v>5660</v>
      </c>
      <c r="F454" s="849">
        <v>3</v>
      </c>
      <c r="G454" s="849">
        <v>516</v>
      </c>
      <c r="H454" s="849"/>
      <c r="I454" s="849">
        <v>172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5888</v>
      </c>
      <c r="B455" s="832" t="s">
        <v>5553</v>
      </c>
      <c r="C455" s="832" t="s">
        <v>5511</v>
      </c>
      <c r="D455" s="832" t="s">
        <v>5661</v>
      </c>
      <c r="E455" s="832" t="s">
        <v>5662</v>
      </c>
      <c r="F455" s="849">
        <v>1</v>
      </c>
      <c r="G455" s="849">
        <v>410</v>
      </c>
      <c r="H455" s="849"/>
      <c r="I455" s="849">
        <v>410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5888</v>
      </c>
      <c r="B456" s="832" t="s">
        <v>5553</v>
      </c>
      <c r="C456" s="832" t="s">
        <v>5511</v>
      </c>
      <c r="D456" s="832" t="s">
        <v>5584</v>
      </c>
      <c r="E456" s="832" t="s">
        <v>5585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355</v>
      </c>
      <c r="P456" s="837"/>
      <c r="Q456" s="850">
        <v>355</v>
      </c>
    </row>
    <row r="457" spans="1:17" ht="14.4" customHeight="1" x14ac:dyDescent="0.3">
      <c r="A457" s="831" t="s">
        <v>5889</v>
      </c>
      <c r="B457" s="832" t="s">
        <v>5420</v>
      </c>
      <c r="C457" s="832" t="s">
        <v>5511</v>
      </c>
      <c r="D457" s="832" t="s">
        <v>5518</v>
      </c>
      <c r="E457" s="832" t="s">
        <v>5519</v>
      </c>
      <c r="F457" s="849">
        <v>1</v>
      </c>
      <c r="G457" s="849">
        <v>37</v>
      </c>
      <c r="H457" s="849">
        <v>1</v>
      </c>
      <c r="I457" s="849">
        <v>37</v>
      </c>
      <c r="J457" s="849">
        <v>1</v>
      </c>
      <c r="K457" s="849">
        <v>37</v>
      </c>
      <c r="L457" s="849">
        <v>1</v>
      </c>
      <c r="M457" s="849">
        <v>37</v>
      </c>
      <c r="N457" s="849"/>
      <c r="O457" s="849"/>
      <c r="P457" s="837"/>
      <c r="Q457" s="850"/>
    </row>
    <row r="458" spans="1:17" ht="14.4" customHeight="1" x14ac:dyDescent="0.3">
      <c r="A458" s="831" t="s">
        <v>5889</v>
      </c>
      <c r="B458" s="832" t="s">
        <v>5420</v>
      </c>
      <c r="C458" s="832" t="s">
        <v>5511</v>
      </c>
      <c r="D458" s="832" t="s">
        <v>5522</v>
      </c>
      <c r="E458" s="832" t="s">
        <v>5523</v>
      </c>
      <c r="F458" s="849">
        <v>2</v>
      </c>
      <c r="G458" s="849">
        <v>938</v>
      </c>
      <c r="H458" s="849">
        <v>1.9957446808510639</v>
      </c>
      <c r="I458" s="849">
        <v>469</v>
      </c>
      <c r="J458" s="849">
        <v>1</v>
      </c>
      <c r="K458" s="849">
        <v>470</v>
      </c>
      <c r="L458" s="849">
        <v>1</v>
      </c>
      <c r="M458" s="849">
        <v>470</v>
      </c>
      <c r="N458" s="849"/>
      <c r="O458" s="849"/>
      <c r="P458" s="837"/>
      <c r="Q458" s="850"/>
    </row>
    <row r="459" spans="1:17" ht="14.4" customHeight="1" x14ac:dyDescent="0.3">
      <c r="A459" s="831" t="s">
        <v>5889</v>
      </c>
      <c r="B459" s="832" t="s">
        <v>5420</v>
      </c>
      <c r="C459" s="832" t="s">
        <v>5511</v>
      </c>
      <c r="D459" s="832" t="s">
        <v>5524</v>
      </c>
      <c r="E459" s="832" t="s">
        <v>5525</v>
      </c>
      <c r="F459" s="849"/>
      <c r="G459" s="849"/>
      <c r="H459" s="849"/>
      <c r="I459" s="849"/>
      <c r="J459" s="849">
        <v>1</v>
      </c>
      <c r="K459" s="849">
        <v>33.33</v>
      </c>
      <c r="L459" s="849">
        <v>1</v>
      </c>
      <c r="M459" s="849">
        <v>33.33</v>
      </c>
      <c r="N459" s="849">
        <v>1</v>
      </c>
      <c r="O459" s="849">
        <v>33.33</v>
      </c>
      <c r="P459" s="837">
        <v>1</v>
      </c>
      <c r="Q459" s="850">
        <v>33.33</v>
      </c>
    </row>
    <row r="460" spans="1:17" ht="14.4" customHeight="1" x14ac:dyDescent="0.3">
      <c r="A460" s="831" t="s">
        <v>5889</v>
      </c>
      <c r="B460" s="832" t="s">
        <v>5420</v>
      </c>
      <c r="C460" s="832" t="s">
        <v>5511</v>
      </c>
      <c r="D460" s="832" t="s">
        <v>5536</v>
      </c>
      <c r="E460" s="832" t="s">
        <v>5537</v>
      </c>
      <c r="F460" s="849">
        <v>2</v>
      </c>
      <c r="G460" s="849">
        <v>470</v>
      </c>
      <c r="H460" s="849">
        <v>0.5</v>
      </c>
      <c r="I460" s="849">
        <v>235</v>
      </c>
      <c r="J460" s="849">
        <v>4</v>
      </c>
      <c r="K460" s="849">
        <v>940</v>
      </c>
      <c r="L460" s="849">
        <v>1</v>
      </c>
      <c r="M460" s="849">
        <v>235</v>
      </c>
      <c r="N460" s="849">
        <v>1</v>
      </c>
      <c r="O460" s="849">
        <v>236</v>
      </c>
      <c r="P460" s="837">
        <v>0.25106382978723402</v>
      </c>
      <c r="Q460" s="850">
        <v>236</v>
      </c>
    </row>
    <row r="461" spans="1:17" ht="14.4" customHeight="1" x14ac:dyDescent="0.3">
      <c r="A461" s="831" t="s">
        <v>5889</v>
      </c>
      <c r="B461" s="832" t="s">
        <v>5553</v>
      </c>
      <c r="C461" s="832" t="s">
        <v>5511</v>
      </c>
      <c r="D461" s="832" t="s">
        <v>5639</v>
      </c>
      <c r="E461" s="832" t="s">
        <v>5640</v>
      </c>
      <c r="F461" s="849"/>
      <c r="G461" s="849"/>
      <c r="H461" s="849"/>
      <c r="I461" s="849"/>
      <c r="J461" s="849">
        <v>1</v>
      </c>
      <c r="K461" s="849">
        <v>630</v>
      </c>
      <c r="L461" s="849">
        <v>1</v>
      </c>
      <c r="M461" s="849">
        <v>630</v>
      </c>
      <c r="N461" s="849"/>
      <c r="O461" s="849"/>
      <c r="P461" s="837"/>
      <c r="Q461" s="850"/>
    </row>
    <row r="462" spans="1:17" ht="14.4" customHeight="1" x14ac:dyDescent="0.3">
      <c r="A462" s="831" t="s">
        <v>5889</v>
      </c>
      <c r="B462" s="832" t="s">
        <v>5553</v>
      </c>
      <c r="C462" s="832" t="s">
        <v>5511</v>
      </c>
      <c r="D462" s="832" t="s">
        <v>5572</v>
      </c>
      <c r="E462" s="832" t="s">
        <v>5573</v>
      </c>
      <c r="F462" s="849"/>
      <c r="G462" s="849"/>
      <c r="H462" s="849"/>
      <c r="I462" s="849"/>
      <c r="J462" s="849">
        <v>1</v>
      </c>
      <c r="K462" s="849">
        <v>392</v>
      </c>
      <c r="L462" s="849">
        <v>1</v>
      </c>
      <c r="M462" s="849">
        <v>392</v>
      </c>
      <c r="N462" s="849"/>
      <c r="O462" s="849"/>
      <c r="P462" s="837"/>
      <c r="Q462" s="850"/>
    </row>
    <row r="463" spans="1:17" ht="14.4" customHeight="1" x14ac:dyDescent="0.3">
      <c r="A463" s="831" t="s">
        <v>5889</v>
      </c>
      <c r="B463" s="832" t="s">
        <v>5553</v>
      </c>
      <c r="C463" s="832" t="s">
        <v>5511</v>
      </c>
      <c r="D463" s="832" t="s">
        <v>5574</v>
      </c>
      <c r="E463" s="832" t="s">
        <v>5575</v>
      </c>
      <c r="F463" s="849"/>
      <c r="G463" s="849"/>
      <c r="H463" s="849"/>
      <c r="I463" s="849"/>
      <c r="J463" s="849">
        <v>2</v>
      </c>
      <c r="K463" s="849">
        <v>78</v>
      </c>
      <c r="L463" s="849">
        <v>1</v>
      </c>
      <c r="M463" s="849">
        <v>39</v>
      </c>
      <c r="N463" s="849"/>
      <c r="O463" s="849"/>
      <c r="P463" s="837"/>
      <c r="Q463" s="850"/>
    </row>
    <row r="464" spans="1:17" ht="14.4" customHeight="1" x14ac:dyDescent="0.3">
      <c r="A464" s="831" t="s">
        <v>5890</v>
      </c>
      <c r="B464" s="832" t="s">
        <v>5420</v>
      </c>
      <c r="C464" s="832" t="s">
        <v>5511</v>
      </c>
      <c r="D464" s="832" t="s">
        <v>5518</v>
      </c>
      <c r="E464" s="832" t="s">
        <v>5519</v>
      </c>
      <c r="F464" s="849">
        <v>1</v>
      </c>
      <c r="G464" s="849">
        <v>37</v>
      </c>
      <c r="H464" s="849"/>
      <c r="I464" s="849">
        <v>37</v>
      </c>
      <c r="J464" s="849"/>
      <c r="K464" s="849"/>
      <c r="L464" s="849"/>
      <c r="M464" s="849"/>
      <c r="N464" s="849">
        <v>1</v>
      </c>
      <c r="O464" s="849">
        <v>37</v>
      </c>
      <c r="P464" s="837"/>
      <c r="Q464" s="850">
        <v>37</v>
      </c>
    </row>
    <row r="465" spans="1:17" ht="14.4" customHeight="1" x14ac:dyDescent="0.3">
      <c r="A465" s="831" t="s">
        <v>5890</v>
      </c>
      <c r="B465" s="832" t="s">
        <v>5420</v>
      </c>
      <c r="C465" s="832" t="s">
        <v>5511</v>
      </c>
      <c r="D465" s="832" t="s">
        <v>5522</v>
      </c>
      <c r="E465" s="832" t="s">
        <v>5523</v>
      </c>
      <c r="F465" s="849">
        <v>1</v>
      </c>
      <c r="G465" s="849">
        <v>469</v>
      </c>
      <c r="H465" s="849"/>
      <c r="I465" s="849">
        <v>469</v>
      </c>
      <c r="J465" s="849"/>
      <c r="K465" s="849"/>
      <c r="L465" s="849"/>
      <c r="M465" s="849"/>
      <c r="N465" s="849">
        <v>1</v>
      </c>
      <c r="O465" s="849">
        <v>471</v>
      </c>
      <c r="P465" s="837"/>
      <c r="Q465" s="850">
        <v>471</v>
      </c>
    </row>
    <row r="466" spans="1:17" ht="14.4" customHeight="1" x14ac:dyDescent="0.3">
      <c r="A466" s="831" t="s">
        <v>5890</v>
      </c>
      <c r="B466" s="832" t="s">
        <v>5420</v>
      </c>
      <c r="C466" s="832" t="s">
        <v>5511</v>
      </c>
      <c r="D466" s="832" t="s">
        <v>5536</v>
      </c>
      <c r="E466" s="832" t="s">
        <v>5537</v>
      </c>
      <c r="F466" s="849">
        <v>2</v>
      </c>
      <c r="G466" s="849">
        <v>470</v>
      </c>
      <c r="H466" s="849"/>
      <c r="I466" s="849">
        <v>235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5890</v>
      </c>
      <c r="B467" s="832" t="s">
        <v>5553</v>
      </c>
      <c r="C467" s="832" t="s">
        <v>5511</v>
      </c>
      <c r="D467" s="832" t="s">
        <v>5568</v>
      </c>
      <c r="E467" s="832" t="s">
        <v>5569</v>
      </c>
      <c r="F467" s="849">
        <v>1</v>
      </c>
      <c r="G467" s="849">
        <v>88</v>
      </c>
      <c r="H467" s="849"/>
      <c r="I467" s="849">
        <v>88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5890</v>
      </c>
      <c r="B468" s="832" t="s">
        <v>5553</v>
      </c>
      <c r="C468" s="832" t="s">
        <v>5511</v>
      </c>
      <c r="D468" s="832" t="s">
        <v>5570</v>
      </c>
      <c r="E468" s="832" t="s">
        <v>5571</v>
      </c>
      <c r="F468" s="849">
        <v>1</v>
      </c>
      <c r="G468" s="849">
        <v>760</v>
      </c>
      <c r="H468" s="849"/>
      <c r="I468" s="849">
        <v>760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5890</v>
      </c>
      <c r="B469" s="832" t="s">
        <v>5553</v>
      </c>
      <c r="C469" s="832" t="s">
        <v>5511</v>
      </c>
      <c r="D469" s="832" t="s">
        <v>5639</v>
      </c>
      <c r="E469" s="832" t="s">
        <v>5640</v>
      </c>
      <c r="F469" s="849">
        <v>1</v>
      </c>
      <c r="G469" s="849">
        <v>630</v>
      </c>
      <c r="H469" s="849"/>
      <c r="I469" s="849">
        <v>630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5890</v>
      </c>
      <c r="B470" s="832" t="s">
        <v>5553</v>
      </c>
      <c r="C470" s="832" t="s">
        <v>5511</v>
      </c>
      <c r="D470" s="832" t="s">
        <v>5572</v>
      </c>
      <c r="E470" s="832" t="s">
        <v>5573</v>
      </c>
      <c r="F470" s="849">
        <v>1</v>
      </c>
      <c r="G470" s="849">
        <v>392</v>
      </c>
      <c r="H470" s="849"/>
      <c r="I470" s="849">
        <v>392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5890</v>
      </c>
      <c r="B471" s="832" t="s">
        <v>5553</v>
      </c>
      <c r="C471" s="832" t="s">
        <v>5511</v>
      </c>
      <c r="D471" s="832" t="s">
        <v>5574</v>
      </c>
      <c r="E471" s="832" t="s">
        <v>5575</v>
      </c>
      <c r="F471" s="849">
        <v>2</v>
      </c>
      <c r="G471" s="849">
        <v>78</v>
      </c>
      <c r="H471" s="849"/>
      <c r="I471" s="849">
        <v>39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5891</v>
      </c>
      <c r="B472" s="832" t="s">
        <v>5420</v>
      </c>
      <c r="C472" s="832" t="s">
        <v>5511</v>
      </c>
      <c r="D472" s="832" t="s">
        <v>5522</v>
      </c>
      <c r="E472" s="832" t="s">
        <v>5523</v>
      </c>
      <c r="F472" s="849">
        <v>1</v>
      </c>
      <c r="G472" s="849">
        <v>469</v>
      </c>
      <c r="H472" s="849">
        <v>0.24946808510638299</v>
      </c>
      <c r="I472" s="849">
        <v>469</v>
      </c>
      <c r="J472" s="849">
        <v>4</v>
      </c>
      <c r="K472" s="849">
        <v>1880</v>
      </c>
      <c r="L472" s="849">
        <v>1</v>
      </c>
      <c r="M472" s="849">
        <v>470</v>
      </c>
      <c r="N472" s="849">
        <v>3</v>
      </c>
      <c r="O472" s="849">
        <v>1413</v>
      </c>
      <c r="P472" s="837">
        <v>0.75159574468085111</v>
      </c>
      <c r="Q472" s="850">
        <v>471</v>
      </c>
    </row>
    <row r="473" spans="1:17" ht="14.4" customHeight="1" x14ac:dyDescent="0.3">
      <c r="A473" s="831" t="s">
        <v>5891</v>
      </c>
      <c r="B473" s="832" t="s">
        <v>5420</v>
      </c>
      <c r="C473" s="832" t="s">
        <v>5511</v>
      </c>
      <c r="D473" s="832" t="s">
        <v>5524</v>
      </c>
      <c r="E473" s="832" t="s">
        <v>5525</v>
      </c>
      <c r="F473" s="849"/>
      <c r="G473" s="849"/>
      <c r="H473" s="849"/>
      <c r="I473" s="849"/>
      <c r="J473" s="849"/>
      <c r="K473" s="849"/>
      <c r="L473" s="849"/>
      <c r="M473" s="849"/>
      <c r="N473" s="849">
        <v>6</v>
      </c>
      <c r="O473" s="849">
        <v>199.99</v>
      </c>
      <c r="P473" s="837"/>
      <c r="Q473" s="850">
        <v>33.331666666666671</v>
      </c>
    </row>
    <row r="474" spans="1:17" ht="14.4" customHeight="1" x14ac:dyDescent="0.3">
      <c r="A474" s="831" t="s">
        <v>5891</v>
      </c>
      <c r="B474" s="832" t="s">
        <v>5420</v>
      </c>
      <c r="C474" s="832" t="s">
        <v>5511</v>
      </c>
      <c r="D474" s="832" t="s">
        <v>5532</v>
      </c>
      <c r="E474" s="832" t="s">
        <v>5533</v>
      </c>
      <c r="F474" s="849">
        <v>1</v>
      </c>
      <c r="G474" s="849">
        <v>701</v>
      </c>
      <c r="H474" s="849">
        <v>1</v>
      </c>
      <c r="I474" s="849">
        <v>701</v>
      </c>
      <c r="J474" s="849">
        <v>1</v>
      </c>
      <c r="K474" s="849">
        <v>701</v>
      </c>
      <c r="L474" s="849">
        <v>1</v>
      </c>
      <c r="M474" s="849">
        <v>701</v>
      </c>
      <c r="N474" s="849">
        <v>4</v>
      </c>
      <c r="O474" s="849">
        <v>2808</v>
      </c>
      <c r="P474" s="837">
        <v>4.0057061340941509</v>
      </c>
      <c r="Q474" s="850">
        <v>702</v>
      </c>
    </row>
    <row r="475" spans="1:17" ht="14.4" customHeight="1" x14ac:dyDescent="0.3">
      <c r="A475" s="831" t="s">
        <v>5891</v>
      </c>
      <c r="B475" s="832" t="s">
        <v>5420</v>
      </c>
      <c r="C475" s="832" t="s">
        <v>5511</v>
      </c>
      <c r="D475" s="832" t="s">
        <v>5536</v>
      </c>
      <c r="E475" s="832" t="s">
        <v>5537</v>
      </c>
      <c r="F475" s="849">
        <v>10</v>
      </c>
      <c r="G475" s="849">
        <v>2350</v>
      </c>
      <c r="H475" s="849">
        <v>0.7142857142857143</v>
      </c>
      <c r="I475" s="849">
        <v>235</v>
      </c>
      <c r="J475" s="849">
        <v>14</v>
      </c>
      <c r="K475" s="849">
        <v>3290</v>
      </c>
      <c r="L475" s="849">
        <v>1</v>
      </c>
      <c r="M475" s="849">
        <v>235</v>
      </c>
      <c r="N475" s="849">
        <v>4</v>
      </c>
      <c r="O475" s="849">
        <v>944</v>
      </c>
      <c r="P475" s="837">
        <v>0.28693009118541035</v>
      </c>
      <c r="Q475" s="850">
        <v>236</v>
      </c>
    </row>
    <row r="476" spans="1:17" ht="14.4" customHeight="1" x14ac:dyDescent="0.3">
      <c r="A476" s="831" t="s">
        <v>5891</v>
      </c>
      <c r="B476" s="832" t="s">
        <v>5553</v>
      </c>
      <c r="C476" s="832" t="s">
        <v>5563</v>
      </c>
      <c r="D476" s="832" t="s">
        <v>5591</v>
      </c>
      <c r="E476" s="832" t="s">
        <v>5592</v>
      </c>
      <c r="F476" s="849"/>
      <c r="G476" s="849"/>
      <c r="H476" s="849"/>
      <c r="I476" s="849"/>
      <c r="J476" s="849">
        <v>2</v>
      </c>
      <c r="K476" s="849">
        <v>5303.48</v>
      </c>
      <c r="L476" s="849">
        <v>1</v>
      </c>
      <c r="M476" s="849">
        <v>2651.74</v>
      </c>
      <c r="N476" s="849">
        <v>5</v>
      </c>
      <c r="O476" s="849">
        <v>13258.7</v>
      </c>
      <c r="P476" s="837">
        <v>2.5000000000000004</v>
      </c>
      <c r="Q476" s="850">
        <v>2651.7400000000002</v>
      </c>
    </row>
    <row r="477" spans="1:17" ht="14.4" customHeight="1" x14ac:dyDescent="0.3">
      <c r="A477" s="831" t="s">
        <v>5891</v>
      </c>
      <c r="B477" s="832" t="s">
        <v>5553</v>
      </c>
      <c r="C477" s="832" t="s">
        <v>5563</v>
      </c>
      <c r="D477" s="832" t="s">
        <v>5593</v>
      </c>
      <c r="E477" s="832" t="s">
        <v>5594</v>
      </c>
      <c r="F477" s="849">
        <v>4</v>
      </c>
      <c r="G477" s="849">
        <v>21424.12</v>
      </c>
      <c r="H477" s="849">
        <v>4</v>
      </c>
      <c r="I477" s="849">
        <v>5356.03</v>
      </c>
      <c r="J477" s="849">
        <v>1</v>
      </c>
      <c r="K477" s="849">
        <v>5356.03</v>
      </c>
      <c r="L477" s="849">
        <v>1</v>
      </c>
      <c r="M477" s="849">
        <v>5356.03</v>
      </c>
      <c r="N477" s="849">
        <v>5</v>
      </c>
      <c r="O477" s="849">
        <v>26780.15</v>
      </c>
      <c r="P477" s="837">
        <v>5.0000000000000009</v>
      </c>
      <c r="Q477" s="850">
        <v>5356.0300000000007</v>
      </c>
    </row>
    <row r="478" spans="1:17" ht="14.4" customHeight="1" x14ac:dyDescent="0.3">
      <c r="A478" s="831" t="s">
        <v>5891</v>
      </c>
      <c r="B478" s="832" t="s">
        <v>5553</v>
      </c>
      <c r="C478" s="832" t="s">
        <v>5563</v>
      </c>
      <c r="D478" s="832" t="s">
        <v>5597</v>
      </c>
      <c r="E478" s="832" t="s">
        <v>5598</v>
      </c>
      <c r="F478" s="849">
        <v>3.34</v>
      </c>
      <c r="G478" s="849">
        <v>5986.18</v>
      </c>
      <c r="H478" s="849">
        <v>1.1113301772950896</v>
      </c>
      <c r="I478" s="849">
        <v>1792.2694610778444</v>
      </c>
      <c r="J478" s="849">
        <v>3</v>
      </c>
      <c r="K478" s="849">
        <v>5386.5</v>
      </c>
      <c r="L478" s="849">
        <v>1</v>
      </c>
      <c r="M478" s="849">
        <v>1795.5</v>
      </c>
      <c r="N478" s="849">
        <v>6</v>
      </c>
      <c r="O478" s="849">
        <v>10773</v>
      </c>
      <c r="P478" s="837">
        <v>2</v>
      </c>
      <c r="Q478" s="850">
        <v>1795.5</v>
      </c>
    </row>
    <row r="479" spans="1:17" ht="14.4" customHeight="1" x14ac:dyDescent="0.3">
      <c r="A479" s="831" t="s">
        <v>5891</v>
      </c>
      <c r="B479" s="832" t="s">
        <v>5553</v>
      </c>
      <c r="C479" s="832" t="s">
        <v>5563</v>
      </c>
      <c r="D479" s="832" t="s">
        <v>5599</v>
      </c>
      <c r="E479" s="832" t="s">
        <v>5600</v>
      </c>
      <c r="F479" s="849">
        <v>4</v>
      </c>
      <c r="G479" s="849">
        <v>14856.88</v>
      </c>
      <c r="H479" s="849">
        <v>1.3333333333333333</v>
      </c>
      <c r="I479" s="849">
        <v>3714.22</v>
      </c>
      <c r="J479" s="849">
        <v>3</v>
      </c>
      <c r="K479" s="849">
        <v>11142.66</v>
      </c>
      <c r="L479" s="849">
        <v>1</v>
      </c>
      <c r="M479" s="849">
        <v>3714.22</v>
      </c>
      <c r="N479" s="849">
        <v>1</v>
      </c>
      <c r="O479" s="849">
        <v>3714.22</v>
      </c>
      <c r="P479" s="837">
        <v>0.33333333333333331</v>
      </c>
      <c r="Q479" s="850">
        <v>3714.22</v>
      </c>
    </row>
    <row r="480" spans="1:17" ht="14.4" customHeight="1" x14ac:dyDescent="0.3">
      <c r="A480" s="831" t="s">
        <v>5891</v>
      </c>
      <c r="B480" s="832" t="s">
        <v>5553</v>
      </c>
      <c r="C480" s="832" t="s">
        <v>5563</v>
      </c>
      <c r="D480" s="832" t="s">
        <v>5607</v>
      </c>
      <c r="E480" s="832" t="s">
        <v>5608</v>
      </c>
      <c r="F480" s="849">
        <v>5</v>
      </c>
      <c r="G480" s="849">
        <v>10166.75</v>
      </c>
      <c r="H480" s="849">
        <v>1.666666666666667</v>
      </c>
      <c r="I480" s="849">
        <v>2033.35</v>
      </c>
      <c r="J480" s="849">
        <v>3</v>
      </c>
      <c r="K480" s="849">
        <v>6100.0499999999993</v>
      </c>
      <c r="L480" s="849">
        <v>1</v>
      </c>
      <c r="M480" s="849">
        <v>2033.3499999999997</v>
      </c>
      <c r="N480" s="849">
        <v>6</v>
      </c>
      <c r="O480" s="849">
        <v>12200.099999999999</v>
      </c>
      <c r="P480" s="837">
        <v>2</v>
      </c>
      <c r="Q480" s="850">
        <v>2033.3499999999997</v>
      </c>
    </row>
    <row r="481" spans="1:17" ht="14.4" customHeight="1" x14ac:dyDescent="0.3">
      <c r="A481" s="831" t="s">
        <v>5891</v>
      </c>
      <c r="B481" s="832" t="s">
        <v>5553</v>
      </c>
      <c r="C481" s="832" t="s">
        <v>5563</v>
      </c>
      <c r="D481" s="832" t="s">
        <v>5611</v>
      </c>
      <c r="E481" s="832" t="s">
        <v>5612</v>
      </c>
      <c r="F481" s="849">
        <v>1</v>
      </c>
      <c r="G481" s="849">
        <v>1040.72</v>
      </c>
      <c r="H481" s="849"/>
      <c r="I481" s="849">
        <v>1040.72</v>
      </c>
      <c r="J481" s="849"/>
      <c r="K481" s="849"/>
      <c r="L481" s="849"/>
      <c r="M481" s="849"/>
      <c r="N481" s="849">
        <v>2</v>
      </c>
      <c r="O481" s="849">
        <v>2081.44</v>
      </c>
      <c r="P481" s="837"/>
      <c r="Q481" s="850">
        <v>1040.72</v>
      </c>
    </row>
    <row r="482" spans="1:17" ht="14.4" customHeight="1" x14ac:dyDescent="0.3">
      <c r="A482" s="831" t="s">
        <v>5891</v>
      </c>
      <c r="B482" s="832" t="s">
        <v>5553</v>
      </c>
      <c r="C482" s="832" t="s">
        <v>5563</v>
      </c>
      <c r="D482" s="832" t="s">
        <v>5615</v>
      </c>
      <c r="E482" s="832" t="s">
        <v>5616</v>
      </c>
      <c r="F482" s="849">
        <v>1</v>
      </c>
      <c r="G482" s="849">
        <v>3414.3</v>
      </c>
      <c r="H482" s="849"/>
      <c r="I482" s="849">
        <v>3414.3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5891</v>
      </c>
      <c r="B483" s="832" t="s">
        <v>5553</v>
      </c>
      <c r="C483" s="832" t="s">
        <v>5563</v>
      </c>
      <c r="D483" s="832" t="s">
        <v>5892</v>
      </c>
      <c r="E483" s="832" t="s">
        <v>5893</v>
      </c>
      <c r="F483" s="849"/>
      <c r="G483" s="849"/>
      <c r="H483" s="849"/>
      <c r="I483" s="849"/>
      <c r="J483" s="849"/>
      <c r="K483" s="849"/>
      <c r="L483" s="849"/>
      <c r="M483" s="849"/>
      <c r="N483" s="849">
        <v>1</v>
      </c>
      <c r="O483" s="849">
        <v>37455.839999999997</v>
      </c>
      <c r="P483" s="837"/>
      <c r="Q483" s="850">
        <v>37455.839999999997</v>
      </c>
    </row>
    <row r="484" spans="1:17" ht="14.4" customHeight="1" x14ac:dyDescent="0.3">
      <c r="A484" s="831" t="s">
        <v>5891</v>
      </c>
      <c r="B484" s="832" t="s">
        <v>5553</v>
      </c>
      <c r="C484" s="832" t="s">
        <v>5511</v>
      </c>
      <c r="D484" s="832" t="s">
        <v>5518</v>
      </c>
      <c r="E484" s="832" t="s">
        <v>5519</v>
      </c>
      <c r="F484" s="849">
        <v>2</v>
      </c>
      <c r="G484" s="849">
        <v>74</v>
      </c>
      <c r="H484" s="849"/>
      <c r="I484" s="849">
        <v>37</v>
      </c>
      <c r="J484" s="849"/>
      <c r="K484" s="849"/>
      <c r="L484" s="849"/>
      <c r="M484" s="849"/>
      <c r="N484" s="849">
        <v>1</v>
      </c>
      <c r="O484" s="849">
        <v>37</v>
      </c>
      <c r="P484" s="837"/>
      <c r="Q484" s="850">
        <v>37</v>
      </c>
    </row>
    <row r="485" spans="1:17" ht="14.4" customHeight="1" x14ac:dyDescent="0.3">
      <c r="A485" s="831" t="s">
        <v>5891</v>
      </c>
      <c r="B485" s="832" t="s">
        <v>5553</v>
      </c>
      <c r="C485" s="832" t="s">
        <v>5511</v>
      </c>
      <c r="D485" s="832" t="s">
        <v>5635</v>
      </c>
      <c r="E485" s="832" t="s">
        <v>5636</v>
      </c>
      <c r="F485" s="849"/>
      <c r="G485" s="849"/>
      <c r="H485" s="849"/>
      <c r="I485" s="849"/>
      <c r="J485" s="849"/>
      <c r="K485" s="849"/>
      <c r="L485" s="849"/>
      <c r="M485" s="849"/>
      <c r="N485" s="849">
        <v>1</v>
      </c>
      <c r="O485" s="849">
        <v>123</v>
      </c>
      <c r="P485" s="837"/>
      <c r="Q485" s="850">
        <v>123</v>
      </c>
    </row>
    <row r="486" spans="1:17" ht="14.4" customHeight="1" x14ac:dyDescent="0.3">
      <c r="A486" s="831" t="s">
        <v>5891</v>
      </c>
      <c r="B486" s="832" t="s">
        <v>5553</v>
      </c>
      <c r="C486" s="832" t="s">
        <v>5511</v>
      </c>
      <c r="D486" s="832" t="s">
        <v>5568</v>
      </c>
      <c r="E486" s="832" t="s">
        <v>5569</v>
      </c>
      <c r="F486" s="849">
        <v>2</v>
      </c>
      <c r="G486" s="849">
        <v>176</v>
      </c>
      <c r="H486" s="849">
        <v>1</v>
      </c>
      <c r="I486" s="849">
        <v>88</v>
      </c>
      <c r="J486" s="849">
        <v>2</v>
      </c>
      <c r="K486" s="849">
        <v>176</v>
      </c>
      <c r="L486" s="849">
        <v>1</v>
      </c>
      <c r="M486" s="849">
        <v>88</v>
      </c>
      <c r="N486" s="849"/>
      <c r="O486" s="849"/>
      <c r="P486" s="837"/>
      <c r="Q486" s="850"/>
    </row>
    <row r="487" spans="1:17" ht="14.4" customHeight="1" x14ac:dyDescent="0.3">
      <c r="A487" s="831" t="s">
        <v>5891</v>
      </c>
      <c r="B487" s="832" t="s">
        <v>5553</v>
      </c>
      <c r="C487" s="832" t="s">
        <v>5511</v>
      </c>
      <c r="D487" s="832" t="s">
        <v>5570</v>
      </c>
      <c r="E487" s="832" t="s">
        <v>5571</v>
      </c>
      <c r="F487" s="849"/>
      <c r="G487" s="849"/>
      <c r="H487" s="849"/>
      <c r="I487" s="849"/>
      <c r="J487" s="849"/>
      <c r="K487" s="849"/>
      <c r="L487" s="849"/>
      <c r="M487" s="849"/>
      <c r="N487" s="849">
        <v>1</v>
      </c>
      <c r="O487" s="849">
        <v>761</v>
      </c>
      <c r="P487" s="837"/>
      <c r="Q487" s="850">
        <v>761</v>
      </c>
    </row>
    <row r="488" spans="1:17" ht="14.4" customHeight="1" x14ac:dyDescent="0.3">
      <c r="A488" s="831" t="s">
        <v>5891</v>
      </c>
      <c r="B488" s="832" t="s">
        <v>5553</v>
      </c>
      <c r="C488" s="832" t="s">
        <v>5511</v>
      </c>
      <c r="D488" s="832" t="s">
        <v>5639</v>
      </c>
      <c r="E488" s="832" t="s">
        <v>5640</v>
      </c>
      <c r="F488" s="849">
        <v>15</v>
      </c>
      <c r="G488" s="849">
        <v>9450</v>
      </c>
      <c r="H488" s="849">
        <v>1.6666666666666667</v>
      </c>
      <c r="I488" s="849">
        <v>630</v>
      </c>
      <c r="J488" s="849">
        <v>9</v>
      </c>
      <c r="K488" s="849">
        <v>5670</v>
      </c>
      <c r="L488" s="849">
        <v>1</v>
      </c>
      <c r="M488" s="849">
        <v>630</v>
      </c>
      <c r="N488" s="849">
        <v>5</v>
      </c>
      <c r="O488" s="849">
        <v>3155</v>
      </c>
      <c r="P488" s="837">
        <v>0.5564373897707231</v>
      </c>
      <c r="Q488" s="850">
        <v>631</v>
      </c>
    </row>
    <row r="489" spans="1:17" ht="14.4" customHeight="1" x14ac:dyDescent="0.3">
      <c r="A489" s="831" t="s">
        <v>5891</v>
      </c>
      <c r="B489" s="832" t="s">
        <v>5553</v>
      </c>
      <c r="C489" s="832" t="s">
        <v>5511</v>
      </c>
      <c r="D489" s="832" t="s">
        <v>5641</v>
      </c>
      <c r="E489" s="832" t="s">
        <v>5642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3811</v>
      </c>
      <c r="P489" s="837"/>
      <c r="Q489" s="850">
        <v>3811</v>
      </c>
    </row>
    <row r="490" spans="1:17" ht="14.4" customHeight="1" x14ac:dyDescent="0.3">
      <c r="A490" s="831" t="s">
        <v>5891</v>
      </c>
      <c r="B490" s="832" t="s">
        <v>5553</v>
      </c>
      <c r="C490" s="832" t="s">
        <v>5511</v>
      </c>
      <c r="D490" s="832" t="s">
        <v>5643</v>
      </c>
      <c r="E490" s="832" t="s">
        <v>5644</v>
      </c>
      <c r="F490" s="849">
        <v>5</v>
      </c>
      <c r="G490" s="849">
        <v>3975</v>
      </c>
      <c r="H490" s="849">
        <v>1</v>
      </c>
      <c r="I490" s="849">
        <v>795</v>
      </c>
      <c r="J490" s="849">
        <v>5</v>
      </c>
      <c r="K490" s="849">
        <v>3975</v>
      </c>
      <c r="L490" s="849">
        <v>1</v>
      </c>
      <c r="M490" s="849">
        <v>795</v>
      </c>
      <c r="N490" s="849">
        <v>6</v>
      </c>
      <c r="O490" s="849">
        <v>4776</v>
      </c>
      <c r="P490" s="837">
        <v>1.2015094339622641</v>
      </c>
      <c r="Q490" s="850">
        <v>796</v>
      </c>
    </row>
    <row r="491" spans="1:17" ht="14.4" customHeight="1" x14ac:dyDescent="0.3">
      <c r="A491" s="831" t="s">
        <v>5891</v>
      </c>
      <c r="B491" s="832" t="s">
        <v>5553</v>
      </c>
      <c r="C491" s="832" t="s">
        <v>5511</v>
      </c>
      <c r="D491" s="832" t="s">
        <v>5572</v>
      </c>
      <c r="E491" s="832" t="s">
        <v>5573</v>
      </c>
      <c r="F491" s="849">
        <v>5</v>
      </c>
      <c r="G491" s="849">
        <v>1960</v>
      </c>
      <c r="H491" s="849">
        <v>2.5</v>
      </c>
      <c r="I491" s="849">
        <v>392</v>
      </c>
      <c r="J491" s="849">
        <v>2</v>
      </c>
      <c r="K491" s="849">
        <v>784</v>
      </c>
      <c r="L491" s="849">
        <v>1</v>
      </c>
      <c r="M491" s="849">
        <v>392</v>
      </c>
      <c r="N491" s="849"/>
      <c r="O491" s="849"/>
      <c r="P491" s="837"/>
      <c r="Q491" s="850"/>
    </row>
    <row r="492" spans="1:17" ht="14.4" customHeight="1" x14ac:dyDescent="0.3">
      <c r="A492" s="831" t="s">
        <v>5891</v>
      </c>
      <c r="B492" s="832" t="s">
        <v>5553</v>
      </c>
      <c r="C492" s="832" t="s">
        <v>5511</v>
      </c>
      <c r="D492" s="832" t="s">
        <v>5574</v>
      </c>
      <c r="E492" s="832" t="s">
        <v>5575</v>
      </c>
      <c r="F492" s="849">
        <v>48</v>
      </c>
      <c r="G492" s="849">
        <v>1872</v>
      </c>
      <c r="H492" s="849">
        <v>1.3714285714285714</v>
      </c>
      <c r="I492" s="849">
        <v>39</v>
      </c>
      <c r="J492" s="849">
        <v>35</v>
      </c>
      <c r="K492" s="849">
        <v>1365</v>
      </c>
      <c r="L492" s="849">
        <v>1</v>
      </c>
      <c r="M492" s="849">
        <v>39</v>
      </c>
      <c r="N492" s="849">
        <v>31</v>
      </c>
      <c r="O492" s="849">
        <v>1209</v>
      </c>
      <c r="P492" s="837">
        <v>0.88571428571428568</v>
      </c>
      <c r="Q492" s="850">
        <v>39</v>
      </c>
    </row>
    <row r="493" spans="1:17" ht="14.4" customHeight="1" x14ac:dyDescent="0.3">
      <c r="A493" s="831" t="s">
        <v>5891</v>
      </c>
      <c r="B493" s="832" t="s">
        <v>5553</v>
      </c>
      <c r="C493" s="832" t="s">
        <v>5511</v>
      </c>
      <c r="D493" s="832" t="s">
        <v>5645</v>
      </c>
      <c r="E493" s="832" t="s">
        <v>5646</v>
      </c>
      <c r="F493" s="849">
        <v>3</v>
      </c>
      <c r="G493" s="849">
        <v>1758</v>
      </c>
      <c r="H493" s="849">
        <v>1.5</v>
      </c>
      <c r="I493" s="849">
        <v>586</v>
      </c>
      <c r="J493" s="849">
        <v>2</v>
      </c>
      <c r="K493" s="849">
        <v>1172</v>
      </c>
      <c r="L493" s="849">
        <v>1</v>
      </c>
      <c r="M493" s="849">
        <v>586</v>
      </c>
      <c r="N493" s="849">
        <v>5</v>
      </c>
      <c r="O493" s="849">
        <v>2935</v>
      </c>
      <c r="P493" s="837">
        <v>2.5042662116040955</v>
      </c>
      <c r="Q493" s="850">
        <v>587</v>
      </c>
    </row>
    <row r="494" spans="1:17" ht="14.4" customHeight="1" x14ac:dyDescent="0.3">
      <c r="A494" s="831" t="s">
        <v>5891</v>
      </c>
      <c r="B494" s="832" t="s">
        <v>5553</v>
      </c>
      <c r="C494" s="832" t="s">
        <v>5511</v>
      </c>
      <c r="D494" s="832" t="s">
        <v>5578</v>
      </c>
      <c r="E494" s="832" t="s">
        <v>5579</v>
      </c>
      <c r="F494" s="849">
        <v>1</v>
      </c>
      <c r="G494" s="849">
        <v>1701</v>
      </c>
      <c r="H494" s="849"/>
      <c r="I494" s="849">
        <v>1701</v>
      </c>
      <c r="J494" s="849"/>
      <c r="K494" s="849"/>
      <c r="L494" s="849"/>
      <c r="M494" s="849"/>
      <c r="N494" s="849">
        <v>2</v>
      </c>
      <c r="O494" s="849">
        <v>3404</v>
      </c>
      <c r="P494" s="837"/>
      <c r="Q494" s="850">
        <v>1702</v>
      </c>
    </row>
    <row r="495" spans="1:17" ht="14.4" customHeight="1" x14ac:dyDescent="0.3">
      <c r="A495" s="831" t="s">
        <v>5891</v>
      </c>
      <c r="B495" s="832" t="s">
        <v>5553</v>
      </c>
      <c r="C495" s="832" t="s">
        <v>5511</v>
      </c>
      <c r="D495" s="832" t="s">
        <v>5580</v>
      </c>
      <c r="E495" s="832" t="s">
        <v>5581</v>
      </c>
      <c r="F495" s="849">
        <v>1</v>
      </c>
      <c r="G495" s="849">
        <v>4442</v>
      </c>
      <c r="H495" s="849">
        <v>1</v>
      </c>
      <c r="I495" s="849">
        <v>4442</v>
      </c>
      <c r="J495" s="849">
        <v>1</v>
      </c>
      <c r="K495" s="849">
        <v>4442</v>
      </c>
      <c r="L495" s="849">
        <v>1</v>
      </c>
      <c r="M495" s="849">
        <v>4442</v>
      </c>
      <c r="N495" s="849"/>
      <c r="O495" s="849"/>
      <c r="P495" s="837"/>
      <c r="Q495" s="850"/>
    </row>
    <row r="496" spans="1:17" ht="14.4" customHeight="1" x14ac:dyDescent="0.3">
      <c r="A496" s="831" t="s">
        <v>5891</v>
      </c>
      <c r="B496" s="832" t="s">
        <v>5553</v>
      </c>
      <c r="C496" s="832" t="s">
        <v>5511</v>
      </c>
      <c r="D496" s="832" t="s">
        <v>5651</v>
      </c>
      <c r="E496" s="832" t="s">
        <v>5652</v>
      </c>
      <c r="F496" s="849">
        <v>4</v>
      </c>
      <c r="G496" s="849">
        <v>2876</v>
      </c>
      <c r="H496" s="849">
        <v>1.3333333333333333</v>
      </c>
      <c r="I496" s="849">
        <v>719</v>
      </c>
      <c r="J496" s="849">
        <v>3</v>
      </c>
      <c r="K496" s="849">
        <v>2157</v>
      </c>
      <c r="L496" s="849">
        <v>1</v>
      </c>
      <c r="M496" s="849">
        <v>719</v>
      </c>
      <c r="N496" s="849">
        <v>1</v>
      </c>
      <c r="O496" s="849">
        <v>720</v>
      </c>
      <c r="P496" s="837">
        <v>0.3337969401947149</v>
      </c>
      <c r="Q496" s="850">
        <v>720</v>
      </c>
    </row>
    <row r="497" spans="1:17" ht="14.4" customHeight="1" x14ac:dyDescent="0.3">
      <c r="A497" s="831" t="s">
        <v>5891</v>
      </c>
      <c r="B497" s="832" t="s">
        <v>5553</v>
      </c>
      <c r="C497" s="832" t="s">
        <v>5511</v>
      </c>
      <c r="D497" s="832" t="s">
        <v>5655</v>
      </c>
      <c r="E497" s="832" t="s">
        <v>5656</v>
      </c>
      <c r="F497" s="849">
        <v>2</v>
      </c>
      <c r="G497" s="849">
        <v>3542</v>
      </c>
      <c r="H497" s="849">
        <v>1</v>
      </c>
      <c r="I497" s="849">
        <v>1771</v>
      </c>
      <c r="J497" s="849">
        <v>2</v>
      </c>
      <c r="K497" s="849">
        <v>3542</v>
      </c>
      <c r="L497" s="849">
        <v>1</v>
      </c>
      <c r="M497" s="849">
        <v>1771</v>
      </c>
      <c r="N497" s="849">
        <v>4</v>
      </c>
      <c r="O497" s="849">
        <v>7088</v>
      </c>
      <c r="P497" s="837">
        <v>2.0011293054771317</v>
      </c>
      <c r="Q497" s="850">
        <v>1772</v>
      </c>
    </row>
    <row r="498" spans="1:17" ht="14.4" customHeight="1" x14ac:dyDescent="0.3">
      <c r="A498" s="831" t="s">
        <v>5891</v>
      </c>
      <c r="B498" s="832" t="s">
        <v>5553</v>
      </c>
      <c r="C498" s="832" t="s">
        <v>5511</v>
      </c>
      <c r="D498" s="832" t="s">
        <v>5657</v>
      </c>
      <c r="E498" s="832" t="s">
        <v>5658</v>
      </c>
      <c r="F498" s="849">
        <v>1</v>
      </c>
      <c r="G498" s="849">
        <v>980</v>
      </c>
      <c r="H498" s="849">
        <v>0.33333333333333331</v>
      </c>
      <c r="I498" s="849">
        <v>980</v>
      </c>
      <c r="J498" s="849">
        <v>3</v>
      </c>
      <c r="K498" s="849">
        <v>2940</v>
      </c>
      <c r="L498" s="849">
        <v>1</v>
      </c>
      <c r="M498" s="849">
        <v>980</v>
      </c>
      <c r="N498" s="849"/>
      <c r="O498" s="849"/>
      <c r="P498" s="837"/>
      <c r="Q498" s="850"/>
    </row>
    <row r="499" spans="1:17" ht="14.4" customHeight="1" x14ac:dyDescent="0.3">
      <c r="A499" s="831" t="s">
        <v>5891</v>
      </c>
      <c r="B499" s="832" t="s">
        <v>5553</v>
      </c>
      <c r="C499" s="832" t="s">
        <v>5511</v>
      </c>
      <c r="D499" s="832" t="s">
        <v>5659</v>
      </c>
      <c r="E499" s="832" t="s">
        <v>5660</v>
      </c>
      <c r="F499" s="849">
        <v>2</v>
      </c>
      <c r="G499" s="849">
        <v>344</v>
      </c>
      <c r="H499" s="849">
        <v>0.66666666666666663</v>
      </c>
      <c r="I499" s="849">
        <v>172</v>
      </c>
      <c r="J499" s="849">
        <v>3</v>
      </c>
      <c r="K499" s="849">
        <v>516</v>
      </c>
      <c r="L499" s="849">
        <v>1</v>
      </c>
      <c r="M499" s="849">
        <v>172</v>
      </c>
      <c r="N499" s="849"/>
      <c r="O499" s="849"/>
      <c r="P499" s="837"/>
      <c r="Q499" s="850"/>
    </row>
    <row r="500" spans="1:17" ht="14.4" customHeight="1" x14ac:dyDescent="0.3">
      <c r="A500" s="831" t="s">
        <v>5891</v>
      </c>
      <c r="B500" s="832" t="s">
        <v>5553</v>
      </c>
      <c r="C500" s="832" t="s">
        <v>5511</v>
      </c>
      <c r="D500" s="832" t="s">
        <v>5661</v>
      </c>
      <c r="E500" s="832" t="s">
        <v>5662</v>
      </c>
      <c r="F500" s="849">
        <v>1</v>
      </c>
      <c r="G500" s="849">
        <v>410</v>
      </c>
      <c r="H500" s="849"/>
      <c r="I500" s="849">
        <v>410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5891</v>
      </c>
      <c r="B501" s="832" t="s">
        <v>5553</v>
      </c>
      <c r="C501" s="832" t="s">
        <v>5511</v>
      </c>
      <c r="D501" s="832" t="s">
        <v>5582</v>
      </c>
      <c r="E501" s="832" t="s">
        <v>5583</v>
      </c>
      <c r="F501" s="849">
        <v>2</v>
      </c>
      <c r="G501" s="849">
        <v>354</v>
      </c>
      <c r="H501" s="849"/>
      <c r="I501" s="849">
        <v>177</v>
      </c>
      <c r="J501" s="849"/>
      <c r="K501" s="849"/>
      <c r="L501" s="849"/>
      <c r="M501" s="849"/>
      <c r="N501" s="849">
        <v>1</v>
      </c>
      <c r="O501" s="849">
        <v>178</v>
      </c>
      <c r="P501" s="837"/>
      <c r="Q501" s="850">
        <v>178</v>
      </c>
    </row>
    <row r="502" spans="1:17" ht="14.4" customHeight="1" x14ac:dyDescent="0.3">
      <c r="A502" s="831" t="s">
        <v>5891</v>
      </c>
      <c r="B502" s="832" t="s">
        <v>5553</v>
      </c>
      <c r="C502" s="832" t="s">
        <v>5511</v>
      </c>
      <c r="D502" s="832" t="s">
        <v>5665</v>
      </c>
      <c r="E502" s="832" t="s">
        <v>5666</v>
      </c>
      <c r="F502" s="849">
        <v>4</v>
      </c>
      <c r="G502" s="849">
        <v>12088</v>
      </c>
      <c r="H502" s="849">
        <v>4</v>
      </c>
      <c r="I502" s="849">
        <v>3022</v>
      </c>
      <c r="J502" s="849">
        <v>1</v>
      </c>
      <c r="K502" s="849">
        <v>3022</v>
      </c>
      <c r="L502" s="849">
        <v>1</v>
      </c>
      <c r="M502" s="849">
        <v>3022</v>
      </c>
      <c r="N502" s="849">
        <v>6</v>
      </c>
      <c r="O502" s="849">
        <v>18138</v>
      </c>
      <c r="P502" s="837">
        <v>6.0019854401058899</v>
      </c>
      <c r="Q502" s="850">
        <v>3023</v>
      </c>
    </row>
    <row r="503" spans="1:17" ht="14.4" customHeight="1" x14ac:dyDescent="0.3">
      <c r="A503" s="831" t="s">
        <v>5891</v>
      </c>
      <c r="B503" s="832" t="s">
        <v>5553</v>
      </c>
      <c r="C503" s="832" t="s">
        <v>5511</v>
      </c>
      <c r="D503" s="832" t="s">
        <v>5584</v>
      </c>
      <c r="E503" s="832" t="s">
        <v>5585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355</v>
      </c>
      <c r="P503" s="837"/>
      <c r="Q503" s="850">
        <v>355</v>
      </c>
    </row>
    <row r="504" spans="1:17" ht="14.4" customHeight="1" x14ac:dyDescent="0.3">
      <c r="A504" s="831" t="s">
        <v>5894</v>
      </c>
      <c r="B504" s="832" t="s">
        <v>5420</v>
      </c>
      <c r="C504" s="832" t="s">
        <v>5511</v>
      </c>
      <c r="D504" s="832" t="s">
        <v>5536</v>
      </c>
      <c r="E504" s="832" t="s">
        <v>5537</v>
      </c>
      <c r="F504" s="849"/>
      <c r="G504" s="849"/>
      <c r="H504" s="849"/>
      <c r="I504" s="849"/>
      <c r="J504" s="849">
        <v>1</v>
      </c>
      <c r="K504" s="849">
        <v>235</v>
      </c>
      <c r="L504" s="849">
        <v>1</v>
      </c>
      <c r="M504" s="849">
        <v>235</v>
      </c>
      <c r="N504" s="849"/>
      <c r="O504" s="849"/>
      <c r="P504" s="837"/>
      <c r="Q504" s="850"/>
    </row>
    <row r="505" spans="1:17" ht="14.4" customHeight="1" x14ac:dyDescent="0.3">
      <c r="A505" s="831" t="s">
        <v>5894</v>
      </c>
      <c r="B505" s="832" t="s">
        <v>5553</v>
      </c>
      <c r="C505" s="832" t="s">
        <v>5563</v>
      </c>
      <c r="D505" s="832" t="s">
        <v>5599</v>
      </c>
      <c r="E505" s="832" t="s">
        <v>5600</v>
      </c>
      <c r="F505" s="849">
        <v>9</v>
      </c>
      <c r="G505" s="849">
        <v>33427.979999999996</v>
      </c>
      <c r="H505" s="849">
        <v>1.125</v>
      </c>
      <c r="I505" s="849">
        <v>3714.2199999999993</v>
      </c>
      <c r="J505" s="849">
        <v>8</v>
      </c>
      <c r="K505" s="849">
        <v>29713.759999999998</v>
      </c>
      <c r="L505" s="849">
        <v>1</v>
      </c>
      <c r="M505" s="849">
        <v>3714.22</v>
      </c>
      <c r="N505" s="849">
        <v>6</v>
      </c>
      <c r="O505" s="849">
        <v>22285.32</v>
      </c>
      <c r="P505" s="837">
        <v>0.75</v>
      </c>
      <c r="Q505" s="850">
        <v>3714.22</v>
      </c>
    </row>
    <row r="506" spans="1:17" ht="14.4" customHeight="1" x14ac:dyDescent="0.3">
      <c r="A506" s="831" t="s">
        <v>5894</v>
      </c>
      <c r="B506" s="832" t="s">
        <v>5553</v>
      </c>
      <c r="C506" s="832" t="s">
        <v>5511</v>
      </c>
      <c r="D506" s="832" t="s">
        <v>5639</v>
      </c>
      <c r="E506" s="832" t="s">
        <v>5640</v>
      </c>
      <c r="F506" s="849">
        <v>11</v>
      </c>
      <c r="G506" s="849">
        <v>6930</v>
      </c>
      <c r="H506" s="849">
        <v>1.375</v>
      </c>
      <c r="I506" s="849">
        <v>630</v>
      </c>
      <c r="J506" s="849">
        <v>8</v>
      </c>
      <c r="K506" s="849">
        <v>5040</v>
      </c>
      <c r="L506" s="849">
        <v>1</v>
      </c>
      <c r="M506" s="849">
        <v>630</v>
      </c>
      <c r="N506" s="849">
        <v>7</v>
      </c>
      <c r="O506" s="849">
        <v>4417</v>
      </c>
      <c r="P506" s="837">
        <v>0.87638888888888888</v>
      </c>
      <c r="Q506" s="850">
        <v>631</v>
      </c>
    </row>
    <row r="507" spans="1:17" ht="14.4" customHeight="1" x14ac:dyDescent="0.3">
      <c r="A507" s="831" t="s">
        <v>5894</v>
      </c>
      <c r="B507" s="832" t="s">
        <v>5553</v>
      </c>
      <c r="C507" s="832" t="s">
        <v>5511</v>
      </c>
      <c r="D507" s="832" t="s">
        <v>5574</v>
      </c>
      <c r="E507" s="832" t="s">
        <v>5575</v>
      </c>
      <c r="F507" s="849">
        <v>22</v>
      </c>
      <c r="G507" s="849">
        <v>858</v>
      </c>
      <c r="H507" s="849">
        <v>1.375</v>
      </c>
      <c r="I507" s="849">
        <v>39</v>
      </c>
      <c r="J507" s="849">
        <v>16</v>
      </c>
      <c r="K507" s="849">
        <v>624</v>
      </c>
      <c r="L507" s="849">
        <v>1</v>
      </c>
      <c r="M507" s="849">
        <v>39</v>
      </c>
      <c r="N507" s="849">
        <v>13</v>
      </c>
      <c r="O507" s="849">
        <v>507</v>
      </c>
      <c r="P507" s="837">
        <v>0.8125</v>
      </c>
      <c r="Q507" s="850">
        <v>39</v>
      </c>
    </row>
    <row r="508" spans="1:17" ht="14.4" customHeight="1" x14ac:dyDescent="0.3">
      <c r="A508" s="831" t="s">
        <v>5894</v>
      </c>
      <c r="B508" s="832" t="s">
        <v>5553</v>
      </c>
      <c r="C508" s="832" t="s">
        <v>5511</v>
      </c>
      <c r="D508" s="832" t="s">
        <v>5651</v>
      </c>
      <c r="E508" s="832" t="s">
        <v>5652</v>
      </c>
      <c r="F508" s="849">
        <v>10</v>
      </c>
      <c r="G508" s="849">
        <v>7190</v>
      </c>
      <c r="H508" s="849">
        <v>1.25</v>
      </c>
      <c r="I508" s="849">
        <v>719</v>
      </c>
      <c r="J508" s="849">
        <v>8</v>
      </c>
      <c r="K508" s="849">
        <v>5752</v>
      </c>
      <c r="L508" s="849">
        <v>1</v>
      </c>
      <c r="M508" s="849">
        <v>719</v>
      </c>
      <c r="N508" s="849">
        <v>6</v>
      </c>
      <c r="O508" s="849">
        <v>4320</v>
      </c>
      <c r="P508" s="837">
        <v>0.75104311543810853</v>
      </c>
      <c r="Q508" s="850">
        <v>720</v>
      </c>
    </row>
    <row r="509" spans="1:17" ht="14.4" customHeight="1" x14ac:dyDescent="0.3">
      <c r="A509" s="831" t="s">
        <v>5895</v>
      </c>
      <c r="B509" s="832" t="s">
        <v>5420</v>
      </c>
      <c r="C509" s="832" t="s">
        <v>5511</v>
      </c>
      <c r="D509" s="832" t="s">
        <v>5522</v>
      </c>
      <c r="E509" s="832" t="s">
        <v>5523</v>
      </c>
      <c r="F509" s="849"/>
      <c r="G509" s="849"/>
      <c r="H509" s="849"/>
      <c r="I509" s="849"/>
      <c r="J509" s="849"/>
      <c r="K509" s="849"/>
      <c r="L509" s="849"/>
      <c r="M509" s="849"/>
      <c r="N509" s="849">
        <v>1</v>
      </c>
      <c r="O509" s="849">
        <v>471</v>
      </c>
      <c r="P509" s="837"/>
      <c r="Q509" s="850">
        <v>471</v>
      </c>
    </row>
    <row r="510" spans="1:17" ht="14.4" customHeight="1" x14ac:dyDescent="0.3">
      <c r="A510" s="831" t="s">
        <v>5895</v>
      </c>
      <c r="B510" s="832" t="s">
        <v>5420</v>
      </c>
      <c r="C510" s="832" t="s">
        <v>5511</v>
      </c>
      <c r="D510" s="832" t="s">
        <v>5536</v>
      </c>
      <c r="E510" s="832" t="s">
        <v>5537</v>
      </c>
      <c r="F510" s="849"/>
      <c r="G510" s="849"/>
      <c r="H510" s="849"/>
      <c r="I510" s="849"/>
      <c r="J510" s="849"/>
      <c r="K510" s="849"/>
      <c r="L510" s="849"/>
      <c r="M510" s="849"/>
      <c r="N510" s="849">
        <v>2</v>
      </c>
      <c r="O510" s="849">
        <v>472</v>
      </c>
      <c r="P510" s="837"/>
      <c r="Q510" s="850">
        <v>236</v>
      </c>
    </row>
    <row r="511" spans="1:17" ht="14.4" customHeight="1" x14ac:dyDescent="0.3">
      <c r="A511" s="831" t="s">
        <v>5895</v>
      </c>
      <c r="B511" s="832" t="s">
        <v>5553</v>
      </c>
      <c r="C511" s="832" t="s">
        <v>5511</v>
      </c>
      <c r="D511" s="832" t="s">
        <v>5568</v>
      </c>
      <c r="E511" s="832" t="s">
        <v>5569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88</v>
      </c>
      <c r="P511" s="837"/>
      <c r="Q511" s="850">
        <v>88</v>
      </c>
    </row>
    <row r="512" spans="1:17" ht="14.4" customHeight="1" x14ac:dyDescent="0.3">
      <c r="A512" s="831" t="s">
        <v>5895</v>
      </c>
      <c r="B512" s="832" t="s">
        <v>5553</v>
      </c>
      <c r="C512" s="832" t="s">
        <v>5511</v>
      </c>
      <c r="D512" s="832" t="s">
        <v>5639</v>
      </c>
      <c r="E512" s="832" t="s">
        <v>5640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631</v>
      </c>
      <c r="P512" s="837"/>
      <c r="Q512" s="850">
        <v>631</v>
      </c>
    </row>
    <row r="513" spans="1:17" ht="14.4" customHeight="1" x14ac:dyDescent="0.3">
      <c r="A513" s="831" t="s">
        <v>5895</v>
      </c>
      <c r="B513" s="832" t="s">
        <v>5553</v>
      </c>
      <c r="C513" s="832" t="s">
        <v>5511</v>
      </c>
      <c r="D513" s="832" t="s">
        <v>5572</v>
      </c>
      <c r="E513" s="832" t="s">
        <v>5573</v>
      </c>
      <c r="F513" s="849"/>
      <c r="G513" s="849"/>
      <c r="H513" s="849"/>
      <c r="I513" s="849"/>
      <c r="J513" s="849"/>
      <c r="K513" s="849"/>
      <c r="L513" s="849"/>
      <c r="M513" s="849"/>
      <c r="N513" s="849">
        <v>2</v>
      </c>
      <c r="O513" s="849">
        <v>786</v>
      </c>
      <c r="P513" s="837"/>
      <c r="Q513" s="850">
        <v>393</v>
      </c>
    </row>
    <row r="514" spans="1:17" ht="14.4" customHeight="1" x14ac:dyDescent="0.3">
      <c r="A514" s="831" t="s">
        <v>5895</v>
      </c>
      <c r="B514" s="832" t="s">
        <v>5553</v>
      </c>
      <c r="C514" s="832" t="s">
        <v>5511</v>
      </c>
      <c r="D514" s="832" t="s">
        <v>5574</v>
      </c>
      <c r="E514" s="832" t="s">
        <v>5575</v>
      </c>
      <c r="F514" s="849"/>
      <c r="G514" s="849"/>
      <c r="H514" s="849"/>
      <c r="I514" s="849"/>
      <c r="J514" s="849"/>
      <c r="K514" s="849"/>
      <c r="L514" s="849"/>
      <c r="M514" s="849"/>
      <c r="N514" s="849">
        <v>5</v>
      </c>
      <c r="O514" s="849">
        <v>195</v>
      </c>
      <c r="P514" s="837"/>
      <c r="Q514" s="850">
        <v>39</v>
      </c>
    </row>
    <row r="515" spans="1:17" ht="14.4" customHeight="1" x14ac:dyDescent="0.3">
      <c r="A515" s="831" t="s">
        <v>5895</v>
      </c>
      <c r="B515" s="832" t="s">
        <v>5553</v>
      </c>
      <c r="C515" s="832" t="s">
        <v>5511</v>
      </c>
      <c r="D515" s="832" t="s">
        <v>5657</v>
      </c>
      <c r="E515" s="832" t="s">
        <v>5658</v>
      </c>
      <c r="F515" s="849"/>
      <c r="G515" s="849"/>
      <c r="H515" s="849"/>
      <c r="I515" s="849"/>
      <c r="J515" s="849"/>
      <c r="K515" s="849"/>
      <c r="L515" s="849"/>
      <c r="M515" s="849"/>
      <c r="N515" s="849">
        <v>1</v>
      </c>
      <c r="O515" s="849">
        <v>982</v>
      </c>
      <c r="P515" s="837"/>
      <c r="Q515" s="850">
        <v>982</v>
      </c>
    </row>
    <row r="516" spans="1:17" ht="14.4" customHeight="1" x14ac:dyDescent="0.3">
      <c r="A516" s="831" t="s">
        <v>5895</v>
      </c>
      <c r="B516" s="832" t="s">
        <v>5553</v>
      </c>
      <c r="C516" s="832" t="s">
        <v>5511</v>
      </c>
      <c r="D516" s="832" t="s">
        <v>5659</v>
      </c>
      <c r="E516" s="832" t="s">
        <v>5660</v>
      </c>
      <c r="F516" s="849"/>
      <c r="G516" s="849"/>
      <c r="H516" s="849"/>
      <c r="I516" s="849"/>
      <c r="J516" s="849"/>
      <c r="K516" s="849"/>
      <c r="L516" s="849"/>
      <c r="M516" s="849"/>
      <c r="N516" s="849">
        <v>1</v>
      </c>
      <c r="O516" s="849">
        <v>172</v>
      </c>
      <c r="P516" s="837"/>
      <c r="Q516" s="850">
        <v>172</v>
      </c>
    </row>
    <row r="517" spans="1:17" ht="14.4" customHeight="1" x14ac:dyDescent="0.3">
      <c r="A517" s="831" t="s">
        <v>5896</v>
      </c>
      <c r="B517" s="832" t="s">
        <v>5420</v>
      </c>
      <c r="C517" s="832" t="s">
        <v>5511</v>
      </c>
      <c r="D517" s="832" t="s">
        <v>5518</v>
      </c>
      <c r="E517" s="832" t="s">
        <v>5519</v>
      </c>
      <c r="F517" s="849"/>
      <c r="G517" s="849"/>
      <c r="H517" s="849"/>
      <c r="I517" s="849"/>
      <c r="J517" s="849">
        <v>2</v>
      </c>
      <c r="K517" s="849">
        <v>74</v>
      </c>
      <c r="L517" s="849">
        <v>1</v>
      </c>
      <c r="M517" s="849">
        <v>37</v>
      </c>
      <c r="N517" s="849">
        <v>3</v>
      </c>
      <c r="O517" s="849">
        <v>111</v>
      </c>
      <c r="P517" s="837">
        <v>1.5</v>
      </c>
      <c r="Q517" s="850">
        <v>37</v>
      </c>
    </row>
    <row r="518" spans="1:17" ht="14.4" customHeight="1" x14ac:dyDescent="0.3">
      <c r="A518" s="831" t="s">
        <v>5896</v>
      </c>
      <c r="B518" s="832" t="s">
        <v>5420</v>
      </c>
      <c r="C518" s="832" t="s">
        <v>5511</v>
      </c>
      <c r="D518" s="832" t="s">
        <v>5522</v>
      </c>
      <c r="E518" s="832" t="s">
        <v>5523</v>
      </c>
      <c r="F518" s="849">
        <v>1</v>
      </c>
      <c r="G518" s="849">
        <v>469</v>
      </c>
      <c r="H518" s="849">
        <v>0.49893617021276598</v>
      </c>
      <c r="I518" s="849">
        <v>469</v>
      </c>
      <c r="J518" s="849">
        <v>2</v>
      </c>
      <c r="K518" s="849">
        <v>940</v>
      </c>
      <c r="L518" s="849">
        <v>1</v>
      </c>
      <c r="M518" s="849">
        <v>470</v>
      </c>
      <c r="N518" s="849"/>
      <c r="O518" s="849"/>
      <c r="P518" s="837"/>
      <c r="Q518" s="850"/>
    </row>
    <row r="519" spans="1:17" ht="14.4" customHeight="1" x14ac:dyDescent="0.3">
      <c r="A519" s="831" t="s">
        <v>5896</v>
      </c>
      <c r="B519" s="832" t="s">
        <v>5420</v>
      </c>
      <c r="C519" s="832" t="s">
        <v>5511</v>
      </c>
      <c r="D519" s="832" t="s">
        <v>5536</v>
      </c>
      <c r="E519" s="832" t="s">
        <v>5537</v>
      </c>
      <c r="F519" s="849">
        <v>2</v>
      </c>
      <c r="G519" s="849">
        <v>470</v>
      </c>
      <c r="H519" s="849">
        <v>2</v>
      </c>
      <c r="I519" s="849">
        <v>235</v>
      </c>
      <c r="J519" s="849">
        <v>1</v>
      </c>
      <c r="K519" s="849">
        <v>235</v>
      </c>
      <c r="L519" s="849">
        <v>1</v>
      </c>
      <c r="M519" s="849">
        <v>235</v>
      </c>
      <c r="N519" s="849">
        <v>1</v>
      </c>
      <c r="O519" s="849">
        <v>236</v>
      </c>
      <c r="P519" s="837">
        <v>1.0042553191489361</v>
      </c>
      <c r="Q519" s="850">
        <v>236</v>
      </c>
    </row>
    <row r="520" spans="1:17" ht="14.4" customHeight="1" x14ac:dyDescent="0.3">
      <c r="A520" s="831" t="s">
        <v>5896</v>
      </c>
      <c r="B520" s="832" t="s">
        <v>5553</v>
      </c>
      <c r="C520" s="832" t="s">
        <v>5563</v>
      </c>
      <c r="D520" s="832" t="s">
        <v>5593</v>
      </c>
      <c r="E520" s="832" t="s">
        <v>5594</v>
      </c>
      <c r="F520" s="849"/>
      <c r="G520" s="849"/>
      <c r="H520" s="849"/>
      <c r="I520" s="849"/>
      <c r="J520" s="849">
        <v>1</v>
      </c>
      <c r="K520" s="849">
        <v>5356.03</v>
      </c>
      <c r="L520" s="849">
        <v>1</v>
      </c>
      <c r="M520" s="849">
        <v>5356.03</v>
      </c>
      <c r="N520" s="849"/>
      <c r="O520" s="849"/>
      <c r="P520" s="837"/>
      <c r="Q520" s="850"/>
    </row>
    <row r="521" spans="1:17" ht="14.4" customHeight="1" x14ac:dyDescent="0.3">
      <c r="A521" s="831" t="s">
        <v>5896</v>
      </c>
      <c r="B521" s="832" t="s">
        <v>5553</v>
      </c>
      <c r="C521" s="832" t="s">
        <v>5563</v>
      </c>
      <c r="D521" s="832" t="s">
        <v>5597</v>
      </c>
      <c r="E521" s="832" t="s">
        <v>5598</v>
      </c>
      <c r="F521" s="849"/>
      <c r="G521" s="849"/>
      <c r="H521" s="849"/>
      <c r="I521" s="849"/>
      <c r="J521" s="849">
        <v>1</v>
      </c>
      <c r="K521" s="849">
        <v>1795.5</v>
      </c>
      <c r="L521" s="849">
        <v>1</v>
      </c>
      <c r="M521" s="849">
        <v>1795.5</v>
      </c>
      <c r="N521" s="849"/>
      <c r="O521" s="849"/>
      <c r="P521" s="837"/>
      <c r="Q521" s="850"/>
    </row>
    <row r="522" spans="1:17" ht="14.4" customHeight="1" x14ac:dyDescent="0.3">
      <c r="A522" s="831" t="s">
        <v>5896</v>
      </c>
      <c r="B522" s="832" t="s">
        <v>5553</v>
      </c>
      <c r="C522" s="832" t="s">
        <v>5563</v>
      </c>
      <c r="D522" s="832" t="s">
        <v>5599</v>
      </c>
      <c r="E522" s="832" t="s">
        <v>5600</v>
      </c>
      <c r="F522" s="849">
        <v>3</v>
      </c>
      <c r="G522" s="849">
        <v>11142.66</v>
      </c>
      <c r="H522" s="849"/>
      <c r="I522" s="849">
        <v>3714.22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5896</v>
      </c>
      <c r="B523" s="832" t="s">
        <v>5553</v>
      </c>
      <c r="C523" s="832" t="s">
        <v>5563</v>
      </c>
      <c r="D523" s="832" t="s">
        <v>5607</v>
      </c>
      <c r="E523" s="832" t="s">
        <v>5608</v>
      </c>
      <c r="F523" s="849"/>
      <c r="G523" s="849"/>
      <c r="H523" s="849"/>
      <c r="I523" s="849"/>
      <c r="J523" s="849">
        <v>1</v>
      </c>
      <c r="K523" s="849">
        <v>2033.35</v>
      </c>
      <c r="L523" s="849">
        <v>1</v>
      </c>
      <c r="M523" s="849">
        <v>2033.35</v>
      </c>
      <c r="N523" s="849"/>
      <c r="O523" s="849"/>
      <c r="P523" s="837"/>
      <c r="Q523" s="850"/>
    </row>
    <row r="524" spans="1:17" ht="14.4" customHeight="1" x14ac:dyDescent="0.3">
      <c r="A524" s="831" t="s">
        <v>5896</v>
      </c>
      <c r="B524" s="832" t="s">
        <v>5553</v>
      </c>
      <c r="C524" s="832" t="s">
        <v>5563</v>
      </c>
      <c r="D524" s="832" t="s">
        <v>5611</v>
      </c>
      <c r="E524" s="832" t="s">
        <v>5612</v>
      </c>
      <c r="F524" s="849"/>
      <c r="G524" s="849"/>
      <c r="H524" s="849"/>
      <c r="I524" s="849"/>
      <c r="J524" s="849">
        <v>1</v>
      </c>
      <c r="K524" s="849">
        <v>1040.72</v>
      </c>
      <c r="L524" s="849">
        <v>1</v>
      </c>
      <c r="M524" s="849">
        <v>1040.72</v>
      </c>
      <c r="N524" s="849"/>
      <c r="O524" s="849"/>
      <c r="P524" s="837"/>
      <c r="Q524" s="850"/>
    </row>
    <row r="525" spans="1:17" ht="14.4" customHeight="1" x14ac:dyDescent="0.3">
      <c r="A525" s="831" t="s">
        <v>5896</v>
      </c>
      <c r="B525" s="832" t="s">
        <v>5553</v>
      </c>
      <c r="C525" s="832" t="s">
        <v>5511</v>
      </c>
      <c r="D525" s="832" t="s">
        <v>5518</v>
      </c>
      <c r="E525" s="832" t="s">
        <v>5519</v>
      </c>
      <c r="F525" s="849">
        <v>1</v>
      </c>
      <c r="G525" s="849">
        <v>37</v>
      </c>
      <c r="H525" s="849"/>
      <c r="I525" s="849">
        <v>37</v>
      </c>
      <c r="J525" s="849"/>
      <c r="K525" s="849"/>
      <c r="L525" s="849"/>
      <c r="M525" s="849"/>
      <c r="N525" s="849">
        <v>1</v>
      </c>
      <c r="O525" s="849">
        <v>37</v>
      </c>
      <c r="P525" s="837"/>
      <c r="Q525" s="850">
        <v>37</v>
      </c>
    </row>
    <row r="526" spans="1:17" ht="14.4" customHeight="1" x14ac:dyDescent="0.3">
      <c r="A526" s="831" t="s">
        <v>5896</v>
      </c>
      <c r="B526" s="832" t="s">
        <v>5553</v>
      </c>
      <c r="C526" s="832" t="s">
        <v>5511</v>
      </c>
      <c r="D526" s="832" t="s">
        <v>5568</v>
      </c>
      <c r="E526" s="832" t="s">
        <v>5569</v>
      </c>
      <c r="F526" s="849">
        <v>1</v>
      </c>
      <c r="G526" s="849">
        <v>88</v>
      </c>
      <c r="H526" s="849"/>
      <c r="I526" s="849">
        <v>88</v>
      </c>
      <c r="J526" s="849"/>
      <c r="K526" s="849"/>
      <c r="L526" s="849"/>
      <c r="M526" s="849"/>
      <c r="N526" s="849">
        <v>1</v>
      </c>
      <c r="O526" s="849">
        <v>88</v>
      </c>
      <c r="P526" s="837"/>
      <c r="Q526" s="850">
        <v>88</v>
      </c>
    </row>
    <row r="527" spans="1:17" ht="14.4" customHeight="1" x14ac:dyDescent="0.3">
      <c r="A527" s="831" t="s">
        <v>5896</v>
      </c>
      <c r="B527" s="832" t="s">
        <v>5553</v>
      </c>
      <c r="C527" s="832" t="s">
        <v>5511</v>
      </c>
      <c r="D527" s="832" t="s">
        <v>5570</v>
      </c>
      <c r="E527" s="832" t="s">
        <v>5571</v>
      </c>
      <c r="F527" s="849">
        <v>1</v>
      </c>
      <c r="G527" s="849">
        <v>760</v>
      </c>
      <c r="H527" s="849">
        <v>0.99868593955321949</v>
      </c>
      <c r="I527" s="849">
        <v>760</v>
      </c>
      <c r="J527" s="849">
        <v>1</v>
      </c>
      <c r="K527" s="849">
        <v>761</v>
      </c>
      <c r="L527" s="849">
        <v>1</v>
      </c>
      <c r="M527" s="849">
        <v>761</v>
      </c>
      <c r="N527" s="849"/>
      <c r="O527" s="849"/>
      <c r="P527" s="837"/>
      <c r="Q527" s="850"/>
    </row>
    <row r="528" spans="1:17" ht="14.4" customHeight="1" x14ac:dyDescent="0.3">
      <c r="A528" s="831" t="s">
        <v>5896</v>
      </c>
      <c r="B528" s="832" t="s">
        <v>5553</v>
      </c>
      <c r="C528" s="832" t="s">
        <v>5511</v>
      </c>
      <c r="D528" s="832" t="s">
        <v>5639</v>
      </c>
      <c r="E528" s="832" t="s">
        <v>5640</v>
      </c>
      <c r="F528" s="849">
        <v>8</v>
      </c>
      <c r="G528" s="849">
        <v>5040</v>
      </c>
      <c r="H528" s="849">
        <v>8</v>
      </c>
      <c r="I528" s="849">
        <v>630</v>
      </c>
      <c r="J528" s="849">
        <v>1</v>
      </c>
      <c r="K528" s="849">
        <v>630</v>
      </c>
      <c r="L528" s="849">
        <v>1</v>
      </c>
      <c r="M528" s="849">
        <v>630</v>
      </c>
      <c r="N528" s="849">
        <v>3</v>
      </c>
      <c r="O528" s="849">
        <v>1893</v>
      </c>
      <c r="P528" s="837">
        <v>3.0047619047619047</v>
      </c>
      <c r="Q528" s="850">
        <v>631</v>
      </c>
    </row>
    <row r="529" spans="1:17" ht="14.4" customHeight="1" x14ac:dyDescent="0.3">
      <c r="A529" s="831" t="s">
        <v>5896</v>
      </c>
      <c r="B529" s="832" t="s">
        <v>5553</v>
      </c>
      <c r="C529" s="832" t="s">
        <v>5511</v>
      </c>
      <c r="D529" s="832" t="s">
        <v>5643</v>
      </c>
      <c r="E529" s="832" t="s">
        <v>5644</v>
      </c>
      <c r="F529" s="849"/>
      <c r="G529" s="849"/>
      <c r="H529" s="849"/>
      <c r="I529" s="849"/>
      <c r="J529" s="849">
        <v>1</v>
      </c>
      <c r="K529" s="849">
        <v>795</v>
      </c>
      <c r="L529" s="849">
        <v>1</v>
      </c>
      <c r="M529" s="849">
        <v>795</v>
      </c>
      <c r="N529" s="849"/>
      <c r="O529" s="849"/>
      <c r="P529" s="837"/>
      <c r="Q529" s="850"/>
    </row>
    <row r="530" spans="1:17" ht="14.4" customHeight="1" x14ac:dyDescent="0.3">
      <c r="A530" s="831" t="s">
        <v>5896</v>
      </c>
      <c r="B530" s="832" t="s">
        <v>5553</v>
      </c>
      <c r="C530" s="832" t="s">
        <v>5511</v>
      </c>
      <c r="D530" s="832" t="s">
        <v>5572</v>
      </c>
      <c r="E530" s="832" t="s">
        <v>5573</v>
      </c>
      <c r="F530" s="849">
        <v>2</v>
      </c>
      <c r="G530" s="849">
        <v>784</v>
      </c>
      <c r="H530" s="849"/>
      <c r="I530" s="849">
        <v>392</v>
      </c>
      <c r="J530" s="849"/>
      <c r="K530" s="849"/>
      <c r="L530" s="849"/>
      <c r="M530" s="849"/>
      <c r="N530" s="849">
        <v>1</v>
      </c>
      <c r="O530" s="849">
        <v>393</v>
      </c>
      <c r="P530" s="837"/>
      <c r="Q530" s="850">
        <v>393</v>
      </c>
    </row>
    <row r="531" spans="1:17" ht="14.4" customHeight="1" x14ac:dyDescent="0.3">
      <c r="A531" s="831" t="s">
        <v>5896</v>
      </c>
      <c r="B531" s="832" t="s">
        <v>5553</v>
      </c>
      <c r="C531" s="832" t="s">
        <v>5511</v>
      </c>
      <c r="D531" s="832" t="s">
        <v>5574</v>
      </c>
      <c r="E531" s="832" t="s">
        <v>5575</v>
      </c>
      <c r="F531" s="849">
        <v>18</v>
      </c>
      <c r="G531" s="849">
        <v>702</v>
      </c>
      <c r="H531" s="849">
        <v>3.6</v>
      </c>
      <c r="I531" s="849">
        <v>39</v>
      </c>
      <c r="J531" s="849">
        <v>5</v>
      </c>
      <c r="K531" s="849">
        <v>195</v>
      </c>
      <c r="L531" s="849">
        <v>1</v>
      </c>
      <c r="M531" s="849">
        <v>39</v>
      </c>
      <c r="N531" s="849">
        <v>6</v>
      </c>
      <c r="O531" s="849">
        <v>234</v>
      </c>
      <c r="P531" s="837">
        <v>1.2</v>
      </c>
      <c r="Q531" s="850">
        <v>39</v>
      </c>
    </row>
    <row r="532" spans="1:17" ht="14.4" customHeight="1" x14ac:dyDescent="0.3">
      <c r="A532" s="831" t="s">
        <v>5896</v>
      </c>
      <c r="B532" s="832" t="s">
        <v>5553</v>
      </c>
      <c r="C532" s="832" t="s">
        <v>5511</v>
      </c>
      <c r="D532" s="832" t="s">
        <v>5578</v>
      </c>
      <c r="E532" s="832" t="s">
        <v>5579</v>
      </c>
      <c r="F532" s="849"/>
      <c r="G532" s="849"/>
      <c r="H532" s="849"/>
      <c r="I532" s="849"/>
      <c r="J532" s="849">
        <v>1</v>
      </c>
      <c r="K532" s="849">
        <v>1701</v>
      </c>
      <c r="L532" s="849">
        <v>1</v>
      </c>
      <c r="M532" s="849">
        <v>1701</v>
      </c>
      <c r="N532" s="849"/>
      <c r="O532" s="849"/>
      <c r="P532" s="837"/>
      <c r="Q532" s="850"/>
    </row>
    <row r="533" spans="1:17" ht="14.4" customHeight="1" x14ac:dyDescent="0.3">
      <c r="A533" s="831" t="s">
        <v>5896</v>
      </c>
      <c r="B533" s="832" t="s">
        <v>5553</v>
      </c>
      <c r="C533" s="832" t="s">
        <v>5511</v>
      </c>
      <c r="D533" s="832" t="s">
        <v>5580</v>
      </c>
      <c r="E533" s="832" t="s">
        <v>5581</v>
      </c>
      <c r="F533" s="849">
        <v>1</v>
      </c>
      <c r="G533" s="849">
        <v>4442</v>
      </c>
      <c r="H533" s="849"/>
      <c r="I533" s="849">
        <v>4442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5896</v>
      </c>
      <c r="B534" s="832" t="s">
        <v>5553</v>
      </c>
      <c r="C534" s="832" t="s">
        <v>5511</v>
      </c>
      <c r="D534" s="832" t="s">
        <v>5651</v>
      </c>
      <c r="E534" s="832" t="s">
        <v>5652</v>
      </c>
      <c r="F534" s="849">
        <v>3</v>
      </c>
      <c r="G534" s="849">
        <v>2157</v>
      </c>
      <c r="H534" s="849"/>
      <c r="I534" s="849">
        <v>719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5896</v>
      </c>
      <c r="B535" s="832" t="s">
        <v>5553</v>
      </c>
      <c r="C535" s="832" t="s">
        <v>5511</v>
      </c>
      <c r="D535" s="832" t="s">
        <v>5659</v>
      </c>
      <c r="E535" s="832" t="s">
        <v>5660</v>
      </c>
      <c r="F535" s="849">
        <v>1</v>
      </c>
      <c r="G535" s="849">
        <v>172</v>
      </c>
      <c r="H535" s="849"/>
      <c r="I535" s="849">
        <v>172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5896</v>
      </c>
      <c r="B536" s="832" t="s">
        <v>5553</v>
      </c>
      <c r="C536" s="832" t="s">
        <v>5511</v>
      </c>
      <c r="D536" s="832" t="s">
        <v>5665</v>
      </c>
      <c r="E536" s="832" t="s">
        <v>5666</v>
      </c>
      <c r="F536" s="849"/>
      <c r="G536" s="849"/>
      <c r="H536" s="849"/>
      <c r="I536" s="849"/>
      <c r="J536" s="849">
        <v>1</v>
      </c>
      <c r="K536" s="849">
        <v>3022</v>
      </c>
      <c r="L536" s="849">
        <v>1</v>
      </c>
      <c r="M536" s="849">
        <v>3022</v>
      </c>
      <c r="N536" s="849"/>
      <c r="O536" s="849"/>
      <c r="P536" s="837"/>
      <c r="Q536" s="850"/>
    </row>
    <row r="537" spans="1:17" ht="14.4" customHeight="1" x14ac:dyDescent="0.3">
      <c r="A537" s="831" t="s">
        <v>5897</v>
      </c>
      <c r="B537" s="832" t="s">
        <v>5420</v>
      </c>
      <c r="C537" s="832" t="s">
        <v>5511</v>
      </c>
      <c r="D537" s="832" t="s">
        <v>5518</v>
      </c>
      <c r="E537" s="832" t="s">
        <v>5519</v>
      </c>
      <c r="F537" s="849">
        <v>1</v>
      </c>
      <c r="G537" s="849">
        <v>37</v>
      </c>
      <c r="H537" s="849"/>
      <c r="I537" s="849">
        <v>37</v>
      </c>
      <c r="J537" s="849"/>
      <c r="K537" s="849"/>
      <c r="L537" s="849"/>
      <c r="M537" s="849"/>
      <c r="N537" s="849"/>
      <c r="O537" s="849"/>
      <c r="P537" s="837"/>
      <c r="Q537" s="850"/>
    </row>
    <row r="538" spans="1:17" ht="14.4" customHeight="1" x14ac:dyDescent="0.3">
      <c r="A538" s="831" t="s">
        <v>5897</v>
      </c>
      <c r="B538" s="832" t="s">
        <v>5420</v>
      </c>
      <c r="C538" s="832" t="s">
        <v>5511</v>
      </c>
      <c r="D538" s="832" t="s">
        <v>5522</v>
      </c>
      <c r="E538" s="832" t="s">
        <v>5523</v>
      </c>
      <c r="F538" s="849">
        <v>4</v>
      </c>
      <c r="G538" s="849">
        <v>1876</v>
      </c>
      <c r="H538" s="849">
        <v>0.99787234042553197</v>
      </c>
      <c r="I538" s="849">
        <v>469</v>
      </c>
      <c r="J538" s="849">
        <v>4</v>
      </c>
      <c r="K538" s="849">
        <v>1880</v>
      </c>
      <c r="L538" s="849">
        <v>1</v>
      </c>
      <c r="M538" s="849">
        <v>470</v>
      </c>
      <c r="N538" s="849">
        <v>1</v>
      </c>
      <c r="O538" s="849">
        <v>471</v>
      </c>
      <c r="P538" s="837">
        <v>0.25053191489361704</v>
      </c>
      <c r="Q538" s="850">
        <v>471</v>
      </c>
    </row>
    <row r="539" spans="1:17" ht="14.4" customHeight="1" x14ac:dyDescent="0.3">
      <c r="A539" s="831" t="s">
        <v>5897</v>
      </c>
      <c r="B539" s="832" t="s">
        <v>5420</v>
      </c>
      <c r="C539" s="832" t="s">
        <v>5511</v>
      </c>
      <c r="D539" s="832" t="s">
        <v>5532</v>
      </c>
      <c r="E539" s="832" t="s">
        <v>5533</v>
      </c>
      <c r="F539" s="849"/>
      <c r="G539" s="849"/>
      <c r="H539" s="849"/>
      <c r="I539" s="849"/>
      <c r="J539" s="849"/>
      <c r="K539" s="849"/>
      <c r="L539" s="849"/>
      <c r="M539" s="849"/>
      <c r="N539" s="849">
        <v>1</v>
      </c>
      <c r="O539" s="849">
        <v>702</v>
      </c>
      <c r="P539" s="837"/>
      <c r="Q539" s="850">
        <v>702</v>
      </c>
    </row>
    <row r="540" spans="1:17" ht="14.4" customHeight="1" x14ac:dyDescent="0.3">
      <c r="A540" s="831" t="s">
        <v>5897</v>
      </c>
      <c r="B540" s="832" t="s">
        <v>5420</v>
      </c>
      <c r="C540" s="832" t="s">
        <v>5511</v>
      </c>
      <c r="D540" s="832" t="s">
        <v>5536</v>
      </c>
      <c r="E540" s="832" t="s">
        <v>5537</v>
      </c>
      <c r="F540" s="849">
        <v>6</v>
      </c>
      <c r="G540" s="849">
        <v>1410</v>
      </c>
      <c r="H540" s="849">
        <v>3</v>
      </c>
      <c r="I540" s="849">
        <v>235</v>
      </c>
      <c r="J540" s="849">
        <v>2</v>
      </c>
      <c r="K540" s="849">
        <v>470</v>
      </c>
      <c r="L540" s="849">
        <v>1</v>
      </c>
      <c r="M540" s="849">
        <v>235</v>
      </c>
      <c r="N540" s="849"/>
      <c r="O540" s="849"/>
      <c r="P540" s="837"/>
      <c r="Q540" s="850"/>
    </row>
    <row r="541" spans="1:17" ht="14.4" customHeight="1" x14ac:dyDescent="0.3">
      <c r="A541" s="831" t="s">
        <v>5897</v>
      </c>
      <c r="B541" s="832" t="s">
        <v>5553</v>
      </c>
      <c r="C541" s="832" t="s">
        <v>5563</v>
      </c>
      <c r="D541" s="832" t="s">
        <v>5595</v>
      </c>
      <c r="E541" s="832" t="s">
        <v>5596</v>
      </c>
      <c r="F541" s="849"/>
      <c r="G541" s="849"/>
      <c r="H541" s="849"/>
      <c r="I541" s="849"/>
      <c r="J541" s="849">
        <v>1</v>
      </c>
      <c r="K541" s="849">
        <v>2228.1799999999998</v>
      </c>
      <c r="L541" s="849">
        <v>1</v>
      </c>
      <c r="M541" s="849">
        <v>2228.1799999999998</v>
      </c>
      <c r="N541" s="849"/>
      <c r="O541" s="849"/>
      <c r="P541" s="837"/>
      <c r="Q541" s="850"/>
    </row>
    <row r="542" spans="1:17" ht="14.4" customHeight="1" x14ac:dyDescent="0.3">
      <c r="A542" s="831" t="s">
        <v>5897</v>
      </c>
      <c r="B542" s="832" t="s">
        <v>5553</v>
      </c>
      <c r="C542" s="832" t="s">
        <v>5511</v>
      </c>
      <c r="D542" s="832" t="s">
        <v>5639</v>
      </c>
      <c r="E542" s="832" t="s">
        <v>5640</v>
      </c>
      <c r="F542" s="849"/>
      <c r="G542" s="849"/>
      <c r="H542" s="849"/>
      <c r="I542" s="849"/>
      <c r="J542" s="849">
        <v>1</v>
      </c>
      <c r="K542" s="849">
        <v>630</v>
      </c>
      <c r="L542" s="849">
        <v>1</v>
      </c>
      <c r="M542" s="849">
        <v>630</v>
      </c>
      <c r="N542" s="849"/>
      <c r="O542" s="849"/>
      <c r="P542" s="837"/>
      <c r="Q542" s="850"/>
    </row>
    <row r="543" spans="1:17" ht="14.4" customHeight="1" x14ac:dyDescent="0.3">
      <c r="A543" s="831" t="s">
        <v>5897</v>
      </c>
      <c r="B543" s="832" t="s">
        <v>5553</v>
      </c>
      <c r="C543" s="832" t="s">
        <v>5511</v>
      </c>
      <c r="D543" s="832" t="s">
        <v>5574</v>
      </c>
      <c r="E543" s="832" t="s">
        <v>5575</v>
      </c>
      <c r="F543" s="849"/>
      <c r="G543" s="849"/>
      <c r="H543" s="849"/>
      <c r="I543" s="849"/>
      <c r="J543" s="849">
        <v>2</v>
      </c>
      <c r="K543" s="849">
        <v>78</v>
      </c>
      <c r="L543" s="849">
        <v>1</v>
      </c>
      <c r="M543" s="849">
        <v>39</v>
      </c>
      <c r="N543" s="849"/>
      <c r="O543" s="849"/>
      <c r="P543" s="837"/>
      <c r="Q543" s="850"/>
    </row>
    <row r="544" spans="1:17" ht="14.4" customHeight="1" x14ac:dyDescent="0.3">
      <c r="A544" s="831" t="s">
        <v>5897</v>
      </c>
      <c r="B544" s="832" t="s">
        <v>5553</v>
      </c>
      <c r="C544" s="832" t="s">
        <v>5511</v>
      </c>
      <c r="D544" s="832" t="s">
        <v>5647</v>
      </c>
      <c r="E544" s="832" t="s">
        <v>5648</v>
      </c>
      <c r="F544" s="849"/>
      <c r="G544" s="849"/>
      <c r="H544" s="849"/>
      <c r="I544" s="849"/>
      <c r="J544" s="849">
        <v>1</v>
      </c>
      <c r="K544" s="849">
        <v>709</v>
      </c>
      <c r="L544" s="849">
        <v>1</v>
      </c>
      <c r="M544" s="849">
        <v>709</v>
      </c>
      <c r="N544" s="849"/>
      <c r="O544" s="849"/>
      <c r="P544" s="837"/>
      <c r="Q544" s="850"/>
    </row>
    <row r="545" spans="1:17" ht="14.4" customHeight="1" x14ac:dyDescent="0.3">
      <c r="A545" s="831" t="s">
        <v>5898</v>
      </c>
      <c r="B545" s="832" t="s">
        <v>5420</v>
      </c>
      <c r="C545" s="832" t="s">
        <v>5511</v>
      </c>
      <c r="D545" s="832" t="s">
        <v>5518</v>
      </c>
      <c r="E545" s="832" t="s">
        <v>5519</v>
      </c>
      <c r="F545" s="849">
        <v>1</v>
      </c>
      <c r="G545" s="849">
        <v>37</v>
      </c>
      <c r="H545" s="849">
        <v>1</v>
      </c>
      <c r="I545" s="849">
        <v>37</v>
      </c>
      <c r="J545" s="849">
        <v>1</v>
      </c>
      <c r="K545" s="849">
        <v>37</v>
      </c>
      <c r="L545" s="849">
        <v>1</v>
      </c>
      <c r="M545" s="849">
        <v>37</v>
      </c>
      <c r="N545" s="849">
        <v>1</v>
      </c>
      <c r="O545" s="849">
        <v>37</v>
      </c>
      <c r="P545" s="837">
        <v>1</v>
      </c>
      <c r="Q545" s="850">
        <v>37</v>
      </c>
    </row>
    <row r="546" spans="1:17" ht="14.4" customHeight="1" x14ac:dyDescent="0.3">
      <c r="A546" s="831" t="s">
        <v>5898</v>
      </c>
      <c r="B546" s="832" t="s">
        <v>5420</v>
      </c>
      <c r="C546" s="832" t="s">
        <v>5511</v>
      </c>
      <c r="D546" s="832" t="s">
        <v>5522</v>
      </c>
      <c r="E546" s="832" t="s">
        <v>5523</v>
      </c>
      <c r="F546" s="849"/>
      <c r="G546" s="849"/>
      <c r="H546" s="849"/>
      <c r="I546" s="849"/>
      <c r="J546" s="849">
        <v>1</v>
      </c>
      <c r="K546" s="849">
        <v>470</v>
      </c>
      <c r="L546" s="849">
        <v>1</v>
      </c>
      <c r="M546" s="849">
        <v>470</v>
      </c>
      <c r="N546" s="849"/>
      <c r="O546" s="849"/>
      <c r="P546" s="837"/>
      <c r="Q546" s="850"/>
    </row>
    <row r="547" spans="1:17" ht="14.4" customHeight="1" x14ac:dyDescent="0.3">
      <c r="A547" s="831" t="s">
        <v>5898</v>
      </c>
      <c r="B547" s="832" t="s">
        <v>5420</v>
      </c>
      <c r="C547" s="832" t="s">
        <v>5511</v>
      </c>
      <c r="D547" s="832" t="s">
        <v>5536</v>
      </c>
      <c r="E547" s="832" t="s">
        <v>5537</v>
      </c>
      <c r="F547" s="849">
        <v>1</v>
      </c>
      <c r="G547" s="849">
        <v>235</v>
      </c>
      <c r="H547" s="849">
        <v>1</v>
      </c>
      <c r="I547" s="849">
        <v>235</v>
      </c>
      <c r="J547" s="849">
        <v>1</v>
      </c>
      <c r="K547" s="849">
        <v>235</v>
      </c>
      <c r="L547" s="849">
        <v>1</v>
      </c>
      <c r="M547" s="849">
        <v>235</v>
      </c>
      <c r="N547" s="849"/>
      <c r="O547" s="849"/>
      <c r="P547" s="837"/>
      <c r="Q547" s="850"/>
    </row>
    <row r="548" spans="1:17" ht="14.4" customHeight="1" x14ac:dyDescent="0.3">
      <c r="A548" s="831" t="s">
        <v>5898</v>
      </c>
      <c r="B548" s="832" t="s">
        <v>5553</v>
      </c>
      <c r="C548" s="832" t="s">
        <v>5563</v>
      </c>
      <c r="D548" s="832" t="s">
        <v>5591</v>
      </c>
      <c r="E548" s="832" t="s">
        <v>5592</v>
      </c>
      <c r="F548" s="849"/>
      <c r="G548" s="849"/>
      <c r="H548" s="849"/>
      <c r="I548" s="849"/>
      <c r="J548" s="849">
        <v>1</v>
      </c>
      <c r="K548" s="849">
        <v>2651.74</v>
      </c>
      <c r="L548" s="849">
        <v>1</v>
      </c>
      <c r="M548" s="849">
        <v>2651.74</v>
      </c>
      <c r="N548" s="849"/>
      <c r="O548" s="849"/>
      <c r="P548" s="837"/>
      <c r="Q548" s="850"/>
    </row>
    <row r="549" spans="1:17" ht="14.4" customHeight="1" x14ac:dyDescent="0.3">
      <c r="A549" s="831" t="s">
        <v>5898</v>
      </c>
      <c r="B549" s="832" t="s">
        <v>5553</v>
      </c>
      <c r="C549" s="832" t="s">
        <v>5563</v>
      </c>
      <c r="D549" s="832" t="s">
        <v>5593</v>
      </c>
      <c r="E549" s="832" t="s">
        <v>5594</v>
      </c>
      <c r="F549" s="849">
        <v>3</v>
      </c>
      <c r="G549" s="849">
        <v>16068.09</v>
      </c>
      <c r="H549" s="849">
        <v>3</v>
      </c>
      <c r="I549" s="849">
        <v>5356.03</v>
      </c>
      <c r="J549" s="849">
        <v>1</v>
      </c>
      <c r="K549" s="849">
        <v>5356.03</v>
      </c>
      <c r="L549" s="849">
        <v>1</v>
      </c>
      <c r="M549" s="849">
        <v>5356.03</v>
      </c>
      <c r="N549" s="849"/>
      <c r="O549" s="849"/>
      <c r="P549" s="837"/>
      <c r="Q549" s="850"/>
    </row>
    <row r="550" spans="1:17" ht="14.4" customHeight="1" x14ac:dyDescent="0.3">
      <c r="A550" s="831" t="s">
        <v>5898</v>
      </c>
      <c r="B550" s="832" t="s">
        <v>5553</v>
      </c>
      <c r="C550" s="832" t="s">
        <v>5563</v>
      </c>
      <c r="D550" s="832" t="s">
        <v>5595</v>
      </c>
      <c r="E550" s="832" t="s">
        <v>5596</v>
      </c>
      <c r="F550" s="849"/>
      <c r="G550" s="849"/>
      <c r="H550" s="849"/>
      <c r="I550" s="849"/>
      <c r="J550" s="849"/>
      <c r="K550" s="849"/>
      <c r="L550" s="849"/>
      <c r="M550" s="849"/>
      <c r="N550" s="849">
        <v>1</v>
      </c>
      <c r="O550" s="849">
        <v>2228.1799999999998</v>
      </c>
      <c r="P550" s="837"/>
      <c r="Q550" s="850">
        <v>2228.1799999999998</v>
      </c>
    </row>
    <row r="551" spans="1:17" ht="14.4" customHeight="1" x14ac:dyDescent="0.3">
      <c r="A551" s="831" t="s">
        <v>5898</v>
      </c>
      <c r="B551" s="832" t="s">
        <v>5553</v>
      </c>
      <c r="C551" s="832" t="s">
        <v>5563</v>
      </c>
      <c r="D551" s="832" t="s">
        <v>5597</v>
      </c>
      <c r="E551" s="832" t="s">
        <v>5598</v>
      </c>
      <c r="F551" s="849">
        <v>2.17</v>
      </c>
      <c r="G551" s="849">
        <v>3890.84</v>
      </c>
      <c r="H551" s="849">
        <v>2.1669952659426346</v>
      </c>
      <c r="I551" s="849">
        <v>1793.0138248847927</v>
      </c>
      <c r="J551" s="849">
        <v>1</v>
      </c>
      <c r="K551" s="849">
        <v>1795.5</v>
      </c>
      <c r="L551" s="849">
        <v>1</v>
      </c>
      <c r="M551" s="849">
        <v>1795.5</v>
      </c>
      <c r="N551" s="849"/>
      <c r="O551" s="849"/>
      <c r="P551" s="837"/>
      <c r="Q551" s="850"/>
    </row>
    <row r="552" spans="1:17" ht="14.4" customHeight="1" x14ac:dyDescent="0.3">
      <c r="A552" s="831" t="s">
        <v>5898</v>
      </c>
      <c r="B552" s="832" t="s">
        <v>5553</v>
      </c>
      <c r="C552" s="832" t="s">
        <v>5563</v>
      </c>
      <c r="D552" s="832" t="s">
        <v>5605</v>
      </c>
      <c r="E552" s="832" t="s">
        <v>5606</v>
      </c>
      <c r="F552" s="849"/>
      <c r="G552" s="849"/>
      <c r="H552" s="849"/>
      <c r="I552" s="849"/>
      <c r="J552" s="849">
        <v>0.08</v>
      </c>
      <c r="K552" s="849">
        <v>23.03</v>
      </c>
      <c r="L552" s="849">
        <v>1</v>
      </c>
      <c r="M552" s="849">
        <v>287.875</v>
      </c>
      <c r="N552" s="849"/>
      <c r="O552" s="849"/>
      <c r="P552" s="837"/>
      <c r="Q552" s="850"/>
    </row>
    <row r="553" spans="1:17" ht="14.4" customHeight="1" x14ac:dyDescent="0.3">
      <c r="A553" s="831" t="s">
        <v>5898</v>
      </c>
      <c r="B553" s="832" t="s">
        <v>5553</v>
      </c>
      <c r="C553" s="832" t="s">
        <v>5563</v>
      </c>
      <c r="D553" s="832" t="s">
        <v>5607</v>
      </c>
      <c r="E553" s="832" t="s">
        <v>5608</v>
      </c>
      <c r="F553" s="849">
        <v>3</v>
      </c>
      <c r="G553" s="849">
        <v>6100.0499999999993</v>
      </c>
      <c r="H553" s="849">
        <v>2.9999999999999996</v>
      </c>
      <c r="I553" s="849">
        <v>2033.3499999999997</v>
      </c>
      <c r="J553" s="849">
        <v>1</v>
      </c>
      <c r="K553" s="849">
        <v>2033.35</v>
      </c>
      <c r="L553" s="849">
        <v>1</v>
      </c>
      <c r="M553" s="849">
        <v>2033.35</v>
      </c>
      <c r="N553" s="849"/>
      <c r="O553" s="849"/>
      <c r="P553" s="837"/>
      <c r="Q553" s="850"/>
    </row>
    <row r="554" spans="1:17" ht="14.4" customHeight="1" x14ac:dyDescent="0.3">
      <c r="A554" s="831" t="s">
        <v>5898</v>
      </c>
      <c r="B554" s="832" t="s">
        <v>5553</v>
      </c>
      <c r="C554" s="832" t="s">
        <v>5563</v>
      </c>
      <c r="D554" s="832" t="s">
        <v>5611</v>
      </c>
      <c r="E554" s="832" t="s">
        <v>5612</v>
      </c>
      <c r="F554" s="849"/>
      <c r="G554" s="849"/>
      <c r="H554" s="849"/>
      <c r="I554" s="849"/>
      <c r="J554" s="849">
        <v>1</v>
      </c>
      <c r="K554" s="849">
        <v>1040.72</v>
      </c>
      <c r="L554" s="849">
        <v>1</v>
      </c>
      <c r="M554" s="849">
        <v>1040.72</v>
      </c>
      <c r="N554" s="849"/>
      <c r="O554" s="849"/>
      <c r="P554" s="837"/>
      <c r="Q554" s="850"/>
    </row>
    <row r="555" spans="1:17" ht="14.4" customHeight="1" x14ac:dyDescent="0.3">
      <c r="A555" s="831" t="s">
        <v>5898</v>
      </c>
      <c r="B555" s="832" t="s">
        <v>5553</v>
      </c>
      <c r="C555" s="832" t="s">
        <v>5563</v>
      </c>
      <c r="D555" s="832" t="s">
        <v>5615</v>
      </c>
      <c r="E555" s="832" t="s">
        <v>5616</v>
      </c>
      <c r="F555" s="849">
        <v>3</v>
      </c>
      <c r="G555" s="849">
        <v>10242.900000000001</v>
      </c>
      <c r="H555" s="849">
        <v>3.0000000000000004</v>
      </c>
      <c r="I555" s="849">
        <v>3414.3000000000006</v>
      </c>
      <c r="J555" s="849">
        <v>1</v>
      </c>
      <c r="K555" s="849">
        <v>3414.3</v>
      </c>
      <c r="L555" s="849">
        <v>1</v>
      </c>
      <c r="M555" s="849">
        <v>3414.3</v>
      </c>
      <c r="N555" s="849"/>
      <c r="O555" s="849"/>
      <c r="P555" s="837"/>
      <c r="Q555" s="850"/>
    </row>
    <row r="556" spans="1:17" ht="14.4" customHeight="1" x14ac:dyDescent="0.3">
      <c r="A556" s="831" t="s">
        <v>5898</v>
      </c>
      <c r="B556" s="832" t="s">
        <v>5553</v>
      </c>
      <c r="C556" s="832" t="s">
        <v>5563</v>
      </c>
      <c r="D556" s="832" t="s">
        <v>5629</v>
      </c>
      <c r="E556" s="832" t="s">
        <v>5630</v>
      </c>
      <c r="F556" s="849"/>
      <c r="G556" s="849"/>
      <c r="H556" s="849"/>
      <c r="I556" s="849"/>
      <c r="J556" s="849"/>
      <c r="K556" s="849"/>
      <c r="L556" s="849"/>
      <c r="M556" s="849"/>
      <c r="N556" s="849">
        <v>0.2</v>
      </c>
      <c r="O556" s="849">
        <v>591.92999999999995</v>
      </c>
      <c r="P556" s="837"/>
      <c r="Q556" s="850">
        <v>2959.6499999999996</v>
      </c>
    </row>
    <row r="557" spans="1:17" ht="14.4" customHeight="1" x14ac:dyDescent="0.3">
      <c r="A557" s="831" t="s">
        <v>5898</v>
      </c>
      <c r="B557" s="832" t="s">
        <v>5553</v>
      </c>
      <c r="C557" s="832" t="s">
        <v>5511</v>
      </c>
      <c r="D557" s="832" t="s">
        <v>5518</v>
      </c>
      <c r="E557" s="832" t="s">
        <v>5519</v>
      </c>
      <c r="F557" s="849">
        <v>1</v>
      </c>
      <c r="G557" s="849">
        <v>37</v>
      </c>
      <c r="H557" s="849"/>
      <c r="I557" s="849">
        <v>37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5898</v>
      </c>
      <c r="B558" s="832" t="s">
        <v>5553</v>
      </c>
      <c r="C558" s="832" t="s">
        <v>5511</v>
      </c>
      <c r="D558" s="832" t="s">
        <v>5568</v>
      </c>
      <c r="E558" s="832" t="s">
        <v>5569</v>
      </c>
      <c r="F558" s="849">
        <v>3</v>
      </c>
      <c r="G558" s="849">
        <v>264</v>
      </c>
      <c r="H558" s="849"/>
      <c r="I558" s="849">
        <v>88</v>
      </c>
      <c r="J558" s="849"/>
      <c r="K558" s="849"/>
      <c r="L558" s="849"/>
      <c r="M558" s="849"/>
      <c r="N558" s="849">
        <v>2</v>
      </c>
      <c r="O558" s="849">
        <v>176</v>
      </c>
      <c r="P558" s="837"/>
      <c r="Q558" s="850">
        <v>88</v>
      </c>
    </row>
    <row r="559" spans="1:17" ht="14.4" customHeight="1" x14ac:dyDescent="0.3">
      <c r="A559" s="831" t="s">
        <v>5898</v>
      </c>
      <c r="B559" s="832" t="s">
        <v>5553</v>
      </c>
      <c r="C559" s="832" t="s">
        <v>5511</v>
      </c>
      <c r="D559" s="832" t="s">
        <v>5570</v>
      </c>
      <c r="E559" s="832" t="s">
        <v>5571</v>
      </c>
      <c r="F559" s="849"/>
      <c r="G559" s="849"/>
      <c r="H559" s="849"/>
      <c r="I559" s="849"/>
      <c r="J559" s="849">
        <v>1</v>
      </c>
      <c r="K559" s="849">
        <v>761</v>
      </c>
      <c r="L559" s="849">
        <v>1</v>
      </c>
      <c r="M559" s="849">
        <v>761</v>
      </c>
      <c r="N559" s="849"/>
      <c r="O559" s="849"/>
      <c r="P559" s="837"/>
      <c r="Q559" s="850"/>
    </row>
    <row r="560" spans="1:17" ht="14.4" customHeight="1" x14ac:dyDescent="0.3">
      <c r="A560" s="831" t="s">
        <v>5898</v>
      </c>
      <c r="B560" s="832" t="s">
        <v>5553</v>
      </c>
      <c r="C560" s="832" t="s">
        <v>5511</v>
      </c>
      <c r="D560" s="832" t="s">
        <v>5639</v>
      </c>
      <c r="E560" s="832" t="s">
        <v>5640</v>
      </c>
      <c r="F560" s="849">
        <v>5</v>
      </c>
      <c r="G560" s="849">
        <v>3150</v>
      </c>
      <c r="H560" s="849">
        <v>1.25</v>
      </c>
      <c r="I560" s="849">
        <v>630</v>
      </c>
      <c r="J560" s="849">
        <v>4</v>
      </c>
      <c r="K560" s="849">
        <v>2520</v>
      </c>
      <c r="L560" s="849">
        <v>1</v>
      </c>
      <c r="M560" s="849">
        <v>630</v>
      </c>
      <c r="N560" s="849">
        <v>10</v>
      </c>
      <c r="O560" s="849">
        <v>6310</v>
      </c>
      <c r="P560" s="837">
        <v>2.503968253968254</v>
      </c>
      <c r="Q560" s="850">
        <v>631</v>
      </c>
    </row>
    <row r="561" spans="1:17" ht="14.4" customHeight="1" x14ac:dyDescent="0.3">
      <c r="A561" s="831" t="s">
        <v>5898</v>
      </c>
      <c r="B561" s="832" t="s">
        <v>5553</v>
      </c>
      <c r="C561" s="832" t="s">
        <v>5511</v>
      </c>
      <c r="D561" s="832" t="s">
        <v>5643</v>
      </c>
      <c r="E561" s="832" t="s">
        <v>5644</v>
      </c>
      <c r="F561" s="849">
        <v>3</v>
      </c>
      <c r="G561" s="849">
        <v>2385</v>
      </c>
      <c r="H561" s="849">
        <v>3</v>
      </c>
      <c r="I561" s="849">
        <v>795</v>
      </c>
      <c r="J561" s="849">
        <v>1</v>
      </c>
      <c r="K561" s="849">
        <v>795</v>
      </c>
      <c r="L561" s="849">
        <v>1</v>
      </c>
      <c r="M561" s="849">
        <v>795</v>
      </c>
      <c r="N561" s="849"/>
      <c r="O561" s="849"/>
      <c r="P561" s="837"/>
      <c r="Q561" s="850"/>
    </row>
    <row r="562" spans="1:17" ht="14.4" customHeight="1" x14ac:dyDescent="0.3">
      <c r="A562" s="831" t="s">
        <v>5898</v>
      </c>
      <c r="B562" s="832" t="s">
        <v>5553</v>
      </c>
      <c r="C562" s="832" t="s">
        <v>5511</v>
      </c>
      <c r="D562" s="832" t="s">
        <v>5572</v>
      </c>
      <c r="E562" s="832" t="s">
        <v>5573</v>
      </c>
      <c r="F562" s="849">
        <v>7</v>
      </c>
      <c r="G562" s="849">
        <v>2744</v>
      </c>
      <c r="H562" s="849">
        <v>1.75</v>
      </c>
      <c r="I562" s="849">
        <v>392</v>
      </c>
      <c r="J562" s="849">
        <v>4</v>
      </c>
      <c r="K562" s="849">
        <v>1568</v>
      </c>
      <c r="L562" s="849">
        <v>1</v>
      </c>
      <c r="M562" s="849">
        <v>392</v>
      </c>
      <c r="N562" s="849">
        <v>7</v>
      </c>
      <c r="O562" s="849">
        <v>2751</v>
      </c>
      <c r="P562" s="837">
        <v>1.7544642857142858</v>
      </c>
      <c r="Q562" s="850">
        <v>393</v>
      </c>
    </row>
    <row r="563" spans="1:17" ht="14.4" customHeight="1" x14ac:dyDescent="0.3">
      <c r="A563" s="831" t="s">
        <v>5898</v>
      </c>
      <c r="B563" s="832" t="s">
        <v>5553</v>
      </c>
      <c r="C563" s="832" t="s">
        <v>5511</v>
      </c>
      <c r="D563" s="832" t="s">
        <v>5574</v>
      </c>
      <c r="E563" s="832" t="s">
        <v>5575</v>
      </c>
      <c r="F563" s="849">
        <v>19</v>
      </c>
      <c r="G563" s="849">
        <v>741</v>
      </c>
      <c r="H563" s="849">
        <v>2.1111111111111112</v>
      </c>
      <c r="I563" s="849">
        <v>39</v>
      </c>
      <c r="J563" s="849">
        <v>9</v>
      </c>
      <c r="K563" s="849">
        <v>351</v>
      </c>
      <c r="L563" s="849">
        <v>1</v>
      </c>
      <c r="M563" s="849">
        <v>39</v>
      </c>
      <c r="N563" s="849">
        <v>26</v>
      </c>
      <c r="O563" s="849">
        <v>1014</v>
      </c>
      <c r="P563" s="837">
        <v>2.8888888888888888</v>
      </c>
      <c r="Q563" s="850">
        <v>39</v>
      </c>
    </row>
    <row r="564" spans="1:17" ht="14.4" customHeight="1" x14ac:dyDescent="0.3">
      <c r="A564" s="831" t="s">
        <v>5898</v>
      </c>
      <c r="B564" s="832" t="s">
        <v>5553</v>
      </c>
      <c r="C564" s="832" t="s">
        <v>5511</v>
      </c>
      <c r="D564" s="832" t="s">
        <v>5645</v>
      </c>
      <c r="E564" s="832" t="s">
        <v>5646</v>
      </c>
      <c r="F564" s="849"/>
      <c r="G564" s="849"/>
      <c r="H564" s="849"/>
      <c r="I564" s="849"/>
      <c r="J564" s="849">
        <v>1</v>
      </c>
      <c r="K564" s="849">
        <v>586</v>
      </c>
      <c r="L564" s="849">
        <v>1</v>
      </c>
      <c r="M564" s="849">
        <v>586</v>
      </c>
      <c r="N564" s="849"/>
      <c r="O564" s="849"/>
      <c r="P564" s="837"/>
      <c r="Q564" s="850"/>
    </row>
    <row r="565" spans="1:17" ht="14.4" customHeight="1" x14ac:dyDescent="0.3">
      <c r="A565" s="831" t="s">
        <v>5898</v>
      </c>
      <c r="B565" s="832" t="s">
        <v>5553</v>
      </c>
      <c r="C565" s="832" t="s">
        <v>5511</v>
      </c>
      <c r="D565" s="832" t="s">
        <v>5578</v>
      </c>
      <c r="E565" s="832" t="s">
        <v>5579</v>
      </c>
      <c r="F565" s="849"/>
      <c r="G565" s="849"/>
      <c r="H565" s="849"/>
      <c r="I565" s="849"/>
      <c r="J565" s="849">
        <v>1</v>
      </c>
      <c r="K565" s="849">
        <v>1701</v>
      </c>
      <c r="L565" s="849">
        <v>1</v>
      </c>
      <c r="M565" s="849">
        <v>1701</v>
      </c>
      <c r="N565" s="849"/>
      <c r="O565" s="849"/>
      <c r="P565" s="837"/>
      <c r="Q565" s="850"/>
    </row>
    <row r="566" spans="1:17" ht="14.4" customHeight="1" x14ac:dyDescent="0.3">
      <c r="A566" s="831" t="s">
        <v>5898</v>
      </c>
      <c r="B566" s="832" t="s">
        <v>5553</v>
      </c>
      <c r="C566" s="832" t="s">
        <v>5511</v>
      </c>
      <c r="D566" s="832" t="s">
        <v>5647</v>
      </c>
      <c r="E566" s="832" t="s">
        <v>5648</v>
      </c>
      <c r="F566" s="849"/>
      <c r="G566" s="849"/>
      <c r="H566" s="849"/>
      <c r="I566" s="849"/>
      <c r="J566" s="849">
        <v>1</v>
      </c>
      <c r="K566" s="849">
        <v>709</v>
      </c>
      <c r="L566" s="849">
        <v>1</v>
      </c>
      <c r="M566" s="849">
        <v>709</v>
      </c>
      <c r="N566" s="849">
        <v>1</v>
      </c>
      <c r="O566" s="849">
        <v>710</v>
      </c>
      <c r="P566" s="837">
        <v>1.001410437235543</v>
      </c>
      <c r="Q566" s="850">
        <v>710</v>
      </c>
    </row>
    <row r="567" spans="1:17" ht="14.4" customHeight="1" x14ac:dyDescent="0.3">
      <c r="A567" s="831" t="s">
        <v>5898</v>
      </c>
      <c r="B567" s="832" t="s">
        <v>5553</v>
      </c>
      <c r="C567" s="832" t="s">
        <v>5511</v>
      </c>
      <c r="D567" s="832" t="s">
        <v>5580</v>
      </c>
      <c r="E567" s="832" t="s">
        <v>5581</v>
      </c>
      <c r="F567" s="849">
        <v>1</v>
      </c>
      <c r="G567" s="849">
        <v>4442</v>
      </c>
      <c r="H567" s="849"/>
      <c r="I567" s="849">
        <v>4442</v>
      </c>
      <c r="J567" s="849"/>
      <c r="K567" s="849"/>
      <c r="L567" s="849"/>
      <c r="M567" s="849"/>
      <c r="N567" s="849">
        <v>1</v>
      </c>
      <c r="O567" s="849">
        <v>4442</v>
      </c>
      <c r="P567" s="837"/>
      <c r="Q567" s="850">
        <v>4442</v>
      </c>
    </row>
    <row r="568" spans="1:17" ht="14.4" customHeight="1" x14ac:dyDescent="0.3">
      <c r="A568" s="831" t="s">
        <v>5898</v>
      </c>
      <c r="B568" s="832" t="s">
        <v>5553</v>
      </c>
      <c r="C568" s="832" t="s">
        <v>5511</v>
      </c>
      <c r="D568" s="832" t="s">
        <v>5655</v>
      </c>
      <c r="E568" s="832" t="s">
        <v>5656</v>
      </c>
      <c r="F568" s="849">
        <v>3</v>
      </c>
      <c r="G568" s="849">
        <v>5313</v>
      </c>
      <c r="H568" s="849"/>
      <c r="I568" s="849">
        <v>1771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5898</v>
      </c>
      <c r="B569" s="832" t="s">
        <v>5553</v>
      </c>
      <c r="C569" s="832" t="s">
        <v>5511</v>
      </c>
      <c r="D569" s="832" t="s">
        <v>5657</v>
      </c>
      <c r="E569" s="832" t="s">
        <v>5658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982</v>
      </c>
      <c r="P569" s="837"/>
      <c r="Q569" s="850">
        <v>982</v>
      </c>
    </row>
    <row r="570" spans="1:17" ht="14.4" customHeight="1" x14ac:dyDescent="0.3">
      <c r="A570" s="831" t="s">
        <v>5898</v>
      </c>
      <c r="B570" s="832" t="s">
        <v>5553</v>
      </c>
      <c r="C570" s="832" t="s">
        <v>5511</v>
      </c>
      <c r="D570" s="832" t="s">
        <v>5659</v>
      </c>
      <c r="E570" s="832" t="s">
        <v>5660</v>
      </c>
      <c r="F570" s="849">
        <v>3</v>
      </c>
      <c r="G570" s="849">
        <v>516</v>
      </c>
      <c r="H570" s="849">
        <v>1.5</v>
      </c>
      <c r="I570" s="849">
        <v>172</v>
      </c>
      <c r="J570" s="849">
        <v>2</v>
      </c>
      <c r="K570" s="849">
        <v>344</v>
      </c>
      <c r="L570" s="849">
        <v>1</v>
      </c>
      <c r="M570" s="849">
        <v>172</v>
      </c>
      <c r="N570" s="849">
        <v>2</v>
      </c>
      <c r="O570" s="849">
        <v>344</v>
      </c>
      <c r="P570" s="837">
        <v>1</v>
      </c>
      <c r="Q570" s="850">
        <v>172</v>
      </c>
    </row>
    <row r="571" spans="1:17" ht="14.4" customHeight="1" x14ac:dyDescent="0.3">
      <c r="A571" s="831" t="s">
        <v>5898</v>
      </c>
      <c r="B571" s="832" t="s">
        <v>5553</v>
      </c>
      <c r="C571" s="832" t="s">
        <v>5511</v>
      </c>
      <c r="D571" s="832" t="s">
        <v>5661</v>
      </c>
      <c r="E571" s="832" t="s">
        <v>5662</v>
      </c>
      <c r="F571" s="849">
        <v>3</v>
      </c>
      <c r="G571" s="849">
        <v>1230</v>
      </c>
      <c r="H571" s="849">
        <v>3</v>
      </c>
      <c r="I571" s="849">
        <v>410</v>
      </c>
      <c r="J571" s="849">
        <v>1</v>
      </c>
      <c r="K571" s="849">
        <v>410</v>
      </c>
      <c r="L571" s="849">
        <v>1</v>
      </c>
      <c r="M571" s="849">
        <v>410</v>
      </c>
      <c r="N571" s="849"/>
      <c r="O571" s="849"/>
      <c r="P571" s="837"/>
      <c r="Q571" s="850"/>
    </row>
    <row r="572" spans="1:17" ht="14.4" customHeight="1" x14ac:dyDescent="0.3">
      <c r="A572" s="831" t="s">
        <v>5898</v>
      </c>
      <c r="B572" s="832" t="s">
        <v>5553</v>
      </c>
      <c r="C572" s="832" t="s">
        <v>5511</v>
      </c>
      <c r="D572" s="832" t="s">
        <v>5665</v>
      </c>
      <c r="E572" s="832" t="s">
        <v>5666</v>
      </c>
      <c r="F572" s="849">
        <v>3</v>
      </c>
      <c r="G572" s="849">
        <v>9066</v>
      </c>
      <c r="H572" s="849">
        <v>3</v>
      </c>
      <c r="I572" s="849">
        <v>3022</v>
      </c>
      <c r="J572" s="849">
        <v>1</v>
      </c>
      <c r="K572" s="849">
        <v>3022</v>
      </c>
      <c r="L572" s="849">
        <v>1</v>
      </c>
      <c r="M572" s="849">
        <v>3022</v>
      </c>
      <c r="N572" s="849"/>
      <c r="O572" s="849"/>
      <c r="P572" s="837"/>
      <c r="Q572" s="850"/>
    </row>
    <row r="573" spans="1:17" ht="14.4" customHeight="1" x14ac:dyDescent="0.3">
      <c r="A573" s="831" t="s">
        <v>5898</v>
      </c>
      <c r="B573" s="832" t="s">
        <v>5553</v>
      </c>
      <c r="C573" s="832" t="s">
        <v>5511</v>
      </c>
      <c r="D573" s="832" t="s">
        <v>5669</v>
      </c>
      <c r="E573" s="832" t="s">
        <v>5670</v>
      </c>
      <c r="F573" s="849"/>
      <c r="G573" s="849"/>
      <c r="H573" s="849"/>
      <c r="I573" s="849"/>
      <c r="J573" s="849"/>
      <c r="K573" s="849"/>
      <c r="L573" s="849"/>
      <c r="M573" s="849"/>
      <c r="N573" s="849">
        <v>1</v>
      </c>
      <c r="O573" s="849">
        <v>12616</v>
      </c>
      <c r="P573" s="837"/>
      <c r="Q573" s="850">
        <v>12616</v>
      </c>
    </row>
    <row r="574" spans="1:17" ht="14.4" customHeight="1" x14ac:dyDescent="0.3">
      <c r="A574" s="831" t="s">
        <v>5899</v>
      </c>
      <c r="B574" s="832" t="s">
        <v>5420</v>
      </c>
      <c r="C574" s="832" t="s">
        <v>5511</v>
      </c>
      <c r="D574" s="832" t="s">
        <v>5522</v>
      </c>
      <c r="E574" s="832" t="s">
        <v>5523</v>
      </c>
      <c r="F574" s="849">
        <v>1</v>
      </c>
      <c r="G574" s="849">
        <v>469</v>
      </c>
      <c r="H574" s="849"/>
      <c r="I574" s="849">
        <v>469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5899</v>
      </c>
      <c r="B575" s="832" t="s">
        <v>5420</v>
      </c>
      <c r="C575" s="832" t="s">
        <v>5511</v>
      </c>
      <c r="D575" s="832" t="s">
        <v>5536</v>
      </c>
      <c r="E575" s="832" t="s">
        <v>5537</v>
      </c>
      <c r="F575" s="849">
        <v>1</v>
      </c>
      <c r="G575" s="849">
        <v>235</v>
      </c>
      <c r="H575" s="849"/>
      <c r="I575" s="849">
        <v>235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5899</v>
      </c>
      <c r="B576" s="832" t="s">
        <v>5553</v>
      </c>
      <c r="C576" s="832" t="s">
        <v>5511</v>
      </c>
      <c r="D576" s="832" t="s">
        <v>5635</v>
      </c>
      <c r="E576" s="832" t="s">
        <v>5636</v>
      </c>
      <c r="F576" s="849">
        <v>1</v>
      </c>
      <c r="G576" s="849">
        <v>122</v>
      </c>
      <c r="H576" s="849"/>
      <c r="I576" s="849">
        <v>122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5899</v>
      </c>
      <c r="B577" s="832" t="s">
        <v>5553</v>
      </c>
      <c r="C577" s="832" t="s">
        <v>5511</v>
      </c>
      <c r="D577" s="832" t="s">
        <v>5568</v>
      </c>
      <c r="E577" s="832" t="s">
        <v>5569</v>
      </c>
      <c r="F577" s="849">
        <v>2</v>
      </c>
      <c r="G577" s="849">
        <v>176</v>
      </c>
      <c r="H577" s="849"/>
      <c r="I577" s="849">
        <v>88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5899</v>
      </c>
      <c r="B578" s="832" t="s">
        <v>5553</v>
      </c>
      <c r="C578" s="832" t="s">
        <v>5511</v>
      </c>
      <c r="D578" s="832" t="s">
        <v>5639</v>
      </c>
      <c r="E578" s="832" t="s">
        <v>5640</v>
      </c>
      <c r="F578" s="849">
        <v>3</v>
      </c>
      <c r="G578" s="849">
        <v>1890</v>
      </c>
      <c r="H578" s="849">
        <v>3</v>
      </c>
      <c r="I578" s="849">
        <v>630</v>
      </c>
      <c r="J578" s="849">
        <v>1</v>
      </c>
      <c r="K578" s="849">
        <v>630</v>
      </c>
      <c r="L578" s="849">
        <v>1</v>
      </c>
      <c r="M578" s="849">
        <v>630</v>
      </c>
      <c r="N578" s="849"/>
      <c r="O578" s="849"/>
      <c r="P578" s="837"/>
      <c r="Q578" s="850"/>
    </row>
    <row r="579" spans="1:17" ht="14.4" customHeight="1" x14ac:dyDescent="0.3">
      <c r="A579" s="831" t="s">
        <v>5899</v>
      </c>
      <c r="B579" s="832" t="s">
        <v>5553</v>
      </c>
      <c r="C579" s="832" t="s">
        <v>5511</v>
      </c>
      <c r="D579" s="832" t="s">
        <v>5572</v>
      </c>
      <c r="E579" s="832" t="s">
        <v>5573</v>
      </c>
      <c r="F579" s="849">
        <v>1</v>
      </c>
      <c r="G579" s="849">
        <v>392</v>
      </c>
      <c r="H579" s="849">
        <v>1</v>
      </c>
      <c r="I579" s="849">
        <v>392</v>
      </c>
      <c r="J579" s="849">
        <v>1</v>
      </c>
      <c r="K579" s="849">
        <v>392</v>
      </c>
      <c r="L579" s="849">
        <v>1</v>
      </c>
      <c r="M579" s="849">
        <v>392</v>
      </c>
      <c r="N579" s="849"/>
      <c r="O579" s="849"/>
      <c r="P579" s="837"/>
      <c r="Q579" s="850"/>
    </row>
    <row r="580" spans="1:17" ht="14.4" customHeight="1" x14ac:dyDescent="0.3">
      <c r="A580" s="831" t="s">
        <v>5899</v>
      </c>
      <c r="B580" s="832" t="s">
        <v>5553</v>
      </c>
      <c r="C580" s="832" t="s">
        <v>5511</v>
      </c>
      <c r="D580" s="832" t="s">
        <v>5574</v>
      </c>
      <c r="E580" s="832" t="s">
        <v>5575</v>
      </c>
      <c r="F580" s="849">
        <v>6</v>
      </c>
      <c r="G580" s="849">
        <v>234</v>
      </c>
      <c r="H580" s="849">
        <v>3</v>
      </c>
      <c r="I580" s="849">
        <v>39</v>
      </c>
      <c r="J580" s="849">
        <v>2</v>
      </c>
      <c r="K580" s="849">
        <v>78</v>
      </c>
      <c r="L580" s="849">
        <v>1</v>
      </c>
      <c r="M580" s="849">
        <v>39</v>
      </c>
      <c r="N580" s="849"/>
      <c r="O580" s="849"/>
      <c r="P580" s="837"/>
      <c r="Q580" s="850"/>
    </row>
    <row r="581" spans="1:17" ht="14.4" customHeight="1" x14ac:dyDescent="0.3">
      <c r="A581" s="831" t="s">
        <v>5900</v>
      </c>
      <c r="B581" s="832" t="s">
        <v>5420</v>
      </c>
      <c r="C581" s="832" t="s">
        <v>5511</v>
      </c>
      <c r="D581" s="832" t="s">
        <v>5522</v>
      </c>
      <c r="E581" s="832" t="s">
        <v>5523</v>
      </c>
      <c r="F581" s="849"/>
      <c r="G581" s="849"/>
      <c r="H581" s="849"/>
      <c r="I581" s="849"/>
      <c r="J581" s="849">
        <v>1</v>
      </c>
      <c r="K581" s="849">
        <v>470</v>
      </c>
      <c r="L581" s="849">
        <v>1</v>
      </c>
      <c r="M581" s="849">
        <v>470</v>
      </c>
      <c r="N581" s="849">
        <v>1</v>
      </c>
      <c r="O581" s="849">
        <v>471</v>
      </c>
      <c r="P581" s="837">
        <v>1.0021276595744681</v>
      </c>
      <c r="Q581" s="850">
        <v>471</v>
      </c>
    </row>
    <row r="582" spans="1:17" ht="14.4" customHeight="1" x14ac:dyDescent="0.3">
      <c r="A582" s="831" t="s">
        <v>5900</v>
      </c>
      <c r="B582" s="832" t="s">
        <v>5420</v>
      </c>
      <c r="C582" s="832" t="s">
        <v>5511</v>
      </c>
      <c r="D582" s="832" t="s">
        <v>5524</v>
      </c>
      <c r="E582" s="832" t="s">
        <v>5525</v>
      </c>
      <c r="F582" s="849"/>
      <c r="G582" s="849"/>
      <c r="H582" s="849"/>
      <c r="I582" s="849"/>
      <c r="J582" s="849"/>
      <c r="K582" s="849"/>
      <c r="L582" s="849"/>
      <c r="M582" s="849"/>
      <c r="N582" s="849">
        <v>0</v>
      </c>
      <c r="O582" s="849">
        <v>0</v>
      </c>
      <c r="P582" s="837"/>
      <c r="Q582" s="850"/>
    </row>
    <row r="583" spans="1:17" ht="14.4" customHeight="1" x14ac:dyDescent="0.3">
      <c r="A583" s="831" t="s">
        <v>5900</v>
      </c>
      <c r="B583" s="832" t="s">
        <v>5420</v>
      </c>
      <c r="C583" s="832" t="s">
        <v>5511</v>
      </c>
      <c r="D583" s="832" t="s">
        <v>5536</v>
      </c>
      <c r="E583" s="832" t="s">
        <v>5537</v>
      </c>
      <c r="F583" s="849">
        <v>5</v>
      </c>
      <c r="G583" s="849">
        <v>1175</v>
      </c>
      <c r="H583" s="849">
        <v>1.25</v>
      </c>
      <c r="I583" s="849">
        <v>235</v>
      </c>
      <c r="J583" s="849">
        <v>4</v>
      </c>
      <c r="K583" s="849">
        <v>940</v>
      </c>
      <c r="L583" s="849">
        <v>1</v>
      </c>
      <c r="M583" s="849">
        <v>235</v>
      </c>
      <c r="N583" s="849">
        <v>3</v>
      </c>
      <c r="O583" s="849">
        <v>708</v>
      </c>
      <c r="P583" s="837">
        <v>0.7531914893617021</v>
      </c>
      <c r="Q583" s="850">
        <v>236</v>
      </c>
    </row>
    <row r="584" spans="1:17" ht="14.4" customHeight="1" x14ac:dyDescent="0.3">
      <c r="A584" s="831" t="s">
        <v>5900</v>
      </c>
      <c r="B584" s="832" t="s">
        <v>5553</v>
      </c>
      <c r="C584" s="832" t="s">
        <v>5563</v>
      </c>
      <c r="D584" s="832" t="s">
        <v>5595</v>
      </c>
      <c r="E584" s="832" t="s">
        <v>5596</v>
      </c>
      <c r="F584" s="849">
        <v>2.0099999999999998</v>
      </c>
      <c r="G584" s="849">
        <v>4469.7199999999993</v>
      </c>
      <c r="H584" s="849"/>
      <c r="I584" s="849">
        <v>2223.7412935323382</v>
      </c>
      <c r="J584" s="849"/>
      <c r="K584" s="849"/>
      <c r="L584" s="849"/>
      <c r="M584" s="849"/>
      <c r="N584" s="849">
        <v>3</v>
      </c>
      <c r="O584" s="849">
        <v>6684.5399999999991</v>
      </c>
      <c r="P584" s="837"/>
      <c r="Q584" s="850">
        <v>2228.1799999999998</v>
      </c>
    </row>
    <row r="585" spans="1:17" ht="14.4" customHeight="1" x14ac:dyDescent="0.3">
      <c r="A585" s="831" t="s">
        <v>5900</v>
      </c>
      <c r="B585" s="832" t="s">
        <v>5553</v>
      </c>
      <c r="C585" s="832" t="s">
        <v>5563</v>
      </c>
      <c r="D585" s="832" t="s">
        <v>5597</v>
      </c>
      <c r="E585" s="832" t="s">
        <v>5598</v>
      </c>
      <c r="F585" s="849">
        <v>0.17</v>
      </c>
      <c r="G585" s="849">
        <v>299.83999999999997</v>
      </c>
      <c r="H585" s="849"/>
      <c r="I585" s="849">
        <v>1763.7647058823527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5900</v>
      </c>
      <c r="B586" s="832" t="s">
        <v>5553</v>
      </c>
      <c r="C586" s="832" t="s">
        <v>5563</v>
      </c>
      <c r="D586" s="832" t="s">
        <v>5605</v>
      </c>
      <c r="E586" s="832" t="s">
        <v>5606</v>
      </c>
      <c r="F586" s="849">
        <v>0.15</v>
      </c>
      <c r="G586" s="849">
        <v>46.07</v>
      </c>
      <c r="H586" s="849">
        <v>3.0013029315960913</v>
      </c>
      <c r="I586" s="849">
        <v>307.13333333333333</v>
      </c>
      <c r="J586" s="849">
        <v>0.05</v>
      </c>
      <c r="K586" s="849">
        <v>15.35</v>
      </c>
      <c r="L586" s="849">
        <v>1</v>
      </c>
      <c r="M586" s="849">
        <v>307</v>
      </c>
      <c r="N586" s="849"/>
      <c r="O586" s="849"/>
      <c r="P586" s="837"/>
      <c r="Q586" s="850"/>
    </row>
    <row r="587" spans="1:17" ht="14.4" customHeight="1" x14ac:dyDescent="0.3">
      <c r="A587" s="831" t="s">
        <v>5900</v>
      </c>
      <c r="B587" s="832" t="s">
        <v>5553</v>
      </c>
      <c r="C587" s="832" t="s">
        <v>5563</v>
      </c>
      <c r="D587" s="832" t="s">
        <v>5607</v>
      </c>
      <c r="E587" s="832" t="s">
        <v>5608</v>
      </c>
      <c r="F587" s="849">
        <v>1</v>
      </c>
      <c r="G587" s="849">
        <v>2033.35</v>
      </c>
      <c r="H587" s="849"/>
      <c r="I587" s="849">
        <v>2033.35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" customHeight="1" x14ac:dyDescent="0.3">
      <c r="A588" s="831" t="s">
        <v>5900</v>
      </c>
      <c r="B588" s="832" t="s">
        <v>5553</v>
      </c>
      <c r="C588" s="832" t="s">
        <v>5563</v>
      </c>
      <c r="D588" s="832" t="s">
        <v>5609</v>
      </c>
      <c r="E588" s="832" t="s">
        <v>5610</v>
      </c>
      <c r="F588" s="849">
        <v>1</v>
      </c>
      <c r="G588" s="849">
        <v>10156.36</v>
      </c>
      <c r="H588" s="849"/>
      <c r="I588" s="849">
        <v>10156.36</v>
      </c>
      <c r="J588" s="849"/>
      <c r="K588" s="849"/>
      <c r="L588" s="849"/>
      <c r="M588" s="849"/>
      <c r="N588" s="849"/>
      <c r="O588" s="849"/>
      <c r="P588" s="837"/>
      <c r="Q588" s="850"/>
    </row>
    <row r="589" spans="1:17" ht="14.4" customHeight="1" x14ac:dyDescent="0.3">
      <c r="A589" s="831" t="s">
        <v>5900</v>
      </c>
      <c r="B589" s="832" t="s">
        <v>5553</v>
      </c>
      <c r="C589" s="832" t="s">
        <v>5563</v>
      </c>
      <c r="D589" s="832" t="s">
        <v>5629</v>
      </c>
      <c r="E589" s="832" t="s">
        <v>5630</v>
      </c>
      <c r="F589" s="849"/>
      <c r="G589" s="849"/>
      <c r="H589" s="849"/>
      <c r="I589" s="849"/>
      <c r="J589" s="849"/>
      <c r="K589" s="849"/>
      <c r="L589" s="849"/>
      <c r="M589" s="849"/>
      <c r="N589" s="849">
        <v>0.1</v>
      </c>
      <c r="O589" s="849">
        <v>295.95999999999998</v>
      </c>
      <c r="P589" s="837"/>
      <c r="Q589" s="850">
        <v>2959.5999999999995</v>
      </c>
    </row>
    <row r="590" spans="1:17" ht="14.4" customHeight="1" x14ac:dyDescent="0.3">
      <c r="A590" s="831" t="s">
        <v>5900</v>
      </c>
      <c r="B590" s="832" t="s">
        <v>5553</v>
      </c>
      <c r="C590" s="832" t="s">
        <v>5511</v>
      </c>
      <c r="D590" s="832" t="s">
        <v>5635</v>
      </c>
      <c r="E590" s="832" t="s">
        <v>5636</v>
      </c>
      <c r="F590" s="849">
        <v>1</v>
      </c>
      <c r="G590" s="849">
        <v>122</v>
      </c>
      <c r="H590" s="849"/>
      <c r="I590" s="849">
        <v>122</v>
      </c>
      <c r="J590" s="849"/>
      <c r="K590" s="849"/>
      <c r="L590" s="849"/>
      <c r="M590" s="849"/>
      <c r="N590" s="849">
        <v>1</v>
      </c>
      <c r="O590" s="849">
        <v>123</v>
      </c>
      <c r="P590" s="837"/>
      <c r="Q590" s="850">
        <v>123</v>
      </c>
    </row>
    <row r="591" spans="1:17" ht="14.4" customHeight="1" x14ac:dyDescent="0.3">
      <c r="A591" s="831" t="s">
        <v>5900</v>
      </c>
      <c r="B591" s="832" t="s">
        <v>5553</v>
      </c>
      <c r="C591" s="832" t="s">
        <v>5511</v>
      </c>
      <c r="D591" s="832" t="s">
        <v>5639</v>
      </c>
      <c r="E591" s="832" t="s">
        <v>5640</v>
      </c>
      <c r="F591" s="849">
        <v>10</v>
      </c>
      <c r="G591" s="849">
        <v>6300</v>
      </c>
      <c r="H591" s="849">
        <v>3.3333333333333335</v>
      </c>
      <c r="I591" s="849">
        <v>630</v>
      </c>
      <c r="J591" s="849">
        <v>3</v>
      </c>
      <c r="K591" s="849">
        <v>1890</v>
      </c>
      <c r="L591" s="849">
        <v>1</v>
      </c>
      <c r="M591" s="849">
        <v>630</v>
      </c>
      <c r="N591" s="849">
        <v>7</v>
      </c>
      <c r="O591" s="849">
        <v>4417</v>
      </c>
      <c r="P591" s="837">
        <v>2.337037037037037</v>
      </c>
      <c r="Q591" s="850">
        <v>631</v>
      </c>
    </row>
    <row r="592" spans="1:17" ht="14.4" customHeight="1" x14ac:dyDescent="0.3">
      <c r="A592" s="831" t="s">
        <v>5900</v>
      </c>
      <c r="B592" s="832" t="s">
        <v>5553</v>
      </c>
      <c r="C592" s="832" t="s">
        <v>5511</v>
      </c>
      <c r="D592" s="832" t="s">
        <v>5643</v>
      </c>
      <c r="E592" s="832" t="s">
        <v>5644</v>
      </c>
      <c r="F592" s="849">
        <v>1</v>
      </c>
      <c r="G592" s="849">
        <v>795</v>
      </c>
      <c r="H592" s="849"/>
      <c r="I592" s="849">
        <v>795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5900</v>
      </c>
      <c r="B593" s="832" t="s">
        <v>5553</v>
      </c>
      <c r="C593" s="832" t="s">
        <v>5511</v>
      </c>
      <c r="D593" s="832" t="s">
        <v>5572</v>
      </c>
      <c r="E593" s="832" t="s">
        <v>5573</v>
      </c>
      <c r="F593" s="849">
        <v>1</v>
      </c>
      <c r="G593" s="849">
        <v>392</v>
      </c>
      <c r="H593" s="849"/>
      <c r="I593" s="849">
        <v>392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5900</v>
      </c>
      <c r="B594" s="832" t="s">
        <v>5553</v>
      </c>
      <c r="C594" s="832" t="s">
        <v>5511</v>
      </c>
      <c r="D594" s="832" t="s">
        <v>5574</v>
      </c>
      <c r="E594" s="832" t="s">
        <v>5575</v>
      </c>
      <c r="F594" s="849">
        <v>24</v>
      </c>
      <c r="G594" s="849">
        <v>936</v>
      </c>
      <c r="H594" s="849">
        <v>12</v>
      </c>
      <c r="I594" s="849">
        <v>39</v>
      </c>
      <c r="J594" s="849">
        <v>2</v>
      </c>
      <c r="K594" s="849">
        <v>78</v>
      </c>
      <c r="L594" s="849">
        <v>1</v>
      </c>
      <c r="M594" s="849">
        <v>39</v>
      </c>
      <c r="N594" s="849">
        <v>14</v>
      </c>
      <c r="O594" s="849">
        <v>546</v>
      </c>
      <c r="P594" s="837">
        <v>7</v>
      </c>
      <c r="Q594" s="850">
        <v>39</v>
      </c>
    </row>
    <row r="595" spans="1:17" ht="14.4" customHeight="1" x14ac:dyDescent="0.3">
      <c r="A595" s="831" t="s">
        <v>5900</v>
      </c>
      <c r="B595" s="832" t="s">
        <v>5553</v>
      </c>
      <c r="C595" s="832" t="s">
        <v>5511</v>
      </c>
      <c r="D595" s="832" t="s">
        <v>5647</v>
      </c>
      <c r="E595" s="832" t="s">
        <v>5648</v>
      </c>
      <c r="F595" s="849">
        <v>3</v>
      </c>
      <c r="G595" s="849">
        <v>2112</v>
      </c>
      <c r="H595" s="849">
        <v>2.9788434414668545</v>
      </c>
      <c r="I595" s="849">
        <v>704</v>
      </c>
      <c r="J595" s="849">
        <v>1</v>
      </c>
      <c r="K595" s="849">
        <v>709</v>
      </c>
      <c r="L595" s="849">
        <v>1</v>
      </c>
      <c r="M595" s="849">
        <v>709</v>
      </c>
      <c r="N595" s="849">
        <v>3</v>
      </c>
      <c r="O595" s="849">
        <v>2130</v>
      </c>
      <c r="P595" s="837">
        <v>3.0042313117066293</v>
      </c>
      <c r="Q595" s="850">
        <v>710</v>
      </c>
    </row>
    <row r="596" spans="1:17" ht="14.4" customHeight="1" x14ac:dyDescent="0.3">
      <c r="A596" s="831" t="s">
        <v>5900</v>
      </c>
      <c r="B596" s="832" t="s">
        <v>5553</v>
      </c>
      <c r="C596" s="832" t="s">
        <v>5511</v>
      </c>
      <c r="D596" s="832" t="s">
        <v>5655</v>
      </c>
      <c r="E596" s="832" t="s">
        <v>5656</v>
      </c>
      <c r="F596" s="849">
        <v>1</v>
      </c>
      <c r="G596" s="849">
        <v>1771</v>
      </c>
      <c r="H596" s="849"/>
      <c r="I596" s="849">
        <v>1771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5900</v>
      </c>
      <c r="B597" s="832" t="s">
        <v>5553</v>
      </c>
      <c r="C597" s="832" t="s">
        <v>5511</v>
      </c>
      <c r="D597" s="832" t="s">
        <v>5663</v>
      </c>
      <c r="E597" s="832" t="s">
        <v>5664</v>
      </c>
      <c r="F597" s="849">
        <v>1</v>
      </c>
      <c r="G597" s="849">
        <v>753</v>
      </c>
      <c r="H597" s="849"/>
      <c r="I597" s="849">
        <v>753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" customHeight="1" x14ac:dyDescent="0.3">
      <c r="A598" s="831" t="s">
        <v>5900</v>
      </c>
      <c r="B598" s="832" t="s">
        <v>5553</v>
      </c>
      <c r="C598" s="832" t="s">
        <v>5511</v>
      </c>
      <c r="D598" s="832" t="s">
        <v>5544</v>
      </c>
      <c r="E598" s="832" t="s">
        <v>5545</v>
      </c>
      <c r="F598" s="849">
        <v>1</v>
      </c>
      <c r="G598" s="849">
        <v>217</v>
      </c>
      <c r="H598" s="849"/>
      <c r="I598" s="849">
        <v>217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5900</v>
      </c>
      <c r="B599" s="832" t="s">
        <v>5553</v>
      </c>
      <c r="C599" s="832" t="s">
        <v>5511</v>
      </c>
      <c r="D599" s="832" t="s">
        <v>5665</v>
      </c>
      <c r="E599" s="832" t="s">
        <v>5666</v>
      </c>
      <c r="F599" s="849"/>
      <c r="G599" s="849"/>
      <c r="H599" s="849"/>
      <c r="I599" s="849"/>
      <c r="J599" s="849"/>
      <c r="K599" s="849"/>
      <c r="L599" s="849"/>
      <c r="M599" s="849"/>
      <c r="N599" s="849">
        <v>1</v>
      </c>
      <c r="O599" s="849">
        <v>3023</v>
      </c>
      <c r="P599" s="837"/>
      <c r="Q599" s="850">
        <v>3023</v>
      </c>
    </row>
    <row r="600" spans="1:17" ht="14.4" customHeight="1" thickBot="1" x14ac:dyDescent="0.35">
      <c r="A600" s="839" t="s">
        <v>5900</v>
      </c>
      <c r="B600" s="840" t="s">
        <v>5553</v>
      </c>
      <c r="C600" s="840" t="s">
        <v>5511</v>
      </c>
      <c r="D600" s="840" t="s">
        <v>5727</v>
      </c>
      <c r="E600" s="840" t="s">
        <v>5728</v>
      </c>
      <c r="F600" s="851">
        <v>1</v>
      </c>
      <c r="G600" s="851">
        <v>1002</v>
      </c>
      <c r="H600" s="851"/>
      <c r="I600" s="851">
        <v>1002</v>
      </c>
      <c r="J600" s="851"/>
      <c r="K600" s="851"/>
      <c r="L600" s="851"/>
      <c r="M600" s="851"/>
      <c r="N600" s="851">
        <v>1</v>
      </c>
      <c r="O600" s="851">
        <v>1003</v>
      </c>
      <c r="P600" s="845"/>
      <c r="Q600" s="852">
        <v>1003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245.989</v>
      </c>
      <c r="C5" s="114">
        <v>187.57400000000001</v>
      </c>
      <c r="D5" s="114">
        <v>184.40199999999999</v>
      </c>
      <c r="E5" s="424">
        <f>IF(OR(D5=0,B5=0),"",D5/B5)</f>
        <v>0.74963514628702899</v>
      </c>
      <c r="F5" s="129">
        <f>IF(OR(D5=0,C5=0),"",D5/C5)</f>
        <v>0.98308934074018772</v>
      </c>
      <c r="G5" s="130">
        <v>204</v>
      </c>
      <c r="H5" s="114">
        <v>207</v>
      </c>
      <c r="I5" s="114">
        <v>204</v>
      </c>
      <c r="J5" s="424">
        <f>IF(OR(I5=0,G5=0),"",I5/G5)</f>
        <v>1</v>
      </c>
      <c r="K5" s="131">
        <f>IF(OR(I5=0,H5=0),"",I5/H5)</f>
        <v>0.98550724637681164</v>
      </c>
      <c r="L5" s="121"/>
      <c r="M5" s="121"/>
      <c r="N5" s="7">
        <f>D5-C5</f>
        <v>-3.1720000000000255</v>
      </c>
      <c r="O5" s="8">
        <f>I5-H5</f>
        <v>-3</v>
      </c>
      <c r="P5" s="7">
        <f>D5-B5</f>
        <v>-61.587000000000018</v>
      </c>
      <c r="Q5" s="8">
        <f>I5-G5</f>
        <v>0</v>
      </c>
    </row>
    <row r="6" spans="1:17" ht="14.4" hidden="1" customHeight="1" outlineLevel="1" x14ac:dyDescent="0.3">
      <c r="A6" s="441" t="s">
        <v>168</v>
      </c>
      <c r="B6" s="120">
        <v>68.917000000000002</v>
      </c>
      <c r="C6" s="113">
        <v>70.561000000000007</v>
      </c>
      <c r="D6" s="113">
        <v>91.662000000000006</v>
      </c>
      <c r="E6" s="424">
        <f t="shared" ref="E6:E12" si="0">IF(OR(D6=0,B6=0),"",D6/B6)</f>
        <v>1.3300346793969557</v>
      </c>
      <c r="F6" s="129">
        <f t="shared" ref="F6:F12" si="1">IF(OR(D6=0,C6=0),"",D6/C6)</f>
        <v>1.2990462153314153</v>
      </c>
      <c r="G6" s="133">
        <v>66</v>
      </c>
      <c r="H6" s="113">
        <v>80</v>
      </c>
      <c r="I6" s="113">
        <v>87</v>
      </c>
      <c r="J6" s="425">
        <f t="shared" ref="J6:J12" si="2">IF(OR(I6=0,G6=0),"",I6/G6)</f>
        <v>1.3181818181818181</v>
      </c>
      <c r="K6" s="134">
        <f t="shared" ref="K6:K12" si="3">IF(OR(I6=0,H6=0),"",I6/H6)</f>
        <v>1.0874999999999999</v>
      </c>
      <c r="L6" s="121"/>
      <c r="M6" s="121"/>
      <c r="N6" s="5">
        <f t="shared" ref="N6:N13" si="4">D6-C6</f>
        <v>21.100999999999999</v>
      </c>
      <c r="O6" s="6">
        <f t="shared" ref="O6:O13" si="5">I6-H6</f>
        <v>7</v>
      </c>
      <c r="P6" s="5">
        <f t="shared" ref="P6:P13" si="6">D6-B6</f>
        <v>22.745000000000005</v>
      </c>
      <c r="Q6" s="6">
        <f t="shared" ref="Q6:Q13" si="7">I6-G6</f>
        <v>21</v>
      </c>
    </row>
    <row r="7" spans="1:17" ht="14.4" hidden="1" customHeight="1" outlineLevel="1" x14ac:dyDescent="0.3">
      <c r="A7" s="441" t="s">
        <v>169</v>
      </c>
      <c r="B7" s="120">
        <v>85.043000000000006</v>
      </c>
      <c r="C7" s="113">
        <v>131.89599999999999</v>
      </c>
      <c r="D7" s="113">
        <v>118.74</v>
      </c>
      <c r="E7" s="424">
        <f t="shared" si="0"/>
        <v>1.3962348459014851</v>
      </c>
      <c r="F7" s="129">
        <f t="shared" si="1"/>
        <v>0.90025474616364409</v>
      </c>
      <c r="G7" s="133">
        <v>114</v>
      </c>
      <c r="H7" s="113">
        <v>155</v>
      </c>
      <c r="I7" s="113">
        <v>137</v>
      </c>
      <c r="J7" s="425">
        <f t="shared" si="2"/>
        <v>1.2017543859649122</v>
      </c>
      <c r="K7" s="134">
        <f t="shared" si="3"/>
        <v>0.88387096774193552</v>
      </c>
      <c r="L7" s="121"/>
      <c r="M7" s="121"/>
      <c r="N7" s="5">
        <f t="shared" si="4"/>
        <v>-13.155999999999992</v>
      </c>
      <c r="O7" s="6">
        <f t="shared" si="5"/>
        <v>-18</v>
      </c>
      <c r="P7" s="5">
        <f t="shared" si="6"/>
        <v>33.696999999999989</v>
      </c>
      <c r="Q7" s="6">
        <f t="shared" si="7"/>
        <v>23</v>
      </c>
    </row>
    <row r="8" spans="1:17" ht="14.4" hidden="1" customHeight="1" outlineLevel="1" x14ac:dyDescent="0.3">
      <c r="A8" s="441" t="s">
        <v>170</v>
      </c>
      <c r="B8" s="120">
        <v>26.073</v>
      </c>
      <c r="C8" s="113">
        <v>13.404</v>
      </c>
      <c r="D8" s="113">
        <v>21.786000000000001</v>
      </c>
      <c r="E8" s="424">
        <f t="shared" si="0"/>
        <v>0.83557703371303649</v>
      </c>
      <c r="F8" s="129">
        <f t="shared" si="1"/>
        <v>1.625335720680394</v>
      </c>
      <c r="G8" s="133">
        <v>27</v>
      </c>
      <c r="H8" s="113">
        <v>21</v>
      </c>
      <c r="I8" s="113">
        <v>17</v>
      </c>
      <c r="J8" s="425">
        <f t="shared" si="2"/>
        <v>0.62962962962962965</v>
      </c>
      <c r="K8" s="134">
        <f t="shared" si="3"/>
        <v>0.80952380952380953</v>
      </c>
      <c r="L8" s="121"/>
      <c r="M8" s="121"/>
      <c r="N8" s="5">
        <f t="shared" si="4"/>
        <v>8.3820000000000014</v>
      </c>
      <c r="O8" s="6">
        <f t="shared" si="5"/>
        <v>-4</v>
      </c>
      <c r="P8" s="5">
        <f t="shared" si="6"/>
        <v>-4.286999999999999</v>
      </c>
      <c r="Q8" s="6">
        <f t="shared" si="7"/>
        <v>-10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63.53</v>
      </c>
      <c r="C10" s="113">
        <v>63.393000000000001</v>
      </c>
      <c r="D10" s="113">
        <v>86.206000000000003</v>
      </c>
      <c r="E10" s="424">
        <f t="shared" si="0"/>
        <v>1.3569337320950732</v>
      </c>
      <c r="F10" s="129">
        <f t="shared" si="1"/>
        <v>1.3598662312873662</v>
      </c>
      <c r="G10" s="133">
        <v>78</v>
      </c>
      <c r="H10" s="113">
        <v>87</v>
      </c>
      <c r="I10" s="113">
        <v>74</v>
      </c>
      <c r="J10" s="425">
        <f t="shared" si="2"/>
        <v>0.94871794871794868</v>
      </c>
      <c r="K10" s="134">
        <f t="shared" si="3"/>
        <v>0.85057471264367812</v>
      </c>
      <c r="L10" s="121"/>
      <c r="M10" s="121"/>
      <c r="N10" s="5">
        <f t="shared" si="4"/>
        <v>22.813000000000002</v>
      </c>
      <c r="O10" s="6">
        <f t="shared" si="5"/>
        <v>-13</v>
      </c>
      <c r="P10" s="5">
        <f t="shared" si="6"/>
        <v>22.676000000000002</v>
      </c>
      <c r="Q10" s="6">
        <f t="shared" si="7"/>
        <v>-4</v>
      </c>
    </row>
    <row r="11" spans="1:17" ht="14.4" hidden="1" customHeight="1" outlineLevel="1" x14ac:dyDescent="0.3">
      <c r="A11" s="441" t="s">
        <v>173</v>
      </c>
      <c r="B11" s="120">
        <v>14.957000000000001</v>
      </c>
      <c r="C11" s="113">
        <v>21.529</v>
      </c>
      <c r="D11" s="113">
        <v>20.181000000000001</v>
      </c>
      <c r="E11" s="424">
        <f t="shared" si="0"/>
        <v>1.3492679013171089</v>
      </c>
      <c r="F11" s="129">
        <f t="shared" si="1"/>
        <v>0.93738678062148739</v>
      </c>
      <c r="G11" s="133">
        <v>7</v>
      </c>
      <c r="H11" s="113">
        <v>12</v>
      </c>
      <c r="I11" s="113">
        <v>16</v>
      </c>
      <c r="J11" s="425">
        <f t="shared" si="2"/>
        <v>2.2857142857142856</v>
      </c>
      <c r="K11" s="134">
        <f t="shared" si="3"/>
        <v>1.3333333333333333</v>
      </c>
      <c r="L11" s="121"/>
      <c r="M11" s="121"/>
      <c r="N11" s="5">
        <f t="shared" si="4"/>
        <v>-1.347999999999999</v>
      </c>
      <c r="O11" s="6">
        <f t="shared" si="5"/>
        <v>4</v>
      </c>
      <c r="P11" s="5">
        <f t="shared" si="6"/>
        <v>5.2240000000000002</v>
      </c>
      <c r="Q11" s="6">
        <f t="shared" si="7"/>
        <v>9</v>
      </c>
    </row>
    <row r="12" spans="1:17" ht="14.4" hidden="1" customHeight="1" outlineLevel="1" thickBot="1" x14ac:dyDescent="0.35">
      <c r="A12" s="442" t="s">
        <v>208</v>
      </c>
      <c r="B12" s="238">
        <v>0</v>
      </c>
      <c r="C12" s="239">
        <v>3.5539999999999998</v>
      </c>
      <c r="D12" s="239">
        <v>1.694</v>
      </c>
      <c r="E12" s="424" t="str">
        <f t="shared" si="0"/>
        <v/>
      </c>
      <c r="F12" s="129">
        <f t="shared" si="1"/>
        <v>0.47664603263927968</v>
      </c>
      <c r="G12" s="241">
        <v>0</v>
      </c>
      <c r="H12" s="239">
        <v>8</v>
      </c>
      <c r="I12" s="239">
        <v>2</v>
      </c>
      <c r="J12" s="426" t="str">
        <f t="shared" si="2"/>
        <v/>
      </c>
      <c r="K12" s="242">
        <f t="shared" si="3"/>
        <v>0.25</v>
      </c>
      <c r="L12" s="121"/>
      <c r="M12" s="121"/>
      <c r="N12" s="243">
        <f t="shared" si="4"/>
        <v>-1.8599999999999999</v>
      </c>
      <c r="O12" s="244">
        <f t="shared" si="5"/>
        <v>-6</v>
      </c>
      <c r="P12" s="243">
        <f t="shared" si="6"/>
        <v>1.694</v>
      </c>
      <c r="Q12" s="244">
        <f t="shared" si="7"/>
        <v>2</v>
      </c>
    </row>
    <row r="13" spans="1:17" ht="14.4" customHeight="1" collapsed="1" thickBot="1" x14ac:dyDescent="0.35">
      <c r="A13" s="117" t="s">
        <v>3</v>
      </c>
      <c r="B13" s="115">
        <f>SUM(B5:B12)</f>
        <v>504.50900000000001</v>
      </c>
      <c r="C13" s="116">
        <f>SUM(C5:C12)</f>
        <v>491.91099999999994</v>
      </c>
      <c r="D13" s="116">
        <f>SUM(D5:D12)</f>
        <v>524.67099999999994</v>
      </c>
      <c r="E13" s="420">
        <f>IF(OR(D13=0,B13=0),0,D13/B13)</f>
        <v>1.0399636081814199</v>
      </c>
      <c r="F13" s="135">
        <f>IF(OR(D13=0,C13=0),0,D13/C13)</f>
        <v>1.0665974129466509</v>
      </c>
      <c r="G13" s="136">
        <f>SUM(G5:G12)</f>
        <v>496</v>
      </c>
      <c r="H13" s="116">
        <f>SUM(H5:H12)</f>
        <v>570</v>
      </c>
      <c r="I13" s="116">
        <f>SUM(I5:I12)</f>
        <v>537</v>
      </c>
      <c r="J13" s="420">
        <f>IF(OR(I13=0,G13=0),0,I13/G13)</f>
        <v>1.0826612903225807</v>
      </c>
      <c r="K13" s="137">
        <f>IF(OR(I13=0,H13=0),0,I13/H13)</f>
        <v>0.94210526315789478</v>
      </c>
      <c r="L13" s="121"/>
      <c r="M13" s="121"/>
      <c r="N13" s="127">
        <f t="shared" si="4"/>
        <v>32.759999999999991</v>
      </c>
      <c r="O13" s="138">
        <f t="shared" si="5"/>
        <v>-33</v>
      </c>
      <c r="P13" s="127">
        <f t="shared" si="6"/>
        <v>20.161999999999921</v>
      </c>
      <c r="Q13" s="138">
        <f t="shared" si="7"/>
        <v>41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245.989</v>
      </c>
      <c r="C18" s="114">
        <v>187.57400000000001</v>
      </c>
      <c r="D18" s="114">
        <v>179.31100000000001</v>
      </c>
      <c r="E18" s="424">
        <f>IF(OR(D18=0,B18=0),"",D18/B18)</f>
        <v>0.72893909890279651</v>
      </c>
      <c r="F18" s="129">
        <f>IF(OR(D18=0,C18=0),"",D18/C18)</f>
        <v>0.95594805250194592</v>
      </c>
      <c r="G18" s="119">
        <v>204</v>
      </c>
      <c r="H18" s="114">
        <v>207</v>
      </c>
      <c r="I18" s="114">
        <v>203</v>
      </c>
      <c r="J18" s="424">
        <f>IF(OR(I18=0,G18=0),"",I18/G18)</f>
        <v>0.99509803921568629</v>
      </c>
      <c r="K18" s="131">
        <f>IF(OR(I18=0,H18=0),"",I18/H18)</f>
        <v>0.98067632850241548</v>
      </c>
      <c r="L18" s="659">
        <v>0.91871999999999998</v>
      </c>
      <c r="M18" s="660"/>
      <c r="N18" s="145">
        <f t="shared" ref="N18:N26" si="8">D18-C18</f>
        <v>-8.2630000000000052</v>
      </c>
      <c r="O18" s="146">
        <f t="shared" ref="O18:O26" si="9">I18-H18</f>
        <v>-4</v>
      </c>
      <c r="P18" s="145">
        <f t="shared" ref="P18:P26" si="10">D18-B18</f>
        <v>-66.677999999999997</v>
      </c>
      <c r="Q18" s="146">
        <f t="shared" ref="Q18:Q26" si="11">I18-G18</f>
        <v>-1</v>
      </c>
    </row>
    <row r="19" spans="1:17" ht="14.4" hidden="1" customHeight="1" outlineLevel="1" x14ac:dyDescent="0.3">
      <c r="A19" s="441" t="s">
        <v>168</v>
      </c>
      <c r="B19" s="120">
        <v>68.917000000000002</v>
      </c>
      <c r="C19" s="113">
        <v>70.561000000000007</v>
      </c>
      <c r="D19" s="113">
        <v>91.662000000000006</v>
      </c>
      <c r="E19" s="425">
        <f t="shared" ref="E19:E25" si="12">IF(OR(D19=0,B19=0),"",D19/B19)</f>
        <v>1.3300346793969557</v>
      </c>
      <c r="F19" s="132">
        <f t="shared" ref="F19:F25" si="13">IF(OR(D19=0,C19=0),"",D19/C19)</f>
        <v>1.2990462153314153</v>
      </c>
      <c r="G19" s="120">
        <v>66</v>
      </c>
      <c r="H19" s="113">
        <v>80</v>
      </c>
      <c r="I19" s="113">
        <v>87</v>
      </c>
      <c r="J19" s="425">
        <f t="shared" ref="J19:J25" si="14">IF(OR(I19=0,G19=0),"",I19/G19)</f>
        <v>1.3181818181818181</v>
      </c>
      <c r="K19" s="134">
        <f t="shared" ref="K19:K25" si="15">IF(OR(I19=0,H19=0),"",I19/H19)</f>
        <v>1.0874999999999999</v>
      </c>
      <c r="L19" s="659">
        <v>0.99456</v>
      </c>
      <c r="M19" s="660"/>
      <c r="N19" s="147">
        <f t="shared" si="8"/>
        <v>21.100999999999999</v>
      </c>
      <c r="O19" s="148">
        <f t="shared" si="9"/>
        <v>7</v>
      </c>
      <c r="P19" s="147">
        <f t="shared" si="10"/>
        <v>22.745000000000005</v>
      </c>
      <c r="Q19" s="148">
        <f t="shared" si="11"/>
        <v>21</v>
      </c>
    </row>
    <row r="20" spans="1:17" ht="14.4" hidden="1" customHeight="1" outlineLevel="1" x14ac:dyDescent="0.3">
      <c r="A20" s="441" t="s">
        <v>169</v>
      </c>
      <c r="B20" s="120">
        <v>85.043000000000006</v>
      </c>
      <c r="C20" s="113">
        <v>131.89599999999999</v>
      </c>
      <c r="D20" s="113">
        <v>118.74</v>
      </c>
      <c r="E20" s="425">
        <f t="shared" si="12"/>
        <v>1.3962348459014851</v>
      </c>
      <c r="F20" s="132">
        <f t="shared" si="13"/>
        <v>0.90025474616364409</v>
      </c>
      <c r="G20" s="120">
        <v>114</v>
      </c>
      <c r="H20" s="113">
        <v>155</v>
      </c>
      <c r="I20" s="113">
        <v>137</v>
      </c>
      <c r="J20" s="425">
        <f t="shared" si="14"/>
        <v>1.2017543859649122</v>
      </c>
      <c r="K20" s="134">
        <f t="shared" si="15"/>
        <v>0.88387096774193552</v>
      </c>
      <c r="L20" s="659">
        <v>0.96671999999999991</v>
      </c>
      <c r="M20" s="660"/>
      <c r="N20" s="147">
        <f t="shared" si="8"/>
        <v>-13.155999999999992</v>
      </c>
      <c r="O20" s="148">
        <f t="shared" si="9"/>
        <v>-18</v>
      </c>
      <c r="P20" s="147">
        <f t="shared" si="10"/>
        <v>33.696999999999989</v>
      </c>
      <c r="Q20" s="148">
        <f t="shared" si="11"/>
        <v>23</v>
      </c>
    </row>
    <row r="21" spans="1:17" ht="14.4" hidden="1" customHeight="1" outlineLevel="1" x14ac:dyDescent="0.3">
      <c r="A21" s="441" t="s">
        <v>170</v>
      </c>
      <c r="B21" s="120">
        <v>26.073</v>
      </c>
      <c r="C21" s="113">
        <v>13.404</v>
      </c>
      <c r="D21" s="113">
        <v>21.786000000000001</v>
      </c>
      <c r="E21" s="425">
        <f t="shared" si="12"/>
        <v>0.83557703371303649</v>
      </c>
      <c r="F21" s="132">
        <f t="shared" si="13"/>
        <v>1.625335720680394</v>
      </c>
      <c r="G21" s="120">
        <v>27</v>
      </c>
      <c r="H21" s="113">
        <v>21</v>
      </c>
      <c r="I21" s="113">
        <v>17</v>
      </c>
      <c r="J21" s="425">
        <f t="shared" si="14"/>
        <v>0.62962962962962965</v>
      </c>
      <c r="K21" s="134">
        <f t="shared" si="15"/>
        <v>0.80952380952380953</v>
      </c>
      <c r="L21" s="659">
        <v>1.11744</v>
      </c>
      <c r="M21" s="660"/>
      <c r="N21" s="147">
        <f t="shared" si="8"/>
        <v>8.3820000000000014</v>
      </c>
      <c r="O21" s="148">
        <f t="shared" si="9"/>
        <v>-4</v>
      </c>
      <c r="P21" s="147">
        <f t="shared" si="10"/>
        <v>-4.286999999999999</v>
      </c>
      <c r="Q21" s="148">
        <f t="shared" si="11"/>
        <v>-10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63.53</v>
      </c>
      <c r="C23" s="113">
        <v>63.393000000000001</v>
      </c>
      <c r="D23" s="113">
        <v>86.206000000000003</v>
      </c>
      <c r="E23" s="425">
        <f t="shared" si="12"/>
        <v>1.3569337320950732</v>
      </c>
      <c r="F23" s="132">
        <f t="shared" si="13"/>
        <v>1.3598662312873662</v>
      </c>
      <c r="G23" s="120">
        <v>78</v>
      </c>
      <c r="H23" s="113">
        <v>87</v>
      </c>
      <c r="I23" s="113">
        <v>74</v>
      </c>
      <c r="J23" s="425">
        <f t="shared" si="14"/>
        <v>0.94871794871794868</v>
      </c>
      <c r="K23" s="134">
        <f t="shared" si="15"/>
        <v>0.85057471264367812</v>
      </c>
      <c r="L23" s="659">
        <v>0.98495999999999995</v>
      </c>
      <c r="M23" s="660"/>
      <c r="N23" s="147">
        <f t="shared" si="8"/>
        <v>22.813000000000002</v>
      </c>
      <c r="O23" s="148">
        <f t="shared" si="9"/>
        <v>-13</v>
      </c>
      <c r="P23" s="147">
        <f t="shared" si="10"/>
        <v>22.676000000000002</v>
      </c>
      <c r="Q23" s="148">
        <f t="shared" si="11"/>
        <v>-4</v>
      </c>
    </row>
    <row r="24" spans="1:17" ht="14.4" hidden="1" customHeight="1" outlineLevel="1" x14ac:dyDescent="0.3">
      <c r="A24" s="441" t="s">
        <v>173</v>
      </c>
      <c r="B24" s="120">
        <v>14.957000000000001</v>
      </c>
      <c r="C24" s="113">
        <v>21.529</v>
      </c>
      <c r="D24" s="113">
        <v>20.181000000000001</v>
      </c>
      <c r="E24" s="425">
        <f t="shared" si="12"/>
        <v>1.3492679013171089</v>
      </c>
      <c r="F24" s="132">
        <f t="shared" si="13"/>
        <v>0.93738678062148739</v>
      </c>
      <c r="G24" s="120">
        <v>7</v>
      </c>
      <c r="H24" s="113">
        <v>12</v>
      </c>
      <c r="I24" s="113">
        <v>16</v>
      </c>
      <c r="J24" s="425">
        <f t="shared" si="14"/>
        <v>2.2857142857142856</v>
      </c>
      <c r="K24" s="134">
        <f t="shared" si="15"/>
        <v>1.3333333333333333</v>
      </c>
      <c r="L24" s="659">
        <v>1.0147199999999998</v>
      </c>
      <c r="M24" s="660"/>
      <c r="N24" s="147">
        <f t="shared" si="8"/>
        <v>-1.347999999999999</v>
      </c>
      <c r="O24" s="148">
        <f t="shared" si="9"/>
        <v>4</v>
      </c>
      <c r="P24" s="147">
        <f t="shared" si="10"/>
        <v>5.2240000000000002</v>
      </c>
      <c r="Q24" s="148">
        <f t="shared" si="11"/>
        <v>9</v>
      </c>
    </row>
    <row r="25" spans="1:17" ht="14.4" hidden="1" customHeight="1" outlineLevel="1" thickBot="1" x14ac:dyDescent="0.35">
      <c r="A25" s="442" t="s">
        <v>208</v>
      </c>
      <c r="B25" s="238">
        <v>0</v>
      </c>
      <c r="C25" s="239">
        <v>3.5539999999999998</v>
      </c>
      <c r="D25" s="239">
        <v>1.694</v>
      </c>
      <c r="E25" s="426" t="str">
        <f t="shared" si="12"/>
        <v/>
      </c>
      <c r="F25" s="240">
        <f t="shared" si="13"/>
        <v>0.47664603263927968</v>
      </c>
      <c r="G25" s="238">
        <v>0</v>
      </c>
      <c r="H25" s="239">
        <v>8</v>
      </c>
      <c r="I25" s="239">
        <v>2</v>
      </c>
      <c r="J25" s="426" t="str">
        <f t="shared" si="14"/>
        <v/>
      </c>
      <c r="K25" s="242">
        <f t="shared" si="15"/>
        <v>0.25</v>
      </c>
      <c r="L25" s="356"/>
      <c r="M25" s="357"/>
      <c r="N25" s="245">
        <f t="shared" si="8"/>
        <v>-1.8599999999999999</v>
      </c>
      <c r="O25" s="246">
        <f t="shared" si="9"/>
        <v>-6</v>
      </c>
      <c r="P25" s="245">
        <f t="shared" si="10"/>
        <v>1.694</v>
      </c>
      <c r="Q25" s="246">
        <f t="shared" si="11"/>
        <v>2</v>
      </c>
    </row>
    <row r="26" spans="1:17" ht="14.4" customHeight="1" collapsed="1" thickBot="1" x14ac:dyDescent="0.35">
      <c r="A26" s="445" t="s">
        <v>3</v>
      </c>
      <c r="B26" s="149">
        <f>SUM(B18:B25)</f>
        <v>504.50900000000001</v>
      </c>
      <c r="C26" s="150">
        <f>SUM(C18:C25)</f>
        <v>491.91099999999994</v>
      </c>
      <c r="D26" s="150">
        <f>SUM(D18:D25)</f>
        <v>519.58000000000004</v>
      </c>
      <c r="E26" s="421">
        <f>IF(OR(D26=0,B26=0),0,D26/B26)</f>
        <v>1.029872608813718</v>
      </c>
      <c r="F26" s="151">
        <f>IF(OR(D26=0,C26=0),0,D26/C26)</f>
        <v>1.0562479798174875</v>
      </c>
      <c r="G26" s="149">
        <f>SUM(G18:G25)</f>
        <v>496</v>
      </c>
      <c r="H26" s="150">
        <f>SUM(H18:H25)</f>
        <v>570</v>
      </c>
      <c r="I26" s="150">
        <f>SUM(I18:I25)</f>
        <v>536</v>
      </c>
      <c r="J26" s="421">
        <f>IF(OR(I26=0,G26=0),0,I26/G26)</f>
        <v>1.0806451612903225</v>
      </c>
      <c r="K26" s="152">
        <f>IF(OR(I26=0,H26=0),0,I26/H26)</f>
        <v>0.94035087719298249</v>
      </c>
      <c r="L26" s="121"/>
      <c r="M26" s="121"/>
      <c r="N26" s="143">
        <f t="shared" si="8"/>
        <v>27.669000000000096</v>
      </c>
      <c r="O26" s="153">
        <f t="shared" si="9"/>
        <v>-34</v>
      </c>
      <c r="P26" s="143">
        <f t="shared" si="10"/>
        <v>15.071000000000026</v>
      </c>
      <c r="Q26" s="153">
        <f t="shared" si="11"/>
        <v>40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5.0910000000000002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1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5.0910000000000002</v>
      </c>
      <c r="O31" s="146">
        <f t="shared" ref="O31:O39" si="17">I31-H31</f>
        <v>1</v>
      </c>
      <c r="P31" s="145">
        <f t="shared" ref="P31:P39" si="18">D31-B31</f>
        <v>5.0910000000000002</v>
      </c>
      <c r="Q31" s="146">
        <f t="shared" ref="Q31:Q39" si="19">I31-G31</f>
        <v>1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5.0910000000000002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1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5.0910000000000002</v>
      </c>
      <c r="O39" s="166">
        <f t="shared" si="17"/>
        <v>1</v>
      </c>
      <c r="P39" s="160">
        <f t="shared" si="18"/>
        <v>5.0910000000000002</v>
      </c>
      <c r="Q39" s="166">
        <f t="shared" si="19"/>
        <v>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696</v>
      </c>
      <c r="C33" s="199">
        <v>534</v>
      </c>
      <c r="D33" s="84">
        <f>IF(C33="","",C33-B33)</f>
        <v>-162</v>
      </c>
      <c r="E33" s="85">
        <f>IF(C33="","",C33/B33)</f>
        <v>0.76724137931034486</v>
      </c>
      <c r="F33" s="86">
        <v>81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1722</v>
      </c>
      <c r="C34" s="200">
        <v>1511</v>
      </c>
      <c r="D34" s="87">
        <f t="shared" ref="D34:D45" si="0">IF(C34="","",C34-B34)</f>
        <v>-211</v>
      </c>
      <c r="E34" s="88">
        <f t="shared" ref="E34:E45" si="1">IF(C34="","",C34/B34)</f>
        <v>0.87746806039488967</v>
      </c>
      <c r="F34" s="89">
        <v>302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2810</v>
      </c>
      <c r="C35" s="200">
        <v>2709</v>
      </c>
      <c r="D35" s="87">
        <f t="shared" si="0"/>
        <v>-101</v>
      </c>
      <c r="E35" s="88">
        <f t="shared" si="1"/>
        <v>0.9640569395017794</v>
      </c>
      <c r="F35" s="89">
        <v>702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3923</v>
      </c>
      <c r="C36" s="200">
        <v>3539</v>
      </c>
      <c r="D36" s="87">
        <f t="shared" si="0"/>
        <v>-384</v>
      </c>
      <c r="E36" s="88">
        <f t="shared" si="1"/>
        <v>0.90211572775936788</v>
      </c>
      <c r="F36" s="89">
        <v>796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8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6238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5902</v>
      </c>
      <c r="B5" s="950"/>
      <c r="C5" s="951"/>
      <c r="D5" s="952"/>
      <c r="E5" s="953"/>
      <c r="F5" s="954"/>
      <c r="G5" s="955"/>
      <c r="H5" s="956">
        <v>1</v>
      </c>
      <c r="I5" s="957">
        <v>13.49</v>
      </c>
      <c r="J5" s="958">
        <v>20</v>
      </c>
      <c r="K5" s="959">
        <v>13.49</v>
      </c>
      <c r="L5" s="960">
        <v>11</v>
      </c>
      <c r="M5" s="960">
        <v>72</v>
      </c>
      <c r="N5" s="961">
        <v>24</v>
      </c>
      <c r="O5" s="960" t="s">
        <v>5903</v>
      </c>
      <c r="P5" s="962" t="s">
        <v>5904</v>
      </c>
      <c r="Q5" s="963">
        <f>H5-B5</f>
        <v>1</v>
      </c>
      <c r="R5" s="978">
        <f>I5-C5</f>
        <v>13.49</v>
      </c>
      <c r="S5" s="963">
        <f>H5-E5</f>
        <v>1</v>
      </c>
      <c r="T5" s="978">
        <f>I5-F5</f>
        <v>13.49</v>
      </c>
      <c r="U5" s="988">
        <v>24</v>
      </c>
      <c r="V5" s="950">
        <v>20</v>
      </c>
      <c r="W5" s="950">
        <v>-4</v>
      </c>
      <c r="X5" s="989">
        <v>0.83333333333333337</v>
      </c>
      <c r="Y5" s="990"/>
    </row>
    <row r="6" spans="1:25" ht="14.4" customHeight="1" x14ac:dyDescent="0.3">
      <c r="A6" s="947" t="s">
        <v>5905</v>
      </c>
      <c r="B6" s="928">
        <v>1</v>
      </c>
      <c r="C6" s="929">
        <v>7.77</v>
      </c>
      <c r="D6" s="930">
        <v>28</v>
      </c>
      <c r="E6" s="931"/>
      <c r="F6" s="911"/>
      <c r="G6" s="912"/>
      <c r="H6" s="913">
        <v>1</v>
      </c>
      <c r="I6" s="914">
        <v>7.77</v>
      </c>
      <c r="J6" s="915">
        <v>11</v>
      </c>
      <c r="K6" s="916">
        <v>7.77</v>
      </c>
      <c r="L6" s="917">
        <v>5</v>
      </c>
      <c r="M6" s="917">
        <v>45</v>
      </c>
      <c r="N6" s="918">
        <v>15</v>
      </c>
      <c r="O6" s="917" t="s">
        <v>5903</v>
      </c>
      <c r="P6" s="932" t="s">
        <v>5906</v>
      </c>
      <c r="Q6" s="919">
        <f t="shared" ref="Q6:R69" si="0">H6-B6</f>
        <v>0</v>
      </c>
      <c r="R6" s="979">
        <f t="shared" si="0"/>
        <v>0</v>
      </c>
      <c r="S6" s="919">
        <f t="shared" ref="S6:S69" si="1">H6-E6</f>
        <v>1</v>
      </c>
      <c r="T6" s="979">
        <f t="shared" ref="T6:T69" si="2">I6-F6</f>
        <v>7.77</v>
      </c>
      <c r="U6" s="986">
        <v>15</v>
      </c>
      <c r="V6" s="928">
        <v>11</v>
      </c>
      <c r="W6" s="928">
        <v>-4</v>
      </c>
      <c r="X6" s="984">
        <v>0.73333333333333328</v>
      </c>
      <c r="Y6" s="982"/>
    </row>
    <row r="7" spans="1:25" ht="14.4" customHeight="1" x14ac:dyDescent="0.3">
      <c r="A7" s="947" t="s">
        <v>5907</v>
      </c>
      <c r="B7" s="920">
        <v>1</v>
      </c>
      <c r="C7" s="921">
        <v>20.21</v>
      </c>
      <c r="D7" s="922">
        <v>44</v>
      </c>
      <c r="E7" s="931"/>
      <c r="F7" s="911"/>
      <c r="G7" s="912"/>
      <c r="H7" s="917"/>
      <c r="I7" s="911"/>
      <c r="J7" s="912"/>
      <c r="K7" s="916">
        <v>20.34</v>
      </c>
      <c r="L7" s="917">
        <v>11</v>
      </c>
      <c r="M7" s="917">
        <v>87</v>
      </c>
      <c r="N7" s="918">
        <v>29</v>
      </c>
      <c r="O7" s="917" t="s">
        <v>5903</v>
      </c>
      <c r="P7" s="932" t="s">
        <v>5908</v>
      </c>
      <c r="Q7" s="919">
        <f t="shared" si="0"/>
        <v>-1</v>
      </c>
      <c r="R7" s="979">
        <f t="shared" si="0"/>
        <v>-20.21</v>
      </c>
      <c r="S7" s="919">
        <f t="shared" si="1"/>
        <v>0</v>
      </c>
      <c r="T7" s="979">
        <f t="shared" si="2"/>
        <v>0</v>
      </c>
      <c r="U7" s="986" t="s">
        <v>562</v>
      </c>
      <c r="V7" s="928" t="s">
        <v>562</v>
      </c>
      <c r="W7" s="928" t="s">
        <v>562</v>
      </c>
      <c r="X7" s="984" t="s">
        <v>562</v>
      </c>
      <c r="Y7" s="982"/>
    </row>
    <row r="8" spans="1:25" ht="14.4" customHeight="1" x14ac:dyDescent="0.3">
      <c r="A8" s="947" t="s">
        <v>5909</v>
      </c>
      <c r="B8" s="928"/>
      <c r="C8" s="929"/>
      <c r="D8" s="930"/>
      <c r="E8" s="931"/>
      <c r="F8" s="911"/>
      <c r="G8" s="912"/>
      <c r="H8" s="913">
        <v>1</v>
      </c>
      <c r="I8" s="914">
        <v>13.34</v>
      </c>
      <c r="J8" s="923">
        <v>44</v>
      </c>
      <c r="K8" s="916">
        <v>12.38</v>
      </c>
      <c r="L8" s="917">
        <v>5</v>
      </c>
      <c r="M8" s="917">
        <v>60</v>
      </c>
      <c r="N8" s="918">
        <v>20</v>
      </c>
      <c r="O8" s="917" t="s">
        <v>5903</v>
      </c>
      <c r="P8" s="932" t="s">
        <v>5910</v>
      </c>
      <c r="Q8" s="919">
        <f t="shared" si="0"/>
        <v>1</v>
      </c>
      <c r="R8" s="979">
        <f t="shared" si="0"/>
        <v>13.34</v>
      </c>
      <c r="S8" s="919">
        <f t="shared" si="1"/>
        <v>1</v>
      </c>
      <c r="T8" s="979">
        <f t="shared" si="2"/>
        <v>13.34</v>
      </c>
      <c r="U8" s="986">
        <v>20</v>
      </c>
      <c r="V8" s="928">
        <v>44</v>
      </c>
      <c r="W8" s="928">
        <v>24</v>
      </c>
      <c r="X8" s="984">
        <v>2.2000000000000002</v>
      </c>
      <c r="Y8" s="982">
        <v>24</v>
      </c>
    </row>
    <row r="9" spans="1:25" ht="14.4" customHeight="1" x14ac:dyDescent="0.3">
      <c r="A9" s="948" t="s">
        <v>5911</v>
      </c>
      <c r="B9" s="934">
        <v>2</v>
      </c>
      <c r="C9" s="935">
        <v>29.45</v>
      </c>
      <c r="D9" s="933">
        <v>55</v>
      </c>
      <c r="E9" s="936">
        <v>2</v>
      </c>
      <c r="F9" s="937">
        <v>26.4</v>
      </c>
      <c r="G9" s="924">
        <v>18</v>
      </c>
      <c r="H9" s="938">
        <v>2</v>
      </c>
      <c r="I9" s="939">
        <v>34.159999999999997</v>
      </c>
      <c r="J9" s="925">
        <v>36.5</v>
      </c>
      <c r="K9" s="940">
        <v>12.65</v>
      </c>
      <c r="L9" s="941">
        <v>5</v>
      </c>
      <c r="M9" s="941">
        <v>60</v>
      </c>
      <c r="N9" s="942">
        <v>20</v>
      </c>
      <c r="O9" s="941" t="s">
        <v>5903</v>
      </c>
      <c r="P9" s="943" t="s">
        <v>5910</v>
      </c>
      <c r="Q9" s="944">
        <f t="shared" si="0"/>
        <v>0</v>
      </c>
      <c r="R9" s="980">
        <f t="shared" si="0"/>
        <v>4.7099999999999973</v>
      </c>
      <c r="S9" s="944">
        <f t="shared" si="1"/>
        <v>0</v>
      </c>
      <c r="T9" s="980">
        <f t="shared" si="2"/>
        <v>7.759999999999998</v>
      </c>
      <c r="U9" s="987">
        <v>40</v>
      </c>
      <c r="V9" s="934">
        <v>73</v>
      </c>
      <c r="W9" s="934">
        <v>33</v>
      </c>
      <c r="X9" s="985">
        <v>1.825</v>
      </c>
      <c r="Y9" s="983">
        <v>36</v>
      </c>
    </row>
    <row r="10" spans="1:25" ht="14.4" customHeight="1" x14ac:dyDescent="0.3">
      <c r="A10" s="947" t="s">
        <v>5912</v>
      </c>
      <c r="B10" s="920"/>
      <c r="C10" s="921"/>
      <c r="D10" s="922"/>
      <c r="E10" s="931"/>
      <c r="F10" s="911"/>
      <c r="G10" s="912"/>
      <c r="H10" s="917">
        <v>1</v>
      </c>
      <c r="I10" s="911">
        <v>0.61</v>
      </c>
      <c r="J10" s="912">
        <v>4</v>
      </c>
      <c r="K10" s="916">
        <v>0.61</v>
      </c>
      <c r="L10" s="917">
        <v>2</v>
      </c>
      <c r="M10" s="917">
        <v>18</v>
      </c>
      <c r="N10" s="918">
        <v>6</v>
      </c>
      <c r="O10" s="917" t="s">
        <v>5903</v>
      </c>
      <c r="P10" s="932" t="s">
        <v>5913</v>
      </c>
      <c r="Q10" s="919">
        <f t="shared" si="0"/>
        <v>1</v>
      </c>
      <c r="R10" s="979">
        <f t="shared" si="0"/>
        <v>0.61</v>
      </c>
      <c r="S10" s="919">
        <f t="shared" si="1"/>
        <v>1</v>
      </c>
      <c r="T10" s="979">
        <f t="shared" si="2"/>
        <v>0.61</v>
      </c>
      <c r="U10" s="986">
        <v>6</v>
      </c>
      <c r="V10" s="928">
        <v>4</v>
      </c>
      <c r="W10" s="928">
        <v>-2</v>
      </c>
      <c r="X10" s="984">
        <v>0.66666666666666663</v>
      </c>
      <c r="Y10" s="982"/>
    </row>
    <row r="11" spans="1:25" ht="14.4" customHeight="1" x14ac:dyDescent="0.3">
      <c r="A11" s="948" t="s">
        <v>5914</v>
      </c>
      <c r="B11" s="945"/>
      <c r="C11" s="946"/>
      <c r="D11" s="926"/>
      <c r="E11" s="936">
        <v>1</v>
      </c>
      <c r="F11" s="937">
        <v>0.74</v>
      </c>
      <c r="G11" s="924">
        <v>3</v>
      </c>
      <c r="H11" s="941"/>
      <c r="I11" s="937"/>
      <c r="J11" s="924"/>
      <c r="K11" s="940">
        <v>0.74</v>
      </c>
      <c r="L11" s="941">
        <v>3</v>
      </c>
      <c r="M11" s="941">
        <v>24</v>
      </c>
      <c r="N11" s="942">
        <v>8</v>
      </c>
      <c r="O11" s="941" t="s">
        <v>5903</v>
      </c>
      <c r="P11" s="943" t="s">
        <v>5913</v>
      </c>
      <c r="Q11" s="944">
        <f t="shared" si="0"/>
        <v>0</v>
      </c>
      <c r="R11" s="980">
        <f t="shared" si="0"/>
        <v>0</v>
      </c>
      <c r="S11" s="944">
        <f t="shared" si="1"/>
        <v>-1</v>
      </c>
      <c r="T11" s="980">
        <f t="shared" si="2"/>
        <v>-0.74</v>
      </c>
      <c r="U11" s="987" t="s">
        <v>562</v>
      </c>
      <c r="V11" s="934" t="s">
        <v>562</v>
      </c>
      <c r="W11" s="934" t="s">
        <v>562</v>
      </c>
      <c r="X11" s="985" t="s">
        <v>562</v>
      </c>
      <c r="Y11" s="983"/>
    </row>
    <row r="12" spans="1:25" ht="14.4" customHeight="1" x14ac:dyDescent="0.3">
      <c r="A12" s="948" t="s">
        <v>5915</v>
      </c>
      <c r="B12" s="945">
        <v>2</v>
      </c>
      <c r="C12" s="946">
        <v>2.21</v>
      </c>
      <c r="D12" s="926">
        <v>7</v>
      </c>
      <c r="E12" s="936"/>
      <c r="F12" s="937"/>
      <c r="G12" s="924"/>
      <c r="H12" s="941"/>
      <c r="I12" s="937"/>
      <c r="J12" s="924"/>
      <c r="K12" s="940">
        <v>1.1000000000000001</v>
      </c>
      <c r="L12" s="941">
        <v>4</v>
      </c>
      <c r="M12" s="941">
        <v>33</v>
      </c>
      <c r="N12" s="942">
        <v>11</v>
      </c>
      <c r="O12" s="941" t="s">
        <v>5903</v>
      </c>
      <c r="P12" s="943" t="s">
        <v>5913</v>
      </c>
      <c r="Q12" s="944">
        <f t="shared" si="0"/>
        <v>-2</v>
      </c>
      <c r="R12" s="980">
        <f t="shared" si="0"/>
        <v>-2.21</v>
      </c>
      <c r="S12" s="944">
        <f t="shared" si="1"/>
        <v>0</v>
      </c>
      <c r="T12" s="980">
        <f t="shared" si="2"/>
        <v>0</v>
      </c>
      <c r="U12" s="987" t="s">
        <v>562</v>
      </c>
      <c r="V12" s="934" t="s">
        <v>562</v>
      </c>
      <c r="W12" s="934" t="s">
        <v>562</v>
      </c>
      <c r="X12" s="985" t="s">
        <v>562</v>
      </c>
      <c r="Y12" s="983"/>
    </row>
    <row r="13" spans="1:25" ht="14.4" customHeight="1" x14ac:dyDescent="0.3">
      <c r="A13" s="947" t="s">
        <v>5916</v>
      </c>
      <c r="B13" s="920">
        <v>1</v>
      </c>
      <c r="C13" s="921">
        <v>2.33</v>
      </c>
      <c r="D13" s="922">
        <v>21</v>
      </c>
      <c r="E13" s="931"/>
      <c r="F13" s="911"/>
      <c r="G13" s="912"/>
      <c r="H13" s="917"/>
      <c r="I13" s="911"/>
      <c r="J13" s="912"/>
      <c r="K13" s="916">
        <v>2.2200000000000002</v>
      </c>
      <c r="L13" s="917">
        <v>3</v>
      </c>
      <c r="M13" s="917">
        <v>30</v>
      </c>
      <c r="N13" s="918">
        <v>10</v>
      </c>
      <c r="O13" s="917" t="s">
        <v>5903</v>
      </c>
      <c r="P13" s="932" t="s">
        <v>5917</v>
      </c>
      <c r="Q13" s="919">
        <f t="shared" si="0"/>
        <v>-1</v>
      </c>
      <c r="R13" s="979">
        <f t="shared" si="0"/>
        <v>-2.33</v>
      </c>
      <c r="S13" s="919">
        <f t="shared" si="1"/>
        <v>0</v>
      </c>
      <c r="T13" s="979">
        <f t="shared" si="2"/>
        <v>0</v>
      </c>
      <c r="U13" s="986" t="s">
        <v>562</v>
      </c>
      <c r="V13" s="928" t="s">
        <v>562</v>
      </c>
      <c r="W13" s="928" t="s">
        <v>562</v>
      </c>
      <c r="X13" s="984" t="s">
        <v>562</v>
      </c>
      <c r="Y13" s="982"/>
    </row>
    <row r="14" spans="1:25" ht="14.4" customHeight="1" x14ac:dyDescent="0.3">
      <c r="A14" s="947" t="s">
        <v>5918</v>
      </c>
      <c r="B14" s="928"/>
      <c r="C14" s="929"/>
      <c r="D14" s="930"/>
      <c r="E14" s="931"/>
      <c r="F14" s="911"/>
      <c r="G14" s="912"/>
      <c r="H14" s="913">
        <v>1</v>
      </c>
      <c r="I14" s="914">
        <v>1.1200000000000001</v>
      </c>
      <c r="J14" s="915">
        <v>8</v>
      </c>
      <c r="K14" s="916">
        <v>1.0900000000000001</v>
      </c>
      <c r="L14" s="917">
        <v>3</v>
      </c>
      <c r="M14" s="917">
        <v>27</v>
      </c>
      <c r="N14" s="918">
        <v>9</v>
      </c>
      <c r="O14" s="917" t="s">
        <v>5903</v>
      </c>
      <c r="P14" s="932" t="s">
        <v>5919</v>
      </c>
      <c r="Q14" s="919">
        <f t="shared" si="0"/>
        <v>1</v>
      </c>
      <c r="R14" s="979">
        <f t="shared" si="0"/>
        <v>1.1200000000000001</v>
      </c>
      <c r="S14" s="919">
        <f t="shared" si="1"/>
        <v>1</v>
      </c>
      <c r="T14" s="979">
        <f t="shared" si="2"/>
        <v>1.1200000000000001</v>
      </c>
      <c r="U14" s="986">
        <v>9</v>
      </c>
      <c r="V14" s="928">
        <v>8</v>
      </c>
      <c r="W14" s="928">
        <v>-1</v>
      </c>
      <c r="X14" s="984">
        <v>0.88888888888888884</v>
      </c>
      <c r="Y14" s="982"/>
    </row>
    <row r="15" spans="1:25" ht="14.4" customHeight="1" x14ac:dyDescent="0.3">
      <c r="A15" s="947" t="s">
        <v>5920</v>
      </c>
      <c r="B15" s="928"/>
      <c r="C15" s="929"/>
      <c r="D15" s="930"/>
      <c r="E15" s="931"/>
      <c r="F15" s="911"/>
      <c r="G15" s="912"/>
      <c r="H15" s="913">
        <v>1</v>
      </c>
      <c r="I15" s="914">
        <v>0.49</v>
      </c>
      <c r="J15" s="915">
        <v>2</v>
      </c>
      <c r="K15" s="916">
        <v>0.49</v>
      </c>
      <c r="L15" s="917">
        <v>1</v>
      </c>
      <c r="M15" s="917">
        <v>12</v>
      </c>
      <c r="N15" s="918">
        <v>4</v>
      </c>
      <c r="O15" s="917" t="s">
        <v>5903</v>
      </c>
      <c r="P15" s="932" t="s">
        <v>5921</v>
      </c>
      <c r="Q15" s="919">
        <f t="shared" si="0"/>
        <v>1</v>
      </c>
      <c r="R15" s="979">
        <f t="shared" si="0"/>
        <v>0.49</v>
      </c>
      <c r="S15" s="919">
        <f t="shared" si="1"/>
        <v>1</v>
      </c>
      <c r="T15" s="979">
        <f t="shared" si="2"/>
        <v>0.49</v>
      </c>
      <c r="U15" s="986">
        <v>4</v>
      </c>
      <c r="V15" s="928">
        <v>2</v>
      </c>
      <c r="W15" s="928">
        <v>-2</v>
      </c>
      <c r="X15" s="984">
        <v>0.5</v>
      </c>
      <c r="Y15" s="982"/>
    </row>
    <row r="16" spans="1:25" ht="14.4" customHeight="1" x14ac:dyDescent="0.3">
      <c r="A16" s="948" t="s">
        <v>5922</v>
      </c>
      <c r="B16" s="934">
        <v>1</v>
      </c>
      <c r="C16" s="935">
        <v>1.3</v>
      </c>
      <c r="D16" s="933">
        <v>8</v>
      </c>
      <c r="E16" s="936"/>
      <c r="F16" s="937"/>
      <c r="G16" s="924"/>
      <c r="H16" s="938"/>
      <c r="I16" s="939"/>
      <c r="J16" s="927"/>
      <c r="K16" s="940">
        <v>1.24</v>
      </c>
      <c r="L16" s="941">
        <v>3</v>
      </c>
      <c r="M16" s="941">
        <v>24</v>
      </c>
      <c r="N16" s="942">
        <v>8</v>
      </c>
      <c r="O16" s="941" t="s">
        <v>5903</v>
      </c>
      <c r="P16" s="943" t="s">
        <v>5923</v>
      </c>
      <c r="Q16" s="944">
        <f t="shared" si="0"/>
        <v>-1</v>
      </c>
      <c r="R16" s="980">
        <f t="shared" si="0"/>
        <v>-1.3</v>
      </c>
      <c r="S16" s="944">
        <f t="shared" si="1"/>
        <v>0</v>
      </c>
      <c r="T16" s="980">
        <f t="shared" si="2"/>
        <v>0</v>
      </c>
      <c r="U16" s="987" t="s">
        <v>562</v>
      </c>
      <c r="V16" s="934" t="s">
        <v>562</v>
      </c>
      <c r="W16" s="934" t="s">
        <v>562</v>
      </c>
      <c r="X16" s="985" t="s">
        <v>562</v>
      </c>
      <c r="Y16" s="983"/>
    </row>
    <row r="17" spans="1:25" ht="14.4" customHeight="1" x14ac:dyDescent="0.3">
      <c r="A17" s="947" t="s">
        <v>5924</v>
      </c>
      <c r="B17" s="928">
        <v>1</v>
      </c>
      <c r="C17" s="929">
        <v>0.64</v>
      </c>
      <c r="D17" s="930">
        <v>4</v>
      </c>
      <c r="E17" s="913">
        <v>1</v>
      </c>
      <c r="F17" s="914">
        <v>0.64</v>
      </c>
      <c r="G17" s="915">
        <v>4</v>
      </c>
      <c r="H17" s="917"/>
      <c r="I17" s="911"/>
      <c r="J17" s="912"/>
      <c r="K17" s="916">
        <v>0.64</v>
      </c>
      <c r="L17" s="917">
        <v>2</v>
      </c>
      <c r="M17" s="917">
        <v>15</v>
      </c>
      <c r="N17" s="918">
        <v>5</v>
      </c>
      <c r="O17" s="917" t="s">
        <v>5903</v>
      </c>
      <c r="P17" s="932" t="s">
        <v>5925</v>
      </c>
      <c r="Q17" s="919">
        <f t="shared" si="0"/>
        <v>-1</v>
      </c>
      <c r="R17" s="979">
        <f t="shared" si="0"/>
        <v>-0.64</v>
      </c>
      <c r="S17" s="919">
        <f t="shared" si="1"/>
        <v>-1</v>
      </c>
      <c r="T17" s="979">
        <f t="shared" si="2"/>
        <v>-0.64</v>
      </c>
      <c r="U17" s="986" t="s">
        <v>562</v>
      </c>
      <c r="V17" s="928" t="s">
        <v>562</v>
      </c>
      <c r="W17" s="928" t="s">
        <v>562</v>
      </c>
      <c r="X17" s="984" t="s">
        <v>562</v>
      </c>
      <c r="Y17" s="982"/>
    </row>
    <row r="18" spans="1:25" ht="14.4" customHeight="1" x14ac:dyDescent="0.3">
      <c r="A18" s="947" t="s">
        <v>5926</v>
      </c>
      <c r="B18" s="928"/>
      <c r="C18" s="929"/>
      <c r="D18" s="930"/>
      <c r="E18" s="931"/>
      <c r="F18" s="911"/>
      <c r="G18" s="912"/>
      <c r="H18" s="913">
        <v>1</v>
      </c>
      <c r="I18" s="914">
        <v>0.34</v>
      </c>
      <c r="J18" s="915">
        <v>2</v>
      </c>
      <c r="K18" s="916">
        <v>0.34</v>
      </c>
      <c r="L18" s="917">
        <v>1</v>
      </c>
      <c r="M18" s="917">
        <v>12</v>
      </c>
      <c r="N18" s="918">
        <v>4</v>
      </c>
      <c r="O18" s="917" t="s">
        <v>5903</v>
      </c>
      <c r="P18" s="932" t="s">
        <v>5927</v>
      </c>
      <c r="Q18" s="919">
        <f t="shared" si="0"/>
        <v>1</v>
      </c>
      <c r="R18" s="979">
        <f t="shared" si="0"/>
        <v>0.34</v>
      </c>
      <c r="S18" s="919">
        <f t="shared" si="1"/>
        <v>1</v>
      </c>
      <c r="T18" s="979">
        <f t="shared" si="2"/>
        <v>0.34</v>
      </c>
      <c r="U18" s="986">
        <v>4</v>
      </c>
      <c r="V18" s="928">
        <v>2</v>
      </c>
      <c r="W18" s="928">
        <v>-2</v>
      </c>
      <c r="X18" s="984">
        <v>0.5</v>
      </c>
      <c r="Y18" s="982"/>
    </row>
    <row r="19" spans="1:25" ht="14.4" customHeight="1" x14ac:dyDescent="0.3">
      <c r="A19" s="947" t="s">
        <v>5928</v>
      </c>
      <c r="B19" s="928"/>
      <c r="C19" s="929"/>
      <c r="D19" s="930"/>
      <c r="E19" s="913">
        <v>1</v>
      </c>
      <c r="F19" s="914">
        <v>0.28000000000000003</v>
      </c>
      <c r="G19" s="915">
        <v>1</v>
      </c>
      <c r="H19" s="917"/>
      <c r="I19" s="911"/>
      <c r="J19" s="912"/>
      <c r="K19" s="916">
        <v>0.51</v>
      </c>
      <c r="L19" s="917">
        <v>2</v>
      </c>
      <c r="M19" s="917">
        <v>18</v>
      </c>
      <c r="N19" s="918">
        <v>6</v>
      </c>
      <c r="O19" s="917" t="s">
        <v>5903</v>
      </c>
      <c r="P19" s="932" t="s">
        <v>5929</v>
      </c>
      <c r="Q19" s="919">
        <f t="shared" si="0"/>
        <v>0</v>
      </c>
      <c r="R19" s="979">
        <f t="shared" si="0"/>
        <v>0</v>
      </c>
      <c r="S19" s="919">
        <f t="shared" si="1"/>
        <v>-1</v>
      </c>
      <c r="T19" s="979">
        <f t="shared" si="2"/>
        <v>-0.28000000000000003</v>
      </c>
      <c r="U19" s="986" t="s">
        <v>562</v>
      </c>
      <c r="V19" s="928" t="s">
        <v>562</v>
      </c>
      <c r="W19" s="928" t="s">
        <v>562</v>
      </c>
      <c r="X19" s="984" t="s">
        <v>562</v>
      </c>
      <c r="Y19" s="982"/>
    </row>
    <row r="20" spans="1:25" ht="14.4" customHeight="1" x14ac:dyDescent="0.3">
      <c r="A20" s="947" t="s">
        <v>5930</v>
      </c>
      <c r="B20" s="928"/>
      <c r="C20" s="929"/>
      <c r="D20" s="930"/>
      <c r="E20" s="931"/>
      <c r="F20" s="911"/>
      <c r="G20" s="912"/>
      <c r="H20" s="913">
        <v>1</v>
      </c>
      <c r="I20" s="914">
        <v>0.43</v>
      </c>
      <c r="J20" s="915">
        <v>5</v>
      </c>
      <c r="K20" s="916">
        <v>0.43</v>
      </c>
      <c r="L20" s="917">
        <v>2</v>
      </c>
      <c r="M20" s="917">
        <v>15</v>
      </c>
      <c r="N20" s="918">
        <v>5</v>
      </c>
      <c r="O20" s="917" t="s">
        <v>5903</v>
      </c>
      <c r="P20" s="932" t="s">
        <v>5931</v>
      </c>
      <c r="Q20" s="919">
        <f t="shared" si="0"/>
        <v>1</v>
      </c>
      <c r="R20" s="979">
        <f t="shared" si="0"/>
        <v>0.43</v>
      </c>
      <c r="S20" s="919">
        <f t="shared" si="1"/>
        <v>1</v>
      </c>
      <c r="T20" s="979">
        <f t="shared" si="2"/>
        <v>0.43</v>
      </c>
      <c r="U20" s="986">
        <v>5</v>
      </c>
      <c r="V20" s="928">
        <v>5</v>
      </c>
      <c r="W20" s="928">
        <v>0</v>
      </c>
      <c r="X20" s="984">
        <v>1</v>
      </c>
      <c r="Y20" s="982"/>
    </row>
    <row r="21" spans="1:25" ht="14.4" customHeight="1" x14ac:dyDescent="0.3">
      <c r="A21" s="947" t="s">
        <v>5932</v>
      </c>
      <c r="B21" s="928">
        <v>1</v>
      </c>
      <c r="C21" s="929">
        <v>0.32</v>
      </c>
      <c r="D21" s="930">
        <v>6</v>
      </c>
      <c r="E21" s="931">
        <v>1</v>
      </c>
      <c r="F21" s="911">
        <v>0.32</v>
      </c>
      <c r="G21" s="912">
        <v>10</v>
      </c>
      <c r="H21" s="913">
        <v>2</v>
      </c>
      <c r="I21" s="914">
        <v>0.69</v>
      </c>
      <c r="J21" s="915">
        <v>4</v>
      </c>
      <c r="K21" s="916">
        <v>0.32</v>
      </c>
      <c r="L21" s="917">
        <v>1</v>
      </c>
      <c r="M21" s="917">
        <v>12</v>
      </c>
      <c r="N21" s="918">
        <v>4</v>
      </c>
      <c r="O21" s="917" t="s">
        <v>5903</v>
      </c>
      <c r="P21" s="932" t="s">
        <v>5933</v>
      </c>
      <c r="Q21" s="919">
        <f t="shared" si="0"/>
        <v>1</v>
      </c>
      <c r="R21" s="979">
        <f t="shared" si="0"/>
        <v>0.36999999999999994</v>
      </c>
      <c r="S21" s="919">
        <f t="shared" si="1"/>
        <v>1</v>
      </c>
      <c r="T21" s="979">
        <f t="shared" si="2"/>
        <v>0.36999999999999994</v>
      </c>
      <c r="U21" s="986">
        <v>8</v>
      </c>
      <c r="V21" s="928">
        <v>8</v>
      </c>
      <c r="W21" s="928">
        <v>0</v>
      </c>
      <c r="X21" s="984">
        <v>1</v>
      </c>
      <c r="Y21" s="982">
        <v>1</v>
      </c>
    </row>
    <row r="22" spans="1:25" ht="14.4" customHeight="1" x14ac:dyDescent="0.3">
      <c r="A22" s="948" t="s">
        <v>5934</v>
      </c>
      <c r="B22" s="934"/>
      <c r="C22" s="935"/>
      <c r="D22" s="933"/>
      <c r="E22" s="936">
        <v>1</v>
      </c>
      <c r="F22" s="937">
        <v>0.45</v>
      </c>
      <c r="G22" s="924">
        <v>3</v>
      </c>
      <c r="H22" s="938">
        <v>3</v>
      </c>
      <c r="I22" s="939">
        <v>1.34</v>
      </c>
      <c r="J22" s="925">
        <v>6.3</v>
      </c>
      <c r="K22" s="940">
        <v>0.45</v>
      </c>
      <c r="L22" s="941">
        <v>2</v>
      </c>
      <c r="M22" s="941">
        <v>15</v>
      </c>
      <c r="N22" s="942">
        <v>5</v>
      </c>
      <c r="O22" s="941" t="s">
        <v>5903</v>
      </c>
      <c r="P22" s="943" t="s">
        <v>5933</v>
      </c>
      <c r="Q22" s="944">
        <f t="shared" si="0"/>
        <v>3</v>
      </c>
      <c r="R22" s="980">
        <f t="shared" si="0"/>
        <v>1.34</v>
      </c>
      <c r="S22" s="944">
        <f t="shared" si="1"/>
        <v>2</v>
      </c>
      <c r="T22" s="980">
        <f t="shared" si="2"/>
        <v>0.89000000000000012</v>
      </c>
      <c r="U22" s="987">
        <v>15</v>
      </c>
      <c r="V22" s="934">
        <v>18.899999999999999</v>
      </c>
      <c r="W22" s="934">
        <v>3.8999999999999986</v>
      </c>
      <c r="X22" s="985">
        <v>1.26</v>
      </c>
      <c r="Y22" s="983">
        <v>4</v>
      </c>
    </row>
    <row r="23" spans="1:25" ht="14.4" customHeight="1" x14ac:dyDescent="0.3">
      <c r="A23" s="948" t="s">
        <v>5935</v>
      </c>
      <c r="B23" s="934"/>
      <c r="C23" s="935"/>
      <c r="D23" s="933"/>
      <c r="E23" s="936">
        <v>2</v>
      </c>
      <c r="F23" s="937">
        <v>1.33</v>
      </c>
      <c r="G23" s="924">
        <v>9</v>
      </c>
      <c r="H23" s="938"/>
      <c r="I23" s="939"/>
      <c r="J23" s="927"/>
      <c r="K23" s="940">
        <v>0.57999999999999996</v>
      </c>
      <c r="L23" s="941">
        <v>2</v>
      </c>
      <c r="M23" s="941">
        <v>18</v>
      </c>
      <c r="N23" s="942">
        <v>6</v>
      </c>
      <c r="O23" s="941" t="s">
        <v>5903</v>
      </c>
      <c r="P23" s="943" t="s">
        <v>5933</v>
      </c>
      <c r="Q23" s="944">
        <f t="shared" si="0"/>
        <v>0</v>
      </c>
      <c r="R23" s="980">
        <f t="shared" si="0"/>
        <v>0</v>
      </c>
      <c r="S23" s="944">
        <f t="shared" si="1"/>
        <v>-2</v>
      </c>
      <c r="T23" s="980">
        <f t="shared" si="2"/>
        <v>-1.33</v>
      </c>
      <c r="U23" s="987" t="s">
        <v>562</v>
      </c>
      <c r="V23" s="934" t="s">
        <v>562</v>
      </c>
      <c r="W23" s="934" t="s">
        <v>562</v>
      </c>
      <c r="X23" s="985" t="s">
        <v>562</v>
      </c>
      <c r="Y23" s="983"/>
    </row>
    <row r="24" spans="1:25" ht="14.4" customHeight="1" x14ac:dyDescent="0.3">
      <c r="A24" s="947" t="s">
        <v>5936</v>
      </c>
      <c r="B24" s="920">
        <v>1</v>
      </c>
      <c r="C24" s="921">
        <v>4.53</v>
      </c>
      <c r="D24" s="922">
        <v>18</v>
      </c>
      <c r="E24" s="931"/>
      <c r="F24" s="911"/>
      <c r="G24" s="912"/>
      <c r="H24" s="917"/>
      <c r="I24" s="911"/>
      <c r="J24" s="912"/>
      <c r="K24" s="916">
        <v>2.41</v>
      </c>
      <c r="L24" s="917">
        <v>5</v>
      </c>
      <c r="M24" s="917">
        <v>48</v>
      </c>
      <c r="N24" s="918">
        <v>16</v>
      </c>
      <c r="O24" s="917" t="s">
        <v>5903</v>
      </c>
      <c r="P24" s="932" t="s">
        <v>5937</v>
      </c>
      <c r="Q24" s="919">
        <f t="shared" si="0"/>
        <v>-1</v>
      </c>
      <c r="R24" s="979">
        <f t="shared" si="0"/>
        <v>-4.53</v>
      </c>
      <c r="S24" s="919">
        <f t="shared" si="1"/>
        <v>0</v>
      </c>
      <c r="T24" s="979">
        <f t="shared" si="2"/>
        <v>0</v>
      </c>
      <c r="U24" s="986" t="s">
        <v>562</v>
      </c>
      <c r="V24" s="928" t="s">
        <v>562</v>
      </c>
      <c r="W24" s="928" t="s">
        <v>562</v>
      </c>
      <c r="X24" s="984" t="s">
        <v>562</v>
      </c>
      <c r="Y24" s="982"/>
    </row>
    <row r="25" spans="1:25" ht="14.4" customHeight="1" x14ac:dyDescent="0.3">
      <c r="A25" s="947" t="s">
        <v>5938</v>
      </c>
      <c r="B25" s="928"/>
      <c r="C25" s="929"/>
      <c r="D25" s="930"/>
      <c r="E25" s="913">
        <v>6</v>
      </c>
      <c r="F25" s="914">
        <v>9.0399999999999991</v>
      </c>
      <c r="G25" s="915">
        <v>6.8</v>
      </c>
      <c r="H25" s="917">
        <v>1</v>
      </c>
      <c r="I25" s="911">
        <v>1.67</v>
      </c>
      <c r="J25" s="912">
        <v>3</v>
      </c>
      <c r="K25" s="916">
        <v>1.67</v>
      </c>
      <c r="L25" s="917">
        <v>3</v>
      </c>
      <c r="M25" s="917">
        <v>27</v>
      </c>
      <c r="N25" s="918">
        <v>9</v>
      </c>
      <c r="O25" s="917" t="s">
        <v>5903</v>
      </c>
      <c r="P25" s="932" t="s">
        <v>5939</v>
      </c>
      <c r="Q25" s="919">
        <f t="shared" si="0"/>
        <v>1</v>
      </c>
      <c r="R25" s="979">
        <f t="shared" si="0"/>
        <v>1.67</v>
      </c>
      <c r="S25" s="919">
        <f t="shared" si="1"/>
        <v>-5</v>
      </c>
      <c r="T25" s="979">
        <f t="shared" si="2"/>
        <v>-7.3699999999999992</v>
      </c>
      <c r="U25" s="986">
        <v>9</v>
      </c>
      <c r="V25" s="928">
        <v>3</v>
      </c>
      <c r="W25" s="928">
        <v>-6</v>
      </c>
      <c r="X25" s="984">
        <v>0.33333333333333331</v>
      </c>
      <c r="Y25" s="982"/>
    </row>
    <row r="26" spans="1:25" ht="14.4" customHeight="1" x14ac:dyDescent="0.3">
      <c r="A26" s="947" t="s">
        <v>5940</v>
      </c>
      <c r="B26" s="920">
        <v>7</v>
      </c>
      <c r="C26" s="921">
        <v>4.91</v>
      </c>
      <c r="D26" s="922">
        <v>4.4000000000000004</v>
      </c>
      <c r="E26" s="931">
        <v>5</v>
      </c>
      <c r="F26" s="911">
        <v>3.67</v>
      </c>
      <c r="G26" s="912">
        <v>8.4</v>
      </c>
      <c r="H26" s="917">
        <v>10</v>
      </c>
      <c r="I26" s="911">
        <v>7.35</v>
      </c>
      <c r="J26" s="912">
        <v>5.3</v>
      </c>
      <c r="K26" s="916">
        <v>0.73</v>
      </c>
      <c r="L26" s="917">
        <v>3</v>
      </c>
      <c r="M26" s="917">
        <v>24</v>
      </c>
      <c r="N26" s="918">
        <v>8</v>
      </c>
      <c r="O26" s="917" t="s">
        <v>5903</v>
      </c>
      <c r="P26" s="932" t="s">
        <v>5941</v>
      </c>
      <c r="Q26" s="919">
        <f t="shared" si="0"/>
        <v>3</v>
      </c>
      <c r="R26" s="979">
        <f t="shared" si="0"/>
        <v>2.4399999999999995</v>
      </c>
      <c r="S26" s="919">
        <f t="shared" si="1"/>
        <v>5</v>
      </c>
      <c r="T26" s="979">
        <f t="shared" si="2"/>
        <v>3.6799999999999997</v>
      </c>
      <c r="U26" s="986">
        <v>80</v>
      </c>
      <c r="V26" s="928">
        <v>53</v>
      </c>
      <c r="W26" s="928">
        <v>-27</v>
      </c>
      <c r="X26" s="984">
        <v>0.66249999999999998</v>
      </c>
      <c r="Y26" s="982">
        <v>1</v>
      </c>
    </row>
    <row r="27" spans="1:25" ht="14.4" customHeight="1" x14ac:dyDescent="0.3">
      <c r="A27" s="948" t="s">
        <v>5942</v>
      </c>
      <c r="B27" s="945">
        <v>5</v>
      </c>
      <c r="C27" s="946">
        <v>3.64</v>
      </c>
      <c r="D27" s="926">
        <v>4.8</v>
      </c>
      <c r="E27" s="936">
        <v>6</v>
      </c>
      <c r="F27" s="937">
        <v>5.54</v>
      </c>
      <c r="G27" s="924">
        <v>11.2</v>
      </c>
      <c r="H27" s="941">
        <v>4</v>
      </c>
      <c r="I27" s="937">
        <v>3.39</v>
      </c>
      <c r="J27" s="924">
        <v>6.3</v>
      </c>
      <c r="K27" s="940">
        <v>0.83</v>
      </c>
      <c r="L27" s="941">
        <v>3</v>
      </c>
      <c r="M27" s="941">
        <v>27</v>
      </c>
      <c r="N27" s="942">
        <v>9</v>
      </c>
      <c r="O27" s="941" t="s">
        <v>5903</v>
      </c>
      <c r="P27" s="943" t="s">
        <v>5943</v>
      </c>
      <c r="Q27" s="944">
        <f t="shared" si="0"/>
        <v>-1</v>
      </c>
      <c r="R27" s="980">
        <f t="shared" si="0"/>
        <v>-0.25</v>
      </c>
      <c r="S27" s="944">
        <f t="shared" si="1"/>
        <v>-2</v>
      </c>
      <c r="T27" s="980">
        <f t="shared" si="2"/>
        <v>-2.15</v>
      </c>
      <c r="U27" s="987">
        <v>36</v>
      </c>
      <c r="V27" s="934">
        <v>25.2</v>
      </c>
      <c r="W27" s="934">
        <v>-10.8</v>
      </c>
      <c r="X27" s="985">
        <v>0.7</v>
      </c>
      <c r="Y27" s="983"/>
    </row>
    <row r="28" spans="1:25" ht="14.4" customHeight="1" x14ac:dyDescent="0.3">
      <c r="A28" s="948" t="s">
        <v>5944</v>
      </c>
      <c r="B28" s="945">
        <v>6</v>
      </c>
      <c r="C28" s="946">
        <v>6</v>
      </c>
      <c r="D28" s="926">
        <v>8.5</v>
      </c>
      <c r="E28" s="936">
        <v>3</v>
      </c>
      <c r="F28" s="937">
        <v>3</v>
      </c>
      <c r="G28" s="924">
        <v>6.7</v>
      </c>
      <c r="H28" s="941"/>
      <c r="I28" s="937"/>
      <c r="J28" s="924"/>
      <c r="K28" s="940">
        <v>1</v>
      </c>
      <c r="L28" s="941">
        <v>3</v>
      </c>
      <c r="M28" s="941">
        <v>30</v>
      </c>
      <c r="N28" s="942">
        <v>10</v>
      </c>
      <c r="O28" s="941" t="s">
        <v>5903</v>
      </c>
      <c r="P28" s="943" t="s">
        <v>5945</v>
      </c>
      <c r="Q28" s="944">
        <f t="shared" si="0"/>
        <v>-6</v>
      </c>
      <c r="R28" s="980">
        <f t="shared" si="0"/>
        <v>-6</v>
      </c>
      <c r="S28" s="944">
        <f t="shared" si="1"/>
        <v>-3</v>
      </c>
      <c r="T28" s="980">
        <f t="shared" si="2"/>
        <v>-3</v>
      </c>
      <c r="U28" s="987" t="s">
        <v>562</v>
      </c>
      <c r="V28" s="934" t="s">
        <v>562</v>
      </c>
      <c r="W28" s="934" t="s">
        <v>562</v>
      </c>
      <c r="X28" s="985" t="s">
        <v>562</v>
      </c>
      <c r="Y28" s="983"/>
    </row>
    <row r="29" spans="1:25" ht="14.4" customHeight="1" x14ac:dyDescent="0.3">
      <c r="A29" s="947" t="s">
        <v>5946</v>
      </c>
      <c r="B29" s="928"/>
      <c r="C29" s="929"/>
      <c r="D29" s="930"/>
      <c r="E29" s="931"/>
      <c r="F29" s="911"/>
      <c r="G29" s="912"/>
      <c r="H29" s="913">
        <v>1</v>
      </c>
      <c r="I29" s="914">
        <v>0.49</v>
      </c>
      <c r="J29" s="915">
        <v>2</v>
      </c>
      <c r="K29" s="916">
        <v>0.49</v>
      </c>
      <c r="L29" s="917">
        <v>2</v>
      </c>
      <c r="M29" s="917">
        <v>18</v>
      </c>
      <c r="N29" s="918">
        <v>6</v>
      </c>
      <c r="O29" s="917" t="s">
        <v>5903</v>
      </c>
      <c r="P29" s="932" t="s">
        <v>5947</v>
      </c>
      <c r="Q29" s="919">
        <f t="shared" si="0"/>
        <v>1</v>
      </c>
      <c r="R29" s="979">
        <f t="shared" si="0"/>
        <v>0.49</v>
      </c>
      <c r="S29" s="919">
        <f t="shared" si="1"/>
        <v>1</v>
      </c>
      <c r="T29" s="979">
        <f t="shared" si="2"/>
        <v>0.49</v>
      </c>
      <c r="U29" s="986">
        <v>6</v>
      </c>
      <c r="V29" s="928">
        <v>2</v>
      </c>
      <c r="W29" s="928">
        <v>-4</v>
      </c>
      <c r="X29" s="984">
        <v>0.33333333333333331</v>
      </c>
      <c r="Y29" s="982"/>
    </row>
    <row r="30" spans="1:25" ht="14.4" customHeight="1" x14ac:dyDescent="0.3">
      <c r="A30" s="948" t="s">
        <v>5948</v>
      </c>
      <c r="B30" s="934"/>
      <c r="C30" s="935"/>
      <c r="D30" s="933"/>
      <c r="E30" s="936"/>
      <c r="F30" s="937"/>
      <c r="G30" s="924"/>
      <c r="H30" s="938">
        <v>1</v>
      </c>
      <c r="I30" s="939">
        <v>0.84</v>
      </c>
      <c r="J30" s="927">
        <v>8</v>
      </c>
      <c r="K30" s="940">
        <v>0.84</v>
      </c>
      <c r="L30" s="941">
        <v>3</v>
      </c>
      <c r="M30" s="941">
        <v>30</v>
      </c>
      <c r="N30" s="942">
        <v>10</v>
      </c>
      <c r="O30" s="941" t="s">
        <v>5903</v>
      </c>
      <c r="P30" s="943" t="s">
        <v>5949</v>
      </c>
      <c r="Q30" s="944">
        <f t="shared" si="0"/>
        <v>1</v>
      </c>
      <c r="R30" s="980">
        <f t="shared" si="0"/>
        <v>0.84</v>
      </c>
      <c r="S30" s="944">
        <f t="shared" si="1"/>
        <v>1</v>
      </c>
      <c r="T30" s="980">
        <f t="shared" si="2"/>
        <v>0.84</v>
      </c>
      <c r="U30" s="987">
        <v>10</v>
      </c>
      <c r="V30" s="934">
        <v>8</v>
      </c>
      <c r="W30" s="934">
        <v>-2</v>
      </c>
      <c r="X30" s="985">
        <v>0.8</v>
      </c>
      <c r="Y30" s="983"/>
    </row>
    <row r="31" spans="1:25" ht="14.4" customHeight="1" x14ac:dyDescent="0.3">
      <c r="A31" s="947" t="s">
        <v>5950</v>
      </c>
      <c r="B31" s="920">
        <v>1</v>
      </c>
      <c r="C31" s="921">
        <v>1.23</v>
      </c>
      <c r="D31" s="922">
        <v>31</v>
      </c>
      <c r="E31" s="931"/>
      <c r="F31" s="911"/>
      <c r="G31" s="912"/>
      <c r="H31" s="917"/>
      <c r="I31" s="911"/>
      <c r="J31" s="912"/>
      <c r="K31" s="916">
        <v>0.73</v>
      </c>
      <c r="L31" s="917">
        <v>3</v>
      </c>
      <c r="M31" s="917">
        <v>30</v>
      </c>
      <c r="N31" s="918">
        <v>10</v>
      </c>
      <c r="O31" s="917" t="s">
        <v>5903</v>
      </c>
      <c r="P31" s="932" t="s">
        <v>5951</v>
      </c>
      <c r="Q31" s="919">
        <f t="shared" si="0"/>
        <v>-1</v>
      </c>
      <c r="R31" s="979">
        <f t="shared" si="0"/>
        <v>-1.23</v>
      </c>
      <c r="S31" s="919">
        <f t="shared" si="1"/>
        <v>0</v>
      </c>
      <c r="T31" s="979">
        <f t="shared" si="2"/>
        <v>0</v>
      </c>
      <c r="U31" s="986" t="s">
        <v>562</v>
      </c>
      <c r="V31" s="928" t="s">
        <v>562</v>
      </c>
      <c r="W31" s="928" t="s">
        <v>562</v>
      </c>
      <c r="X31" s="984" t="s">
        <v>562</v>
      </c>
      <c r="Y31" s="982"/>
    </row>
    <row r="32" spans="1:25" ht="14.4" customHeight="1" x14ac:dyDescent="0.3">
      <c r="A32" s="947" t="s">
        <v>5952</v>
      </c>
      <c r="B32" s="928">
        <v>1</v>
      </c>
      <c r="C32" s="929">
        <v>1.61</v>
      </c>
      <c r="D32" s="930">
        <v>10</v>
      </c>
      <c r="E32" s="931">
        <v>3</v>
      </c>
      <c r="F32" s="911">
        <v>1.74</v>
      </c>
      <c r="G32" s="912">
        <v>8.3000000000000007</v>
      </c>
      <c r="H32" s="913">
        <v>1</v>
      </c>
      <c r="I32" s="914">
        <v>0.57999999999999996</v>
      </c>
      <c r="J32" s="915">
        <v>7</v>
      </c>
      <c r="K32" s="916">
        <v>0.57999999999999996</v>
      </c>
      <c r="L32" s="917">
        <v>2</v>
      </c>
      <c r="M32" s="917">
        <v>21</v>
      </c>
      <c r="N32" s="918">
        <v>7</v>
      </c>
      <c r="O32" s="917" t="s">
        <v>5903</v>
      </c>
      <c r="P32" s="932" t="s">
        <v>5953</v>
      </c>
      <c r="Q32" s="919">
        <f t="shared" si="0"/>
        <v>0</v>
      </c>
      <c r="R32" s="979">
        <f t="shared" si="0"/>
        <v>-1.0300000000000002</v>
      </c>
      <c r="S32" s="919">
        <f t="shared" si="1"/>
        <v>-2</v>
      </c>
      <c r="T32" s="979">
        <f t="shared" si="2"/>
        <v>-1.1600000000000001</v>
      </c>
      <c r="U32" s="986">
        <v>7</v>
      </c>
      <c r="V32" s="928">
        <v>7</v>
      </c>
      <c r="W32" s="928">
        <v>0</v>
      </c>
      <c r="X32" s="984">
        <v>1</v>
      </c>
      <c r="Y32" s="982"/>
    </row>
    <row r="33" spans="1:25" ht="14.4" customHeight="1" x14ac:dyDescent="0.3">
      <c r="A33" s="948" t="s">
        <v>5954</v>
      </c>
      <c r="B33" s="934">
        <v>3</v>
      </c>
      <c r="C33" s="935">
        <v>2.19</v>
      </c>
      <c r="D33" s="933">
        <v>7.7</v>
      </c>
      <c r="E33" s="936">
        <v>5</v>
      </c>
      <c r="F33" s="937">
        <v>4</v>
      </c>
      <c r="G33" s="924">
        <v>9.4</v>
      </c>
      <c r="H33" s="938">
        <v>9</v>
      </c>
      <c r="I33" s="939">
        <v>6.79</v>
      </c>
      <c r="J33" s="927">
        <v>8.6999999999999993</v>
      </c>
      <c r="K33" s="940">
        <v>0.73</v>
      </c>
      <c r="L33" s="941">
        <v>3</v>
      </c>
      <c r="M33" s="941">
        <v>30</v>
      </c>
      <c r="N33" s="942">
        <v>10</v>
      </c>
      <c r="O33" s="941" t="s">
        <v>5903</v>
      </c>
      <c r="P33" s="943" t="s">
        <v>5955</v>
      </c>
      <c r="Q33" s="944">
        <f t="shared" si="0"/>
        <v>6</v>
      </c>
      <c r="R33" s="980">
        <f t="shared" si="0"/>
        <v>4.5999999999999996</v>
      </c>
      <c r="S33" s="944">
        <f t="shared" si="1"/>
        <v>4</v>
      </c>
      <c r="T33" s="980">
        <f t="shared" si="2"/>
        <v>2.79</v>
      </c>
      <c r="U33" s="987">
        <v>90</v>
      </c>
      <c r="V33" s="934">
        <v>78.3</v>
      </c>
      <c r="W33" s="934">
        <v>-11.700000000000003</v>
      </c>
      <c r="X33" s="985">
        <v>0.87</v>
      </c>
      <c r="Y33" s="983">
        <v>8</v>
      </c>
    </row>
    <row r="34" spans="1:25" ht="14.4" customHeight="1" x14ac:dyDescent="0.3">
      <c r="A34" s="948" t="s">
        <v>5956</v>
      </c>
      <c r="B34" s="934">
        <v>3</v>
      </c>
      <c r="C34" s="935">
        <v>4.01</v>
      </c>
      <c r="D34" s="933">
        <v>13.7</v>
      </c>
      <c r="E34" s="936">
        <v>4</v>
      </c>
      <c r="F34" s="937">
        <v>4.34</v>
      </c>
      <c r="G34" s="924">
        <v>10</v>
      </c>
      <c r="H34" s="938">
        <v>2</v>
      </c>
      <c r="I34" s="939">
        <v>2.12</v>
      </c>
      <c r="J34" s="927">
        <v>5</v>
      </c>
      <c r="K34" s="940">
        <v>1.06</v>
      </c>
      <c r="L34" s="941">
        <v>4</v>
      </c>
      <c r="M34" s="941">
        <v>33</v>
      </c>
      <c r="N34" s="942">
        <v>11</v>
      </c>
      <c r="O34" s="941" t="s">
        <v>5903</v>
      </c>
      <c r="P34" s="943" t="s">
        <v>5957</v>
      </c>
      <c r="Q34" s="944">
        <f t="shared" si="0"/>
        <v>-1</v>
      </c>
      <c r="R34" s="980">
        <f t="shared" si="0"/>
        <v>-1.8899999999999997</v>
      </c>
      <c r="S34" s="944">
        <f t="shared" si="1"/>
        <v>-2</v>
      </c>
      <c r="T34" s="980">
        <f t="shared" si="2"/>
        <v>-2.2199999999999998</v>
      </c>
      <c r="U34" s="987">
        <v>22</v>
      </c>
      <c r="V34" s="934">
        <v>10</v>
      </c>
      <c r="W34" s="934">
        <v>-12</v>
      </c>
      <c r="X34" s="985">
        <v>0.45454545454545453</v>
      </c>
      <c r="Y34" s="983"/>
    </row>
    <row r="35" spans="1:25" ht="14.4" customHeight="1" x14ac:dyDescent="0.3">
      <c r="A35" s="947" t="s">
        <v>5958</v>
      </c>
      <c r="B35" s="928"/>
      <c r="C35" s="929"/>
      <c r="D35" s="930"/>
      <c r="E35" s="931"/>
      <c r="F35" s="911"/>
      <c r="G35" s="912"/>
      <c r="H35" s="913">
        <v>1</v>
      </c>
      <c r="I35" s="914">
        <v>0.6</v>
      </c>
      <c r="J35" s="915">
        <v>9</v>
      </c>
      <c r="K35" s="916">
        <v>0.6</v>
      </c>
      <c r="L35" s="917">
        <v>3</v>
      </c>
      <c r="M35" s="917">
        <v>27</v>
      </c>
      <c r="N35" s="918">
        <v>9</v>
      </c>
      <c r="O35" s="917" t="s">
        <v>5903</v>
      </c>
      <c r="P35" s="932" t="s">
        <v>5959</v>
      </c>
      <c r="Q35" s="919">
        <f t="shared" si="0"/>
        <v>1</v>
      </c>
      <c r="R35" s="979">
        <f t="shared" si="0"/>
        <v>0.6</v>
      </c>
      <c r="S35" s="919">
        <f t="shared" si="1"/>
        <v>1</v>
      </c>
      <c r="T35" s="979">
        <f t="shared" si="2"/>
        <v>0.6</v>
      </c>
      <c r="U35" s="986">
        <v>9</v>
      </c>
      <c r="V35" s="928">
        <v>9</v>
      </c>
      <c r="W35" s="928">
        <v>0</v>
      </c>
      <c r="X35" s="984">
        <v>1</v>
      </c>
      <c r="Y35" s="982"/>
    </row>
    <row r="36" spans="1:25" ht="14.4" customHeight="1" x14ac:dyDescent="0.3">
      <c r="A36" s="947" t="s">
        <v>5960</v>
      </c>
      <c r="B36" s="928">
        <v>2</v>
      </c>
      <c r="C36" s="929">
        <v>0.89</v>
      </c>
      <c r="D36" s="930">
        <v>5</v>
      </c>
      <c r="E36" s="913">
        <v>5</v>
      </c>
      <c r="F36" s="914">
        <v>2.21</v>
      </c>
      <c r="G36" s="915">
        <v>6.4</v>
      </c>
      <c r="H36" s="917">
        <v>4</v>
      </c>
      <c r="I36" s="911">
        <v>1.89</v>
      </c>
      <c r="J36" s="923">
        <v>7</v>
      </c>
      <c r="K36" s="916">
        <v>0.42</v>
      </c>
      <c r="L36" s="917">
        <v>2</v>
      </c>
      <c r="M36" s="917">
        <v>15</v>
      </c>
      <c r="N36" s="918">
        <v>5</v>
      </c>
      <c r="O36" s="917" t="s">
        <v>5903</v>
      </c>
      <c r="P36" s="932" t="s">
        <v>5961</v>
      </c>
      <c r="Q36" s="919">
        <f t="shared" si="0"/>
        <v>2</v>
      </c>
      <c r="R36" s="979">
        <f t="shared" si="0"/>
        <v>0.99999999999999989</v>
      </c>
      <c r="S36" s="919">
        <f t="shared" si="1"/>
        <v>-1</v>
      </c>
      <c r="T36" s="979">
        <f t="shared" si="2"/>
        <v>-0.32000000000000006</v>
      </c>
      <c r="U36" s="986">
        <v>20</v>
      </c>
      <c r="V36" s="928">
        <v>28</v>
      </c>
      <c r="W36" s="928">
        <v>8</v>
      </c>
      <c r="X36" s="984">
        <v>1.4</v>
      </c>
      <c r="Y36" s="982">
        <v>9</v>
      </c>
    </row>
    <row r="37" spans="1:25" ht="14.4" customHeight="1" x14ac:dyDescent="0.3">
      <c r="A37" s="948" t="s">
        <v>5962</v>
      </c>
      <c r="B37" s="934">
        <v>2</v>
      </c>
      <c r="C37" s="935">
        <v>1.37</v>
      </c>
      <c r="D37" s="933">
        <v>10.5</v>
      </c>
      <c r="E37" s="938">
        <v>2</v>
      </c>
      <c r="F37" s="939">
        <v>1.18</v>
      </c>
      <c r="G37" s="927">
        <v>8.5</v>
      </c>
      <c r="H37" s="941">
        <v>4</v>
      </c>
      <c r="I37" s="937">
        <v>2.2400000000000002</v>
      </c>
      <c r="J37" s="925">
        <v>8.5</v>
      </c>
      <c r="K37" s="940">
        <v>0.56000000000000005</v>
      </c>
      <c r="L37" s="941">
        <v>2</v>
      </c>
      <c r="M37" s="941">
        <v>21</v>
      </c>
      <c r="N37" s="942">
        <v>7</v>
      </c>
      <c r="O37" s="941" t="s">
        <v>5903</v>
      </c>
      <c r="P37" s="943" t="s">
        <v>5963</v>
      </c>
      <c r="Q37" s="944">
        <f t="shared" si="0"/>
        <v>2</v>
      </c>
      <c r="R37" s="980">
        <f t="shared" si="0"/>
        <v>0.87000000000000011</v>
      </c>
      <c r="S37" s="944">
        <f t="shared" si="1"/>
        <v>2</v>
      </c>
      <c r="T37" s="980">
        <f t="shared" si="2"/>
        <v>1.0600000000000003</v>
      </c>
      <c r="U37" s="987">
        <v>28</v>
      </c>
      <c r="V37" s="934">
        <v>34</v>
      </c>
      <c r="W37" s="934">
        <v>6</v>
      </c>
      <c r="X37" s="985">
        <v>1.2142857142857142</v>
      </c>
      <c r="Y37" s="983">
        <v>13</v>
      </c>
    </row>
    <row r="38" spans="1:25" ht="14.4" customHeight="1" x14ac:dyDescent="0.3">
      <c r="A38" s="948" t="s">
        <v>5964</v>
      </c>
      <c r="B38" s="934">
        <v>2</v>
      </c>
      <c r="C38" s="935">
        <v>2.0099999999999998</v>
      </c>
      <c r="D38" s="933">
        <v>7.5</v>
      </c>
      <c r="E38" s="938">
        <v>5</v>
      </c>
      <c r="F38" s="939">
        <v>4.1500000000000004</v>
      </c>
      <c r="G38" s="927">
        <v>9.1999999999999993</v>
      </c>
      <c r="H38" s="941"/>
      <c r="I38" s="937"/>
      <c r="J38" s="924"/>
      <c r="K38" s="940">
        <v>0.82</v>
      </c>
      <c r="L38" s="941">
        <v>3</v>
      </c>
      <c r="M38" s="941">
        <v>24</v>
      </c>
      <c r="N38" s="942">
        <v>8</v>
      </c>
      <c r="O38" s="941" t="s">
        <v>5903</v>
      </c>
      <c r="P38" s="943" t="s">
        <v>5965</v>
      </c>
      <c r="Q38" s="944">
        <f t="shared" si="0"/>
        <v>-2</v>
      </c>
      <c r="R38" s="980">
        <f t="shared" si="0"/>
        <v>-2.0099999999999998</v>
      </c>
      <c r="S38" s="944">
        <f t="shared" si="1"/>
        <v>-5</v>
      </c>
      <c r="T38" s="980">
        <f t="shared" si="2"/>
        <v>-4.1500000000000004</v>
      </c>
      <c r="U38" s="987" t="s">
        <v>562</v>
      </c>
      <c r="V38" s="934" t="s">
        <v>562</v>
      </c>
      <c r="W38" s="934" t="s">
        <v>562</v>
      </c>
      <c r="X38" s="985" t="s">
        <v>562</v>
      </c>
      <c r="Y38" s="983"/>
    </row>
    <row r="39" spans="1:25" ht="14.4" customHeight="1" x14ac:dyDescent="0.3">
      <c r="A39" s="947" t="s">
        <v>5966</v>
      </c>
      <c r="B39" s="920">
        <v>1</v>
      </c>
      <c r="C39" s="921">
        <v>0.42</v>
      </c>
      <c r="D39" s="922">
        <v>3</v>
      </c>
      <c r="E39" s="931"/>
      <c r="F39" s="911"/>
      <c r="G39" s="912"/>
      <c r="H39" s="917"/>
      <c r="I39" s="911"/>
      <c r="J39" s="912"/>
      <c r="K39" s="916">
        <v>0.42</v>
      </c>
      <c r="L39" s="917">
        <v>1</v>
      </c>
      <c r="M39" s="917">
        <v>5</v>
      </c>
      <c r="N39" s="918">
        <v>2</v>
      </c>
      <c r="O39" s="917" t="s">
        <v>5903</v>
      </c>
      <c r="P39" s="932" t="s">
        <v>5967</v>
      </c>
      <c r="Q39" s="919">
        <f t="shared" si="0"/>
        <v>-1</v>
      </c>
      <c r="R39" s="979">
        <f t="shared" si="0"/>
        <v>-0.42</v>
      </c>
      <c r="S39" s="919">
        <f t="shared" si="1"/>
        <v>0</v>
      </c>
      <c r="T39" s="979">
        <f t="shared" si="2"/>
        <v>0</v>
      </c>
      <c r="U39" s="986" t="s">
        <v>562</v>
      </c>
      <c r="V39" s="928" t="s">
        <v>562</v>
      </c>
      <c r="W39" s="928" t="s">
        <v>562</v>
      </c>
      <c r="X39" s="984" t="s">
        <v>562</v>
      </c>
      <c r="Y39" s="982"/>
    </row>
    <row r="40" spans="1:25" ht="14.4" customHeight="1" x14ac:dyDescent="0.3">
      <c r="A40" s="947" t="s">
        <v>5968</v>
      </c>
      <c r="B40" s="928"/>
      <c r="C40" s="929"/>
      <c r="D40" s="930"/>
      <c r="E40" s="931"/>
      <c r="F40" s="911"/>
      <c r="G40" s="912"/>
      <c r="H40" s="913">
        <v>1</v>
      </c>
      <c r="I40" s="914">
        <v>5.09</v>
      </c>
      <c r="J40" s="915">
        <v>6</v>
      </c>
      <c r="K40" s="916">
        <v>5.09</v>
      </c>
      <c r="L40" s="917">
        <v>3</v>
      </c>
      <c r="M40" s="917">
        <v>30</v>
      </c>
      <c r="N40" s="918">
        <v>10</v>
      </c>
      <c r="O40" s="917" t="s">
        <v>5511</v>
      </c>
      <c r="P40" s="932" t="s">
        <v>5969</v>
      </c>
      <c r="Q40" s="919">
        <f t="shared" si="0"/>
        <v>1</v>
      </c>
      <c r="R40" s="979">
        <f t="shared" si="0"/>
        <v>5.09</v>
      </c>
      <c r="S40" s="919">
        <f t="shared" si="1"/>
        <v>1</v>
      </c>
      <c r="T40" s="979">
        <f t="shared" si="2"/>
        <v>5.09</v>
      </c>
      <c r="U40" s="986">
        <v>10</v>
      </c>
      <c r="V40" s="928">
        <v>6</v>
      </c>
      <c r="W40" s="928">
        <v>-4</v>
      </c>
      <c r="X40" s="984">
        <v>0.6</v>
      </c>
      <c r="Y40" s="982"/>
    </row>
    <row r="41" spans="1:25" ht="14.4" customHeight="1" x14ac:dyDescent="0.3">
      <c r="A41" s="947" t="s">
        <v>5970</v>
      </c>
      <c r="B41" s="928">
        <v>3</v>
      </c>
      <c r="C41" s="929">
        <v>1.81</v>
      </c>
      <c r="D41" s="930">
        <v>11</v>
      </c>
      <c r="E41" s="931">
        <v>1</v>
      </c>
      <c r="F41" s="911">
        <v>0.55000000000000004</v>
      </c>
      <c r="G41" s="912">
        <v>5</v>
      </c>
      <c r="H41" s="913">
        <v>6</v>
      </c>
      <c r="I41" s="914">
        <v>3.28</v>
      </c>
      <c r="J41" s="915">
        <v>7.5</v>
      </c>
      <c r="K41" s="916">
        <v>0.55000000000000004</v>
      </c>
      <c r="L41" s="917">
        <v>3</v>
      </c>
      <c r="M41" s="917">
        <v>24</v>
      </c>
      <c r="N41" s="918">
        <v>8</v>
      </c>
      <c r="O41" s="917" t="s">
        <v>5903</v>
      </c>
      <c r="P41" s="932" t="s">
        <v>5971</v>
      </c>
      <c r="Q41" s="919">
        <f t="shared" si="0"/>
        <v>3</v>
      </c>
      <c r="R41" s="979">
        <f t="shared" si="0"/>
        <v>1.4699999999999998</v>
      </c>
      <c r="S41" s="919">
        <f t="shared" si="1"/>
        <v>5</v>
      </c>
      <c r="T41" s="979">
        <f t="shared" si="2"/>
        <v>2.7299999999999995</v>
      </c>
      <c r="U41" s="986">
        <v>48</v>
      </c>
      <c r="V41" s="928">
        <v>45</v>
      </c>
      <c r="W41" s="928">
        <v>-3</v>
      </c>
      <c r="X41" s="984">
        <v>0.9375</v>
      </c>
      <c r="Y41" s="982">
        <v>3</v>
      </c>
    </row>
    <row r="42" spans="1:25" ht="14.4" customHeight="1" x14ac:dyDescent="0.3">
      <c r="A42" s="948" t="s">
        <v>5972</v>
      </c>
      <c r="B42" s="934">
        <v>3</v>
      </c>
      <c r="C42" s="935">
        <v>2.11</v>
      </c>
      <c r="D42" s="933">
        <v>5.7</v>
      </c>
      <c r="E42" s="936">
        <v>3</v>
      </c>
      <c r="F42" s="937">
        <v>2.0499999999999998</v>
      </c>
      <c r="G42" s="924">
        <v>10.3</v>
      </c>
      <c r="H42" s="938">
        <v>5</v>
      </c>
      <c r="I42" s="939">
        <v>3.5</v>
      </c>
      <c r="J42" s="927">
        <v>8.1999999999999993</v>
      </c>
      <c r="K42" s="940">
        <v>0.68</v>
      </c>
      <c r="L42" s="941">
        <v>3</v>
      </c>
      <c r="M42" s="941">
        <v>27</v>
      </c>
      <c r="N42" s="942">
        <v>9</v>
      </c>
      <c r="O42" s="941" t="s">
        <v>5903</v>
      </c>
      <c r="P42" s="943" t="s">
        <v>5973</v>
      </c>
      <c r="Q42" s="944">
        <f t="shared" si="0"/>
        <v>2</v>
      </c>
      <c r="R42" s="980">
        <f t="shared" si="0"/>
        <v>1.3900000000000001</v>
      </c>
      <c r="S42" s="944">
        <f t="shared" si="1"/>
        <v>2</v>
      </c>
      <c r="T42" s="980">
        <f t="shared" si="2"/>
        <v>1.4500000000000002</v>
      </c>
      <c r="U42" s="987">
        <v>45</v>
      </c>
      <c r="V42" s="934">
        <v>41</v>
      </c>
      <c r="W42" s="934">
        <v>-4</v>
      </c>
      <c r="X42" s="985">
        <v>0.91111111111111109</v>
      </c>
      <c r="Y42" s="983">
        <v>2</v>
      </c>
    </row>
    <row r="43" spans="1:25" ht="14.4" customHeight="1" x14ac:dyDescent="0.3">
      <c r="A43" s="948" t="s">
        <v>5974</v>
      </c>
      <c r="B43" s="934">
        <v>3</v>
      </c>
      <c r="C43" s="935">
        <v>3.17</v>
      </c>
      <c r="D43" s="933">
        <v>11.7</v>
      </c>
      <c r="E43" s="936">
        <v>6</v>
      </c>
      <c r="F43" s="937">
        <v>6.92</v>
      </c>
      <c r="G43" s="924">
        <v>10.8</v>
      </c>
      <c r="H43" s="938">
        <v>9</v>
      </c>
      <c r="I43" s="939">
        <v>9.8000000000000007</v>
      </c>
      <c r="J43" s="927">
        <v>9.6</v>
      </c>
      <c r="K43" s="940">
        <v>1.04</v>
      </c>
      <c r="L43" s="941">
        <v>4</v>
      </c>
      <c r="M43" s="941">
        <v>36</v>
      </c>
      <c r="N43" s="942">
        <v>12</v>
      </c>
      <c r="O43" s="941" t="s">
        <v>5903</v>
      </c>
      <c r="P43" s="943" t="s">
        <v>5975</v>
      </c>
      <c r="Q43" s="944">
        <f t="shared" si="0"/>
        <v>6</v>
      </c>
      <c r="R43" s="980">
        <f t="shared" si="0"/>
        <v>6.6300000000000008</v>
      </c>
      <c r="S43" s="944">
        <f t="shared" si="1"/>
        <v>3</v>
      </c>
      <c r="T43" s="980">
        <f t="shared" si="2"/>
        <v>2.8800000000000008</v>
      </c>
      <c r="U43" s="987">
        <v>108</v>
      </c>
      <c r="V43" s="934">
        <v>86.399999999999991</v>
      </c>
      <c r="W43" s="934">
        <v>-21.600000000000009</v>
      </c>
      <c r="X43" s="985">
        <v>0.79999999999999993</v>
      </c>
      <c r="Y43" s="983">
        <v>10</v>
      </c>
    </row>
    <row r="44" spans="1:25" ht="14.4" customHeight="1" x14ac:dyDescent="0.3">
      <c r="A44" s="947" t="s">
        <v>5976</v>
      </c>
      <c r="B44" s="928">
        <v>3</v>
      </c>
      <c r="C44" s="929">
        <v>1.29</v>
      </c>
      <c r="D44" s="930">
        <v>4.3</v>
      </c>
      <c r="E44" s="931">
        <v>1</v>
      </c>
      <c r="F44" s="911">
        <v>0.44</v>
      </c>
      <c r="G44" s="912">
        <v>9</v>
      </c>
      <c r="H44" s="913">
        <v>3</v>
      </c>
      <c r="I44" s="914">
        <v>1.29</v>
      </c>
      <c r="J44" s="915">
        <v>6</v>
      </c>
      <c r="K44" s="916">
        <v>0.43</v>
      </c>
      <c r="L44" s="917">
        <v>2</v>
      </c>
      <c r="M44" s="917">
        <v>21</v>
      </c>
      <c r="N44" s="918">
        <v>7</v>
      </c>
      <c r="O44" s="917" t="s">
        <v>5903</v>
      </c>
      <c r="P44" s="932" t="s">
        <v>5977</v>
      </c>
      <c r="Q44" s="919">
        <f t="shared" si="0"/>
        <v>0</v>
      </c>
      <c r="R44" s="979">
        <f t="shared" si="0"/>
        <v>0</v>
      </c>
      <c r="S44" s="919">
        <f t="shared" si="1"/>
        <v>2</v>
      </c>
      <c r="T44" s="979">
        <f t="shared" si="2"/>
        <v>0.85000000000000009</v>
      </c>
      <c r="U44" s="986">
        <v>21</v>
      </c>
      <c r="V44" s="928">
        <v>18</v>
      </c>
      <c r="W44" s="928">
        <v>-3</v>
      </c>
      <c r="X44" s="984">
        <v>0.8571428571428571</v>
      </c>
      <c r="Y44" s="982"/>
    </row>
    <row r="45" spans="1:25" ht="14.4" customHeight="1" x14ac:dyDescent="0.3">
      <c r="A45" s="948" t="s">
        <v>5978</v>
      </c>
      <c r="B45" s="934"/>
      <c r="C45" s="935"/>
      <c r="D45" s="933"/>
      <c r="E45" s="936"/>
      <c r="F45" s="937"/>
      <c r="G45" s="924"/>
      <c r="H45" s="938">
        <v>2</v>
      </c>
      <c r="I45" s="939">
        <v>1.06</v>
      </c>
      <c r="J45" s="927">
        <v>4</v>
      </c>
      <c r="K45" s="940">
        <v>0.53</v>
      </c>
      <c r="L45" s="941">
        <v>3</v>
      </c>
      <c r="M45" s="941">
        <v>24</v>
      </c>
      <c r="N45" s="942">
        <v>8</v>
      </c>
      <c r="O45" s="941" t="s">
        <v>5903</v>
      </c>
      <c r="P45" s="943" t="s">
        <v>5979</v>
      </c>
      <c r="Q45" s="944">
        <f t="shared" si="0"/>
        <v>2</v>
      </c>
      <c r="R45" s="980">
        <f t="shared" si="0"/>
        <v>1.06</v>
      </c>
      <c r="S45" s="944">
        <f t="shared" si="1"/>
        <v>2</v>
      </c>
      <c r="T45" s="980">
        <f t="shared" si="2"/>
        <v>1.06</v>
      </c>
      <c r="U45" s="987">
        <v>16</v>
      </c>
      <c r="V45" s="934">
        <v>8</v>
      </c>
      <c r="W45" s="934">
        <v>-8</v>
      </c>
      <c r="X45" s="985">
        <v>0.5</v>
      </c>
      <c r="Y45" s="983"/>
    </row>
    <row r="46" spans="1:25" ht="14.4" customHeight="1" x14ac:dyDescent="0.3">
      <c r="A46" s="948" t="s">
        <v>5980</v>
      </c>
      <c r="B46" s="934">
        <v>1</v>
      </c>
      <c r="C46" s="935">
        <v>0.69</v>
      </c>
      <c r="D46" s="933">
        <v>9</v>
      </c>
      <c r="E46" s="936"/>
      <c r="F46" s="937"/>
      <c r="G46" s="924"/>
      <c r="H46" s="938"/>
      <c r="I46" s="939"/>
      <c r="J46" s="927"/>
      <c r="K46" s="940">
        <v>0.69</v>
      </c>
      <c r="L46" s="941">
        <v>3</v>
      </c>
      <c r="M46" s="941">
        <v>27</v>
      </c>
      <c r="N46" s="942">
        <v>9</v>
      </c>
      <c r="O46" s="941" t="s">
        <v>5903</v>
      </c>
      <c r="P46" s="943" t="s">
        <v>5981</v>
      </c>
      <c r="Q46" s="944">
        <f t="shared" si="0"/>
        <v>-1</v>
      </c>
      <c r="R46" s="980">
        <f t="shared" si="0"/>
        <v>-0.69</v>
      </c>
      <c r="S46" s="944">
        <f t="shared" si="1"/>
        <v>0</v>
      </c>
      <c r="T46" s="980">
        <f t="shared" si="2"/>
        <v>0</v>
      </c>
      <c r="U46" s="987" t="s">
        <v>562</v>
      </c>
      <c r="V46" s="934" t="s">
        <v>562</v>
      </c>
      <c r="W46" s="934" t="s">
        <v>562</v>
      </c>
      <c r="X46" s="985" t="s">
        <v>562</v>
      </c>
      <c r="Y46" s="983"/>
    </row>
    <row r="47" spans="1:25" ht="14.4" customHeight="1" x14ac:dyDescent="0.3">
      <c r="A47" s="947" t="s">
        <v>5982</v>
      </c>
      <c r="B47" s="920">
        <v>9</v>
      </c>
      <c r="C47" s="921">
        <v>3.79</v>
      </c>
      <c r="D47" s="922">
        <v>5.2</v>
      </c>
      <c r="E47" s="931">
        <v>1</v>
      </c>
      <c r="F47" s="911">
        <v>0.42</v>
      </c>
      <c r="G47" s="912">
        <v>6</v>
      </c>
      <c r="H47" s="917">
        <v>2</v>
      </c>
      <c r="I47" s="911">
        <v>0.84</v>
      </c>
      <c r="J47" s="912">
        <v>5</v>
      </c>
      <c r="K47" s="916">
        <v>0.42</v>
      </c>
      <c r="L47" s="917">
        <v>2</v>
      </c>
      <c r="M47" s="917">
        <v>18</v>
      </c>
      <c r="N47" s="918">
        <v>6</v>
      </c>
      <c r="O47" s="917" t="s">
        <v>5903</v>
      </c>
      <c r="P47" s="932" t="s">
        <v>5983</v>
      </c>
      <c r="Q47" s="919">
        <f t="shared" si="0"/>
        <v>-7</v>
      </c>
      <c r="R47" s="979">
        <f t="shared" si="0"/>
        <v>-2.95</v>
      </c>
      <c r="S47" s="919">
        <f t="shared" si="1"/>
        <v>1</v>
      </c>
      <c r="T47" s="979">
        <f t="shared" si="2"/>
        <v>0.42</v>
      </c>
      <c r="U47" s="986">
        <v>12</v>
      </c>
      <c r="V47" s="928">
        <v>10</v>
      </c>
      <c r="W47" s="928">
        <v>-2</v>
      </c>
      <c r="X47" s="984">
        <v>0.83333333333333337</v>
      </c>
      <c r="Y47" s="982"/>
    </row>
    <row r="48" spans="1:25" ht="14.4" customHeight="1" x14ac:dyDescent="0.3">
      <c r="A48" s="948" t="s">
        <v>5984</v>
      </c>
      <c r="B48" s="945"/>
      <c r="C48" s="946"/>
      <c r="D48" s="926"/>
      <c r="E48" s="936">
        <v>2</v>
      </c>
      <c r="F48" s="937">
        <v>1.24</v>
      </c>
      <c r="G48" s="924">
        <v>14</v>
      </c>
      <c r="H48" s="941">
        <v>1</v>
      </c>
      <c r="I48" s="937">
        <v>0.54</v>
      </c>
      <c r="J48" s="924">
        <v>5</v>
      </c>
      <c r="K48" s="940">
        <v>0.54</v>
      </c>
      <c r="L48" s="941">
        <v>3</v>
      </c>
      <c r="M48" s="941">
        <v>24</v>
      </c>
      <c r="N48" s="942">
        <v>8</v>
      </c>
      <c r="O48" s="941" t="s">
        <v>5903</v>
      </c>
      <c r="P48" s="943" t="s">
        <v>5985</v>
      </c>
      <c r="Q48" s="944">
        <f t="shared" si="0"/>
        <v>1</v>
      </c>
      <c r="R48" s="980">
        <f t="shared" si="0"/>
        <v>0.54</v>
      </c>
      <c r="S48" s="944">
        <f t="shared" si="1"/>
        <v>-1</v>
      </c>
      <c r="T48" s="980">
        <f t="shared" si="2"/>
        <v>-0.7</v>
      </c>
      <c r="U48" s="987">
        <v>8</v>
      </c>
      <c r="V48" s="934">
        <v>5</v>
      </c>
      <c r="W48" s="934">
        <v>-3</v>
      </c>
      <c r="X48" s="985">
        <v>0.625</v>
      </c>
      <c r="Y48" s="983"/>
    </row>
    <row r="49" spans="1:25" ht="14.4" customHeight="1" x14ac:dyDescent="0.3">
      <c r="A49" s="947" t="s">
        <v>5986</v>
      </c>
      <c r="B49" s="928">
        <v>1</v>
      </c>
      <c r="C49" s="929">
        <v>0.36</v>
      </c>
      <c r="D49" s="930">
        <v>7</v>
      </c>
      <c r="E49" s="913">
        <v>1</v>
      </c>
      <c r="F49" s="914">
        <v>0.36</v>
      </c>
      <c r="G49" s="915">
        <v>10</v>
      </c>
      <c r="H49" s="917"/>
      <c r="I49" s="911"/>
      <c r="J49" s="912"/>
      <c r="K49" s="916">
        <v>0.36</v>
      </c>
      <c r="L49" s="917">
        <v>2</v>
      </c>
      <c r="M49" s="917">
        <v>15</v>
      </c>
      <c r="N49" s="918">
        <v>5</v>
      </c>
      <c r="O49" s="917" t="s">
        <v>5903</v>
      </c>
      <c r="P49" s="932" t="s">
        <v>5987</v>
      </c>
      <c r="Q49" s="919">
        <f t="shared" si="0"/>
        <v>-1</v>
      </c>
      <c r="R49" s="979">
        <f t="shared" si="0"/>
        <v>-0.36</v>
      </c>
      <c r="S49" s="919">
        <f t="shared" si="1"/>
        <v>-1</v>
      </c>
      <c r="T49" s="979">
        <f t="shared" si="2"/>
        <v>-0.36</v>
      </c>
      <c r="U49" s="986" t="s">
        <v>562</v>
      </c>
      <c r="V49" s="928" t="s">
        <v>562</v>
      </c>
      <c r="W49" s="928" t="s">
        <v>562</v>
      </c>
      <c r="X49" s="984" t="s">
        <v>562</v>
      </c>
      <c r="Y49" s="982"/>
    </row>
    <row r="50" spans="1:25" ht="14.4" customHeight="1" x14ac:dyDescent="0.3">
      <c r="A50" s="947" t="s">
        <v>5988</v>
      </c>
      <c r="B50" s="920">
        <v>4</v>
      </c>
      <c r="C50" s="921">
        <v>1.23</v>
      </c>
      <c r="D50" s="922">
        <v>5</v>
      </c>
      <c r="E50" s="931">
        <v>2</v>
      </c>
      <c r="F50" s="911">
        <v>0.6</v>
      </c>
      <c r="G50" s="912">
        <v>4</v>
      </c>
      <c r="H50" s="917">
        <v>3</v>
      </c>
      <c r="I50" s="911">
        <v>0.91</v>
      </c>
      <c r="J50" s="912">
        <v>2.2999999999999998</v>
      </c>
      <c r="K50" s="916">
        <v>0.3</v>
      </c>
      <c r="L50" s="917">
        <v>1</v>
      </c>
      <c r="M50" s="917">
        <v>12</v>
      </c>
      <c r="N50" s="918">
        <v>4</v>
      </c>
      <c r="O50" s="917" t="s">
        <v>5903</v>
      </c>
      <c r="P50" s="932" t="s">
        <v>5989</v>
      </c>
      <c r="Q50" s="919">
        <f t="shared" si="0"/>
        <v>-1</v>
      </c>
      <c r="R50" s="979">
        <f t="shared" si="0"/>
        <v>-0.31999999999999995</v>
      </c>
      <c r="S50" s="919">
        <f t="shared" si="1"/>
        <v>1</v>
      </c>
      <c r="T50" s="979">
        <f t="shared" si="2"/>
        <v>0.31000000000000005</v>
      </c>
      <c r="U50" s="986">
        <v>12</v>
      </c>
      <c r="V50" s="928">
        <v>6.8999999999999995</v>
      </c>
      <c r="W50" s="928">
        <v>-5.1000000000000005</v>
      </c>
      <c r="X50" s="984">
        <v>0.57499999999999996</v>
      </c>
      <c r="Y50" s="982"/>
    </row>
    <row r="51" spans="1:25" ht="14.4" customHeight="1" x14ac:dyDescent="0.3">
      <c r="A51" s="948" t="s">
        <v>5990</v>
      </c>
      <c r="B51" s="945">
        <v>3</v>
      </c>
      <c r="C51" s="946">
        <v>1.1200000000000001</v>
      </c>
      <c r="D51" s="926">
        <v>4.3</v>
      </c>
      <c r="E51" s="936">
        <v>3</v>
      </c>
      <c r="F51" s="937">
        <v>1.1200000000000001</v>
      </c>
      <c r="G51" s="924">
        <v>4.7</v>
      </c>
      <c r="H51" s="941"/>
      <c r="I51" s="937"/>
      <c r="J51" s="924"/>
      <c r="K51" s="940">
        <v>0.37</v>
      </c>
      <c r="L51" s="941">
        <v>2</v>
      </c>
      <c r="M51" s="941">
        <v>15</v>
      </c>
      <c r="N51" s="942">
        <v>5</v>
      </c>
      <c r="O51" s="941" t="s">
        <v>5903</v>
      </c>
      <c r="P51" s="943" t="s">
        <v>5991</v>
      </c>
      <c r="Q51" s="944">
        <f t="shared" si="0"/>
        <v>-3</v>
      </c>
      <c r="R51" s="980">
        <f t="shared" si="0"/>
        <v>-1.1200000000000001</v>
      </c>
      <c r="S51" s="944">
        <f t="shared" si="1"/>
        <v>-3</v>
      </c>
      <c r="T51" s="980">
        <f t="shared" si="2"/>
        <v>-1.1200000000000001</v>
      </c>
      <c r="U51" s="987" t="s">
        <v>562</v>
      </c>
      <c r="V51" s="934" t="s">
        <v>562</v>
      </c>
      <c r="W51" s="934" t="s">
        <v>562</v>
      </c>
      <c r="X51" s="985" t="s">
        <v>562</v>
      </c>
      <c r="Y51" s="983"/>
    </row>
    <row r="52" spans="1:25" ht="14.4" customHeight="1" x14ac:dyDescent="0.3">
      <c r="A52" s="948" t="s">
        <v>5992</v>
      </c>
      <c r="B52" s="945"/>
      <c r="C52" s="946"/>
      <c r="D52" s="926"/>
      <c r="E52" s="936">
        <v>1</v>
      </c>
      <c r="F52" s="937">
        <v>0.55000000000000004</v>
      </c>
      <c r="G52" s="924">
        <v>7</v>
      </c>
      <c r="H52" s="941"/>
      <c r="I52" s="937"/>
      <c r="J52" s="924"/>
      <c r="K52" s="940">
        <v>0.51</v>
      </c>
      <c r="L52" s="941">
        <v>2</v>
      </c>
      <c r="M52" s="941">
        <v>21</v>
      </c>
      <c r="N52" s="942">
        <v>7</v>
      </c>
      <c r="O52" s="941" t="s">
        <v>5903</v>
      </c>
      <c r="P52" s="943" t="s">
        <v>5993</v>
      </c>
      <c r="Q52" s="944">
        <f t="shared" si="0"/>
        <v>0</v>
      </c>
      <c r="R52" s="980">
        <f t="shared" si="0"/>
        <v>0</v>
      </c>
      <c r="S52" s="944">
        <f t="shared" si="1"/>
        <v>-1</v>
      </c>
      <c r="T52" s="980">
        <f t="shared" si="2"/>
        <v>-0.55000000000000004</v>
      </c>
      <c r="U52" s="987" t="s">
        <v>562</v>
      </c>
      <c r="V52" s="934" t="s">
        <v>562</v>
      </c>
      <c r="W52" s="934" t="s">
        <v>562</v>
      </c>
      <c r="X52" s="985" t="s">
        <v>562</v>
      </c>
      <c r="Y52" s="983"/>
    </row>
    <row r="53" spans="1:25" ht="14.4" customHeight="1" x14ac:dyDescent="0.3">
      <c r="A53" s="947" t="s">
        <v>5994</v>
      </c>
      <c r="B53" s="928"/>
      <c r="C53" s="929"/>
      <c r="D53" s="930"/>
      <c r="E53" s="913">
        <v>1</v>
      </c>
      <c r="F53" s="914">
        <v>1.1299999999999999</v>
      </c>
      <c r="G53" s="915">
        <v>10</v>
      </c>
      <c r="H53" s="917"/>
      <c r="I53" s="911"/>
      <c r="J53" s="912"/>
      <c r="K53" s="916">
        <v>0.95</v>
      </c>
      <c r="L53" s="917">
        <v>3</v>
      </c>
      <c r="M53" s="917">
        <v>30</v>
      </c>
      <c r="N53" s="918">
        <v>10</v>
      </c>
      <c r="O53" s="917" t="s">
        <v>5903</v>
      </c>
      <c r="P53" s="932" t="s">
        <v>5995</v>
      </c>
      <c r="Q53" s="919">
        <f t="shared" si="0"/>
        <v>0</v>
      </c>
      <c r="R53" s="979">
        <f t="shared" si="0"/>
        <v>0</v>
      </c>
      <c r="S53" s="919">
        <f t="shared" si="1"/>
        <v>-1</v>
      </c>
      <c r="T53" s="979">
        <f t="shared" si="2"/>
        <v>-1.1299999999999999</v>
      </c>
      <c r="U53" s="986" t="s">
        <v>562</v>
      </c>
      <c r="V53" s="928" t="s">
        <v>562</v>
      </c>
      <c r="W53" s="928" t="s">
        <v>562</v>
      </c>
      <c r="X53" s="984" t="s">
        <v>562</v>
      </c>
      <c r="Y53" s="982"/>
    </row>
    <row r="54" spans="1:25" ht="14.4" customHeight="1" x14ac:dyDescent="0.3">
      <c r="A54" s="947" t="s">
        <v>5996</v>
      </c>
      <c r="B54" s="920">
        <v>3</v>
      </c>
      <c r="C54" s="921">
        <v>1.1200000000000001</v>
      </c>
      <c r="D54" s="922">
        <v>4.3</v>
      </c>
      <c r="E54" s="931"/>
      <c r="F54" s="911"/>
      <c r="G54" s="912"/>
      <c r="H54" s="917"/>
      <c r="I54" s="911"/>
      <c r="J54" s="912"/>
      <c r="K54" s="916">
        <v>0.37</v>
      </c>
      <c r="L54" s="917">
        <v>1</v>
      </c>
      <c r="M54" s="917">
        <v>12</v>
      </c>
      <c r="N54" s="918">
        <v>4</v>
      </c>
      <c r="O54" s="917" t="s">
        <v>5903</v>
      </c>
      <c r="P54" s="932" t="s">
        <v>5997</v>
      </c>
      <c r="Q54" s="919">
        <f t="shared" si="0"/>
        <v>-3</v>
      </c>
      <c r="R54" s="979">
        <f t="shared" si="0"/>
        <v>-1.1200000000000001</v>
      </c>
      <c r="S54" s="919">
        <f t="shared" si="1"/>
        <v>0</v>
      </c>
      <c r="T54" s="979">
        <f t="shared" si="2"/>
        <v>0</v>
      </c>
      <c r="U54" s="986" t="s">
        <v>562</v>
      </c>
      <c r="V54" s="928" t="s">
        <v>562</v>
      </c>
      <c r="W54" s="928" t="s">
        <v>562</v>
      </c>
      <c r="X54" s="984" t="s">
        <v>562</v>
      </c>
      <c r="Y54" s="982"/>
    </row>
    <row r="55" spans="1:25" ht="14.4" customHeight="1" x14ac:dyDescent="0.3">
      <c r="A55" s="948" t="s">
        <v>5998</v>
      </c>
      <c r="B55" s="945"/>
      <c r="C55" s="946"/>
      <c r="D55" s="926"/>
      <c r="E55" s="936"/>
      <c r="F55" s="937"/>
      <c r="G55" s="924"/>
      <c r="H55" s="941">
        <v>1</v>
      </c>
      <c r="I55" s="937">
        <v>0.66</v>
      </c>
      <c r="J55" s="924">
        <v>4</v>
      </c>
      <c r="K55" s="940">
        <v>0.56000000000000005</v>
      </c>
      <c r="L55" s="941">
        <v>2</v>
      </c>
      <c r="M55" s="941">
        <v>18</v>
      </c>
      <c r="N55" s="942">
        <v>6</v>
      </c>
      <c r="O55" s="941" t="s">
        <v>5903</v>
      </c>
      <c r="P55" s="943" t="s">
        <v>5999</v>
      </c>
      <c r="Q55" s="944">
        <f t="shared" si="0"/>
        <v>1</v>
      </c>
      <c r="R55" s="980">
        <f t="shared" si="0"/>
        <v>0.66</v>
      </c>
      <c r="S55" s="944">
        <f t="shared" si="1"/>
        <v>1</v>
      </c>
      <c r="T55" s="980">
        <f t="shared" si="2"/>
        <v>0.66</v>
      </c>
      <c r="U55" s="987">
        <v>6</v>
      </c>
      <c r="V55" s="934">
        <v>4</v>
      </c>
      <c r="W55" s="934">
        <v>-2</v>
      </c>
      <c r="X55" s="985">
        <v>0.66666666666666663</v>
      </c>
      <c r="Y55" s="983"/>
    </row>
    <row r="56" spans="1:25" ht="14.4" customHeight="1" x14ac:dyDescent="0.3">
      <c r="A56" s="948" t="s">
        <v>6000</v>
      </c>
      <c r="B56" s="945"/>
      <c r="C56" s="946"/>
      <c r="D56" s="926"/>
      <c r="E56" s="936"/>
      <c r="F56" s="937"/>
      <c r="G56" s="924"/>
      <c r="H56" s="941">
        <v>1</v>
      </c>
      <c r="I56" s="937">
        <v>0.93</v>
      </c>
      <c r="J56" s="924">
        <v>6</v>
      </c>
      <c r="K56" s="940">
        <v>0.93</v>
      </c>
      <c r="L56" s="941">
        <v>3</v>
      </c>
      <c r="M56" s="941">
        <v>27</v>
      </c>
      <c r="N56" s="942">
        <v>9</v>
      </c>
      <c r="O56" s="941" t="s">
        <v>5903</v>
      </c>
      <c r="P56" s="943" t="s">
        <v>6001</v>
      </c>
      <c r="Q56" s="944">
        <f t="shared" si="0"/>
        <v>1</v>
      </c>
      <c r="R56" s="980">
        <f t="shared" si="0"/>
        <v>0.93</v>
      </c>
      <c r="S56" s="944">
        <f t="shared" si="1"/>
        <v>1</v>
      </c>
      <c r="T56" s="980">
        <f t="shared" si="2"/>
        <v>0.93</v>
      </c>
      <c r="U56" s="987">
        <v>9</v>
      </c>
      <c r="V56" s="934">
        <v>6</v>
      </c>
      <c r="W56" s="934">
        <v>-3</v>
      </c>
      <c r="X56" s="985">
        <v>0.66666666666666663</v>
      </c>
      <c r="Y56" s="983"/>
    </row>
    <row r="57" spans="1:25" ht="14.4" customHeight="1" x14ac:dyDescent="0.3">
      <c r="A57" s="947" t="s">
        <v>6002</v>
      </c>
      <c r="B57" s="928">
        <v>2</v>
      </c>
      <c r="C57" s="929">
        <v>0.88</v>
      </c>
      <c r="D57" s="930">
        <v>6.5</v>
      </c>
      <c r="E57" s="913">
        <v>3</v>
      </c>
      <c r="F57" s="914">
        <v>1.1599999999999999</v>
      </c>
      <c r="G57" s="915">
        <v>3.3</v>
      </c>
      <c r="H57" s="917"/>
      <c r="I57" s="911"/>
      <c r="J57" s="912"/>
      <c r="K57" s="916">
        <v>0.35</v>
      </c>
      <c r="L57" s="917">
        <v>1</v>
      </c>
      <c r="M57" s="917">
        <v>12</v>
      </c>
      <c r="N57" s="918">
        <v>4</v>
      </c>
      <c r="O57" s="917" t="s">
        <v>5903</v>
      </c>
      <c r="P57" s="932" t="s">
        <v>6003</v>
      </c>
      <c r="Q57" s="919">
        <f t="shared" si="0"/>
        <v>-2</v>
      </c>
      <c r="R57" s="979">
        <f t="shared" si="0"/>
        <v>-0.88</v>
      </c>
      <c r="S57" s="919">
        <f t="shared" si="1"/>
        <v>-3</v>
      </c>
      <c r="T57" s="979">
        <f t="shared" si="2"/>
        <v>-1.1599999999999999</v>
      </c>
      <c r="U57" s="986" t="s">
        <v>562</v>
      </c>
      <c r="V57" s="928" t="s">
        <v>562</v>
      </c>
      <c r="W57" s="928" t="s">
        <v>562</v>
      </c>
      <c r="X57" s="984" t="s">
        <v>562</v>
      </c>
      <c r="Y57" s="982"/>
    </row>
    <row r="58" spans="1:25" ht="14.4" customHeight="1" x14ac:dyDescent="0.3">
      <c r="A58" s="948" t="s">
        <v>6004</v>
      </c>
      <c r="B58" s="934"/>
      <c r="C58" s="935"/>
      <c r="D58" s="933"/>
      <c r="E58" s="938">
        <v>2</v>
      </c>
      <c r="F58" s="939">
        <v>1.31</v>
      </c>
      <c r="G58" s="927">
        <v>6</v>
      </c>
      <c r="H58" s="941"/>
      <c r="I58" s="937"/>
      <c r="J58" s="924"/>
      <c r="K58" s="940">
        <v>0.64</v>
      </c>
      <c r="L58" s="941">
        <v>2</v>
      </c>
      <c r="M58" s="941">
        <v>21</v>
      </c>
      <c r="N58" s="942">
        <v>7</v>
      </c>
      <c r="O58" s="941" t="s">
        <v>5903</v>
      </c>
      <c r="P58" s="943" t="s">
        <v>6005</v>
      </c>
      <c r="Q58" s="944">
        <f t="shared" si="0"/>
        <v>0</v>
      </c>
      <c r="R58" s="980">
        <f t="shared" si="0"/>
        <v>0</v>
      </c>
      <c r="S58" s="944">
        <f t="shared" si="1"/>
        <v>-2</v>
      </c>
      <c r="T58" s="980">
        <f t="shared" si="2"/>
        <v>-1.31</v>
      </c>
      <c r="U58" s="987" t="s">
        <v>562</v>
      </c>
      <c r="V58" s="934" t="s">
        <v>562</v>
      </c>
      <c r="W58" s="934" t="s">
        <v>562</v>
      </c>
      <c r="X58" s="985" t="s">
        <v>562</v>
      </c>
      <c r="Y58" s="983"/>
    </row>
    <row r="59" spans="1:25" ht="14.4" customHeight="1" x14ac:dyDescent="0.3">
      <c r="A59" s="947" t="s">
        <v>6006</v>
      </c>
      <c r="B59" s="928"/>
      <c r="C59" s="929"/>
      <c r="D59" s="930"/>
      <c r="E59" s="931">
        <v>1</v>
      </c>
      <c r="F59" s="911">
        <v>0.34</v>
      </c>
      <c r="G59" s="912">
        <v>3</v>
      </c>
      <c r="H59" s="913">
        <v>1</v>
      </c>
      <c r="I59" s="914">
        <v>0.32</v>
      </c>
      <c r="J59" s="915">
        <v>4</v>
      </c>
      <c r="K59" s="916">
        <v>0.32</v>
      </c>
      <c r="L59" s="917">
        <v>1</v>
      </c>
      <c r="M59" s="917">
        <v>12</v>
      </c>
      <c r="N59" s="918">
        <v>4</v>
      </c>
      <c r="O59" s="917" t="s">
        <v>5903</v>
      </c>
      <c r="P59" s="932" t="s">
        <v>6007</v>
      </c>
      <c r="Q59" s="919">
        <f t="shared" si="0"/>
        <v>1</v>
      </c>
      <c r="R59" s="979">
        <f t="shared" si="0"/>
        <v>0.32</v>
      </c>
      <c r="S59" s="919">
        <f t="shared" si="1"/>
        <v>0</v>
      </c>
      <c r="T59" s="979">
        <f t="shared" si="2"/>
        <v>-2.0000000000000018E-2</v>
      </c>
      <c r="U59" s="986">
        <v>4</v>
      </c>
      <c r="V59" s="928">
        <v>4</v>
      </c>
      <c r="W59" s="928">
        <v>0</v>
      </c>
      <c r="X59" s="984">
        <v>1</v>
      </c>
      <c r="Y59" s="982"/>
    </row>
    <row r="60" spans="1:25" ht="14.4" customHeight="1" x14ac:dyDescent="0.3">
      <c r="A60" s="948" t="s">
        <v>6008</v>
      </c>
      <c r="B60" s="934"/>
      <c r="C60" s="935"/>
      <c r="D60" s="933"/>
      <c r="E60" s="936">
        <v>1</v>
      </c>
      <c r="F60" s="937">
        <v>0.48</v>
      </c>
      <c r="G60" s="924">
        <v>8</v>
      </c>
      <c r="H60" s="938"/>
      <c r="I60" s="939"/>
      <c r="J60" s="927"/>
      <c r="K60" s="940">
        <v>0.45</v>
      </c>
      <c r="L60" s="941">
        <v>2</v>
      </c>
      <c r="M60" s="941">
        <v>18</v>
      </c>
      <c r="N60" s="942">
        <v>6</v>
      </c>
      <c r="O60" s="941" t="s">
        <v>5903</v>
      </c>
      <c r="P60" s="943" t="s">
        <v>6009</v>
      </c>
      <c r="Q60" s="944">
        <f t="shared" si="0"/>
        <v>0</v>
      </c>
      <c r="R60" s="980">
        <f t="shared" si="0"/>
        <v>0</v>
      </c>
      <c r="S60" s="944">
        <f t="shared" si="1"/>
        <v>-1</v>
      </c>
      <c r="T60" s="980">
        <f t="shared" si="2"/>
        <v>-0.48</v>
      </c>
      <c r="U60" s="987" t="s">
        <v>562</v>
      </c>
      <c r="V60" s="934" t="s">
        <v>562</v>
      </c>
      <c r="W60" s="934" t="s">
        <v>562</v>
      </c>
      <c r="X60" s="985" t="s">
        <v>562</v>
      </c>
      <c r="Y60" s="983"/>
    </row>
    <row r="61" spans="1:25" ht="14.4" customHeight="1" x14ac:dyDescent="0.3">
      <c r="A61" s="948" t="s">
        <v>6010</v>
      </c>
      <c r="B61" s="934"/>
      <c r="C61" s="935"/>
      <c r="D61" s="933"/>
      <c r="E61" s="936"/>
      <c r="F61" s="937"/>
      <c r="G61" s="924"/>
      <c r="H61" s="938">
        <v>1</v>
      </c>
      <c r="I61" s="939">
        <v>1</v>
      </c>
      <c r="J61" s="925">
        <v>18</v>
      </c>
      <c r="K61" s="940">
        <v>0.78</v>
      </c>
      <c r="L61" s="941">
        <v>3</v>
      </c>
      <c r="M61" s="941">
        <v>24</v>
      </c>
      <c r="N61" s="942">
        <v>8</v>
      </c>
      <c r="O61" s="941" t="s">
        <v>5903</v>
      </c>
      <c r="P61" s="943" t="s">
        <v>6011</v>
      </c>
      <c r="Q61" s="944">
        <f t="shared" si="0"/>
        <v>1</v>
      </c>
      <c r="R61" s="980">
        <f t="shared" si="0"/>
        <v>1</v>
      </c>
      <c r="S61" s="944">
        <f t="shared" si="1"/>
        <v>1</v>
      </c>
      <c r="T61" s="980">
        <f t="shared" si="2"/>
        <v>1</v>
      </c>
      <c r="U61" s="987">
        <v>8</v>
      </c>
      <c r="V61" s="934">
        <v>18</v>
      </c>
      <c r="W61" s="934">
        <v>10</v>
      </c>
      <c r="X61" s="985">
        <v>2.25</v>
      </c>
      <c r="Y61" s="983">
        <v>10</v>
      </c>
    </row>
    <row r="62" spans="1:25" ht="14.4" customHeight="1" x14ac:dyDescent="0.3">
      <c r="A62" s="947" t="s">
        <v>6012</v>
      </c>
      <c r="B62" s="928"/>
      <c r="C62" s="929"/>
      <c r="D62" s="930"/>
      <c r="E62" s="913"/>
      <c r="F62" s="914"/>
      <c r="G62" s="915"/>
      <c r="H62" s="917">
        <v>1</v>
      </c>
      <c r="I62" s="911">
        <v>6.26</v>
      </c>
      <c r="J62" s="923">
        <v>42</v>
      </c>
      <c r="K62" s="916">
        <v>3.29</v>
      </c>
      <c r="L62" s="917">
        <v>4</v>
      </c>
      <c r="M62" s="917">
        <v>36</v>
      </c>
      <c r="N62" s="918">
        <v>12</v>
      </c>
      <c r="O62" s="917" t="s">
        <v>5903</v>
      </c>
      <c r="P62" s="932" t="s">
        <v>6013</v>
      </c>
      <c r="Q62" s="919">
        <f t="shared" si="0"/>
        <v>1</v>
      </c>
      <c r="R62" s="979">
        <f t="shared" si="0"/>
        <v>6.26</v>
      </c>
      <c r="S62" s="919">
        <f t="shared" si="1"/>
        <v>1</v>
      </c>
      <c r="T62" s="979">
        <f t="shared" si="2"/>
        <v>6.26</v>
      </c>
      <c r="U62" s="986">
        <v>12</v>
      </c>
      <c r="V62" s="928">
        <v>42</v>
      </c>
      <c r="W62" s="928">
        <v>30</v>
      </c>
      <c r="X62" s="984">
        <v>3.5</v>
      </c>
      <c r="Y62" s="982">
        <v>30</v>
      </c>
    </row>
    <row r="63" spans="1:25" ht="14.4" customHeight="1" x14ac:dyDescent="0.3">
      <c r="A63" s="948" t="s">
        <v>6014</v>
      </c>
      <c r="B63" s="934"/>
      <c r="C63" s="935"/>
      <c r="D63" s="933"/>
      <c r="E63" s="938">
        <v>1</v>
      </c>
      <c r="F63" s="939">
        <v>4.09</v>
      </c>
      <c r="G63" s="927">
        <v>14</v>
      </c>
      <c r="H63" s="941"/>
      <c r="I63" s="937"/>
      <c r="J63" s="924"/>
      <c r="K63" s="940">
        <v>4.09</v>
      </c>
      <c r="L63" s="941">
        <v>5</v>
      </c>
      <c r="M63" s="941">
        <v>45</v>
      </c>
      <c r="N63" s="942">
        <v>15</v>
      </c>
      <c r="O63" s="941" t="s">
        <v>5903</v>
      </c>
      <c r="P63" s="943" t="s">
        <v>6015</v>
      </c>
      <c r="Q63" s="944">
        <f t="shared" si="0"/>
        <v>0</v>
      </c>
      <c r="R63" s="980">
        <f t="shared" si="0"/>
        <v>0</v>
      </c>
      <c r="S63" s="944">
        <f t="shared" si="1"/>
        <v>-1</v>
      </c>
      <c r="T63" s="980">
        <f t="shared" si="2"/>
        <v>-4.09</v>
      </c>
      <c r="U63" s="987" t="s">
        <v>562</v>
      </c>
      <c r="V63" s="934" t="s">
        <v>562</v>
      </c>
      <c r="W63" s="934" t="s">
        <v>562</v>
      </c>
      <c r="X63" s="985" t="s">
        <v>562</v>
      </c>
      <c r="Y63" s="983"/>
    </row>
    <row r="64" spans="1:25" ht="14.4" customHeight="1" x14ac:dyDescent="0.3">
      <c r="A64" s="948" t="s">
        <v>6016</v>
      </c>
      <c r="B64" s="934"/>
      <c r="C64" s="935"/>
      <c r="D64" s="933"/>
      <c r="E64" s="938">
        <v>1</v>
      </c>
      <c r="F64" s="939">
        <v>6.38</v>
      </c>
      <c r="G64" s="927">
        <v>22</v>
      </c>
      <c r="H64" s="941"/>
      <c r="I64" s="937"/>
      <c r="J64" s="924"/>
      <c r="K64" s="940">
        <v>6.37</v>
      </c>
      <c r="L64" s="941">
        <v>7</v>
      </c>
      <c r="M64" s="941">
        <v>60</v>
      </c>
      <c r="N64" s="942">
        <v>20</v>
      </c>
      <c r="O64" s="941" t="s">
        <v>5903</v>
      </c>
      <c r="P64" s="943" t="s">
        <v>6017</v>
      </c>
      <c r="Q64" s="944">
        <f t="shared" si="0"/>
        <v>0</v>
      </c>
      <c r="R64" s="980">
        <f t="shared" si="0"/>
        <v>0</v>
      </c>
      <c r="S64" s="944">
        <f t="shared" si="1"/>
        <v>-1</v>
      </c>
      <c r="T64" s="980">
        <f t="shared" si="2"/>
        <v>-6.38</v>
      </c>
      <c r="U64" s="987" t="s">
        <v>562</v>
      </c>
      <c r="V64" s="934" t="s">
        <v>562</v>
      </c>
      <c r="W64" s="934" t="s">
        <v>562</v>
      </c>
      <c r="X64" s="985" t="s">
        <v>562</v>
      </c>
      <c r="Y64" s="983"/>
    </row>
    <row r="65" spans="1:25" ht="14.4" customHeight="1" x14ac:dyDescent="0.3">
      <c r="A65" s="947" t="s">
        <v>6018</v>
      </c>
      <c r="B65" s="928"/>
      <c r="C65" s="929"/>
      <c r="D65" s="930"/>
      <c r="E65" s="913">
        <v>1</v>
      </c>
      <c r="F65" s="914">
        <v>3.01</v>
      </c>
      <c r="G65" s="915">
        <v>23</v>
      </c>
      <c r="H65" s="917"/>
      <c r="I65" s="911"/>
      <c r="J65" s="912"/>
      <c r="K65" s="916">
        <v>3.01</v>
      </c>
      <c r="L65" s="917">
        <v>4</v>
      </c>
      <c r="M65" s="917">
        <v>33</v>
      </c>
      <c r="N65" s="918">
        <v>11</v>
      </c>
      <c r="O65" s="917" t="s">
        <v>5903</v>
      </c>
      <c r="P65" s="932" t="s">
        <v>6019</v>
      </c>
      <c r="Q65" s="919">
        <f t="shared" si="0"/>
        <v>0</v>
      </c>
      <c r="R65" s="979">
        <f t="shared" si="0"/>
        <v>0</v>
      </c>
      <c r="S65" s="919">
        <f t="shared" si="1"/>
        <v>-1</v>
      </c>
      <c r="T65" s="979">
        <f t="shared" si="2"/>
        <v>-3.01</v>
      </c>
      <c r="U65" s="986" t="s">
        <v>562</v>
      </c>
      <c r="V65" s="928" t="s">
        <v>562</v>
      </c>
      <c r="W65" s="928" t="s">
        <v>562</v>
      </c>
      <c r="X65" s="984" t="s">
        <v>562</v>
      </c>
      <c r="Y65" s="982"/>
    </row>
    <row r="66" spans="1:25" ht="14.4" customHeight="1" x14ac:dyDescent="0.3">
      <c r="A66" s="947" t="s">
        <v>6020</v>
      </c>
      <c r="B66" s="920"/>
      <c r="C66" s="921"/>
      <c r="D66" s="922"/>
      <c r="E66" s="931"/>
      <c r="F66" s="911"/>
      <c r="G66" s="912"/>
      <c r="H66" s="917">
        <v>1</v>
      </c>
      <c r="I66" s="911">
        <v>1.67</v>
      </c>
      <c r="J66" s="923">
        <v>10</v>
      </c>
      <c r="K66" s="916">
        <v>1</v>
      </c>
      <c r="L66" s="917">
        <v>2</v>
      </c>
      <c r="M66" s="917">
        <v>18</v>
      </c>
      <c r="N66" s="918">
        <v>6</v>
      </c>
      <c r="O66" s="917" t="s">
        <v>5903</v>
      </c>
      <c r="P66" s="932" t="s">
        <v>6021</v>
      </c>
      <c r="Q66" s="919">
        <f t="shared" si="0"/>
        <v>1</v>
      </c>
      <c r="R66" s="979">
        <f t="shared" si="0"/>
        <v>1.67</v>
      </c>
      <c r="S66" s="919">
        <f t="shared" si="1"/>
        <v>1</v>
      </c>
      <c r="T66" s="979">
        <f t="shared" si="2"/>
        <v>1.67</v>
      </c>
      <c r="U66" s="986">
        <v>6</v>
      </c>
      <c r="V66" s="928">
        <v>10</v>
      </c>
      <c r="W66" s="928">
        <v>4</v>
      </c>
      <c r="X66" s="984">
        <v>1.6666666666666667</v>
      </c>
      <c r="Y66" s="982">
        <v>4</v>
      </c>
    </row>
    <row r="67" spans="1:25" ht="14.4" customHeight="1" x14ac:dyDescent="0.3">
      <c r="A67" s="948" t="s">
        <v>6022</v>
      </c>
      <c r="B67" s="945">
        <v>2</v>
      </c>
      <c r="C67" s="946">
        <v>8.0299999999999994</v>
      </c>
      <c r="D67" s="926">
        <v>6.5</v>
      </c>
      <c r="E67" s="936"/>
      <c r="F67" s="937"/>
      <c r="G67" s="924"/>
      <c r="H67" s="941"/>
      <c r="I67" s="937"/>
      <c r="J67" s="924"/>
      <c r="K67" s="940">
        <v>1.72</v>
      </c>
      <c r="L67" s="941">
        <v>3</v>
      </c>
      <c r="M67" s="941">
        <v>27</v>
      </c>
      <c r="N67" s="942">
        <v>9</v>
      </c>
      <c r="O67" s="941" t="s">
        <v>5903</v>
      </c>
      <c r="P67" s="943" t="s">
        <v>6023</v>
      </c>
      <c r="Q67" s="944">
        <f t="shared" si="0"/>
        <v>-2</v>
      </c>
      <c r="R67" s="980">
        <f t="shared" si="0"/>
        <v>-8.0299999999999994</v>
      </c>
      <c r="S67" s="944">
        <f t="shared" si="1"/>
        <v>0</v>
      </c>
      <c r="T67" s="980">
        <f t="shared" si="2"/>
        <v>0</v>
      </c>
      <c r="U67" s="987" t="s">
        <v>562</v>
      </c>
      <c r="V67" s="934" t="s">
        <v>562</v>
      </c>
      <c r="W67" s="934" t="s">
        <v>562</v>
      </c>
      <c r="X67" s="985" t="s">
        <v>562</v>
      </c>
      <c r="Y67" s="983"/>
    </row>
    <row r="68" spans="1:25" ht="14.4" customHeight="1" x14ac:dyDescent="0.3">
      <c r="A68" s="948" t="s">
        <v>6024</v>
      </c>
      <c r="B68" s="945">
        <v>1</v>
      </c>
      <c r="C68" s="946">
        <v>3.35</v>
      </c>
      <c r="D68" s="926">
        <v>9</v>
      </c>
      <c r="E68" s="936"/>
      <c r="F68" s="937"/>
      <c r="G68" s="924"/>
      <c r="H68" s="941">
        <v>1</v>
      </c>
      <c r="I68" s="937">
        <v>9.94</v>
      </c>
      <c r="J68" s="925">
        <v>15</v>
      </c>
      <c r="K68" s="940">
        <v>3.18</v>
      </c>
      <c r="L68" s="941">
        <v>4</v>
      </c>
      <c r="M68" s="941">
        <v>39</v>
      </c>
      <c r="N68" s="942">
        <v>13</v>
      </c>
      <c r="O68" s="941" t="s">
        <v>5903</v>
      </c>
      <c r="P68" s="943" t="s">
        <v>6023</v>
      </c>
      <c r="Q68" s="944">
        <f t="shared" si="0"/>
        <v>0</v>
      </c>
      <c r="R68" s="980">
        <f t="shared" si="0"/>
        <v>6.59</v>
      </c>
      <c r="S68" s="944">
        <f t="shared" si="1"/>
        <v>1</v>
      </c>
      <c r="T68" s="980">
        <f t="shared" si="2"/>
        <v>9.94</v>
      </c>
      <c r="U68" s="987">
        <v>13</v>
      </c>
      <c r="V68" s="934">
        <v>15</v>
      </c>
      <c r="W68" s="934">
        <v>2</v>
      </c>
      <c r="X68" s="985">
        <v>1.1538461538461537</v>
      </c>
      <c r="Y68" s="983">
        <v>2</v>
      </c>
    </row>
    <row r="69" spans="1:25" ht="14.4" customHeight="1" x14ac:dyDescent="0.3">
      <c r="A69" s="947" t="s">
        <v>6025</v>
      </c>
      <c r="B69" s="928">
        <v>2</v>
      </c>
      <c r="C69" s="929">
        <v>0.84</v>
      </c>
      <c r="D69" s="930">
        <v>2</v>
      </c>
      <c r="E69" s="913">
        <v>5</v>
      </c>
      <c r="F69" s="914">
        <v>2.16</v>
      </c>
      <c r="G69" s="915">
        <v>5.4</v>
      </c>
      <c r="H69" s="917">
        <v>5</v>
      </c>
      <c r="I69" s="911">
        <v>2.12</v>
      </c>
      <c r="J69" s="912">
        <v>4</v>
      </c>
      <c r="K69" s="916">
        <v>0.42</v>
      </c>
      <c r="L69" s="917">
        <v>2</v>
      </c>
      <c r="M69" s="917">
        <v>15</v>
      </c>
      <c r="N69" s="918">
        <v>5</v>
      </c>
      <c r="O69" s="917" t="s">
        <v>5903</v>
      </c>
      <c r="P69" s="932" t="s">
        <v>6026</v>
      </c>
      <c r="Q69" s="919">
        <f t="shared" si="0"/>
        <v>3</v>
      </c>
      <c r="R69" s="979">
        <f t="shared" si="0"/>
        <v>1.2800000000000002</v>
      </c>
      <c r="S69" s="919">
        <f t="shared" si="1"/>
        <v>0</v>
      </c>
      <c r="T69" s="979">
        <f t="shared" si="2"/>
        <v>-4.0000000000000036E-2</v>
      </c>
      <c r="U69" s="986">
        <v>25</v>
      </c>
      <c r="V69" s="928">
        <v>20</v>
      </c>
      <c r="W69" s="928">
        <v>-5</v>
      </c>
      <c r="X69" s="984">
        <v>0.8</v>
      </c>
      <c r="Y69" s="982">
        <v>3</v>
      </c>
    </row>
    <row r="70" spans="1:25" ht="14.4" customHeight="1" x14ac:dyDescent="0.3">
      <c r="A70" s="948" t="s">
        <v>6027</v>
      </c>
      <c r="B70" s="934">
        <v>2</v>
      </c>
      <c r="C70" s="935">
        <v>1.37</v>
      </c>
      <c r="D70" s="933">
        <v>7</v>
      </c>
      <c r="E70" s="938">
        <v>4</v>
      </c>
      <c r="F70" s="939">
        <v>3.44</v>
      </c>
      <c r="G70" s="927">
        <v>11.5</v>
      </c>
      <c r="H70" s="941">
        <v>5</v>
      </c>
      <c r="I70" s="937">
        <v>2.87</v>
      </c>
      <c r="J70" s="925">
        <v>6.2</v>
      </c>
      <c r="K70" s="940">
        <v>0.55000000000000004</v>
      </c>
      <c r="L70" s="941">
        <v>2</v>
      </c>
      <c r="M70" s="941">
        <v>18</v>
      </c>
      <c r="N70" s="942">
        <v>6</v>
      </c>
      <c r="O70" s="941" t="s">
        <v>5903</v>
      </c>
      <c r="P70" s="943" t="s">
        <v>6028</v>
      </c>
      <c r="Q70" s="944">
        <f t="shared" ref="Q70:R133" si="3">H70-B70</f>
        <v>3</v>
      </c>
      <c r="R70" s="980">
        <f t="shared" si="3"/>
        <v>1.5</v>
      </c>
      <c r="S70" s="944">
        <f t="shared" ref="S70:S133" si="4">H70-E70</f>
        <v>1</v>
      </c>
      <c r="T70" s="980">
        <f t="shared" ref="T70:T133" si="5">I70-F70</f>
        <v>-0.56999999999999984</v>
      </c>
      <c r="U70" s="987">
        <v>30</v>
      </c>
      <c r="V70" s="934">
        <v>31</v>
      </c>
      <c r="W70" s="934">
        <v>1</v>
      </c>
      <c r="X70" s="985">
        <v>1.0333333333333334</v>
      </c>
      <c r="Y70" s="983">
        <v>12</v>
      </c>
    </row>
    <row r="71" spans="1:25" ht="14.4" customHeight="1" x14ac:dyDescent="0.3">
      <c r="A71" s="948" t="s">
        <v>6029</v>
      </c>
      <c r="B71" s="934">
        <v>1</v>
      </c>
      <c r="C71" s="935">
        <v>0.76</v>
      </c>
      <c r="D71" s="933">
        <v>5</v>
      </c>
      <c r="E71" s="938">
        <v>2</v>
      </c>
      <c r="F71" s="939">
        <v>1.51</v>
      </c>
      <c r="G71" s="927">
        <v>5</v>
      </c>
      <c r="H71" s="941"/>
      <c r="I71" s="937"/>
      <c r="J71" s="924"/>
      <c r="K71" s="940">
        <v>0.76</v>
      </c>
      <c r="L71" s="941">
        <v>3</v>
      </c>
      <c r="M71" s="941">
        <v>27</v>
      </c>
      <c r="N71" s="942">
        <v>9</v>
      </c>
      <c r="O71" s="941" t="s">
        <v>5903</v>
      </c>
      <c r="P71" s="943" t="s">
        <v>6030</v>
      </c>
      <c r="Q71" s="944">
        <f t="shared" si="3"/>
        <v>-1</v>
      </c>
      <c r="R71" s="980">
        <f t="shared" si="3"/>
        <v>-0.76</v>
      </c>
      <c r="S71" s="944">
        <f t="shared" si="4"/>
        <v>-2</v>
      </c>
      <c r="T71" s="980">
        <f t="shared" si="5"/>
        <v>-1.51</v>
      </c>
      <c r="U71" s="987" t="s">
        <v>562</v>
      </c>
      <c r="V71" s="934" t="s">
        <v>562</v>
      </c>
      <c r="W71" s="934" t="s">
        <v>562</v>
      </c>
      <c r="X71" s="985" t="s">
        <v>562</v>
      </c>
      <c r="Y71" s="983"/>
    </row>
    <row r="72" spans="1:25" ht="14.4" customHeight="1" x14ac:dyDescent="0.3">
      <c r="A72" s="947" t="s">
        <v>6031</v>
      </c>
      <c r="B72" s="920">
        <v>7</v>
      </c>
      <c r="C72" s="921">
        <v>3.41</v>
      </c>
      <c r="D72" s="922">
        <v>5.9</v>
      </c>
      <c r="E72" s="931">
        <v>7</v>
      </c>
      <c r="F72" s="911">
        <v>3.34</v>
      </c>
      <c r="G72" s="912">
        <v>6</v>
      </c>
      <c r="H72" s="917">
        <v>4</v>
      </c>
      <c r="I72" s="911">
        <v>1.36</v>
      </c>
      <c r="J72" s="912">
        <v>2.2999999999999998</v>
      </c>
      <c r="K72" s="916">
        <v>0.39</v>
      </c>
      <c r="L72" s="917">
        <v>2</v>
      </c>
      <c r="M72" s="917">
        <v>15</v>
      </c>
      <c r="N72" s="918">
        <v>5</v>
      </c>
      <c r="O72" s="917" t="s">
        <v>5903</v>
      </c>
      <c r="P72" s="932" t="s">
        <v>6032</v>
      </c>
      <c r="Q72" s="919">
        <f t="shared" si="3"/>
        <v>-3</v>
      </c>
      <c r="R72" s="979">
        <f t="shared" si="3"/>
        <v>-2.0499999999999998</v>
      </c>
      <c r="S72" s="919">
        <f t="shared" si="4"/>
        <v>-3</v>
      </c>
      <c r="T72" s="979">
        <f t="shared" si="5"/>
        <v>-1.9799999999999998</v>
      </c>
      <c r="U72" s="986">
        <v>20</v>
      </c>
      <c r="V72" s="928">
        <v>9.1999999999999993</v>
      </c>
      <c r="W72" s="928">
        <v>-10.8</v>
      </c>
      <c r="X72" s="984">
        <v>0.45999999999999996</v>
      </c>
      <c r="Y72" s="982"/>
    </row>
    <row r="73" spans="1:25" ht="14.4" customHeight="1" x14ac:dyDescent="0.3">
      <c r="A73" s="948" t="s">
        <v>6033</v>
      </c>
      <c r="B73" s="945">
        <v>3</v>
      </c>
      <c r="C73" s="946">
        <v>2.5299999999999998</v>
      </c>
      <c r="D73" s="926">
        <v>8</v>
      </c>
      <c r="E73" s="936"/>
      <c r="F73" s="937"/>
      <c r="G73" s="924"/>
      <c r="H73" s="941">
        <v>1</v>
      </c>
      <c r="I73" s="937">
        <v>0.59</v>
      </c>
      <c r="J73" s="924">
        <v>4</v>
      </c>
      <c r="K73" s="940">
        <v>0.59</v>
      </c>
      <c r="L73" s="941">
        <v>2</v>
      </c>
      <c r="M73" s="941">
        <v>21</v>
      </c>
      <c r="N73" s="942">
        <v>7</v>
      </c>
      <c r="O73" s="941" t="s">
        <v>5903</v>
      </c>
      <c r="P73" s="943" t="s">
        <v>6034</v>
      </c>
      <c r="Q73" s="944">
        <f t="shared" si="3"/>
        <v>-2</v>
      </c>
      <c r="R73" s="980">
        <f t="shared" si="3"/>
        <v>-1.94</v>
      </c>
      <c r="S73" s="944">
        <f t="shared" si="4"/>
        <v>1</v>
      </c>
      <c r="T73" s="980">
        <f t="shared" si="5"/>
        <v>0.59</v>
      </c>
      <c r="U73" s="987">
        <v>7</v>
      </c>
      <c r="V73" s="934">
        <v>4</v>
      </c>
      <c r="W73" s="934">
        <v>-3</v>
      </c>
      <c r="X73" s="985">
        <v>0.5714285714285714</v>
      </c>
      <c r="Y73" s="983"/>
    </row>
    <row r="74" spans="1:25" ht="14.4" customHeight="1" x14ac:dyDescent="0.3">
      <c r="A74" s="948" t="s">
        <v>6035</v>
      </c>
      <c r="B74" s="945"/>
      <c r="C74" s="946"/>
      <c r="D74" s="926"/>
      <c r="E74" s="936">
        <v>1</v>
      </c>
      <c r="F74" s="937">
        <v>1.63</v>
      </c>
      <c r="G74" s="924">
        <v>15</v>
      </c>
      <c r="H74" s="941"/>
      <c r="I74" s="937"/>
      <c r="J74" s="924"/>
      <c r="K74" s="940">
        <v>1.1200000000000001</v>
      </c>
      <c r="L74" s="941">
        <v>3</v>
      </c>
      <c r="M74" s="941">
        <v>27</v>
      </c>
      <c r="N74" s="942">
        <v>9</v>
      </c>
      <c r="O74" s="941" t="s">
        <v>5903</v>
      </c>
      <c r="P74" s="943" t="s">
        <v>6036</v>
      </c>
      <c r="Q74" s="944">
        <f t="shared" si="3"/>
        <v>0</v>
      </c>
      <c r="R74" s="980">
        <f t="shared" si="3"/>
        <v>0</v>
      </c>
      <c r="S74" s="944">
        <f t="shared" si="4"/>
        <v>-1</v>
      </c>
      <c r="T74" s="980">
        <f t="shared" si="5"/>
        <v>-1.63</v>
      </c>
      <c r="U74" s="987" t="s">
        <v>562</v>
      </c>
      <c r="V74" s="934" t="s">
        <v>562</v>
      </c>
      <c r="W74" s="934" t="s">
        <v>562</v>
      </c>
      <c r="X74" s="985" t="s">
        <v>562</v>
      </c>
      <c r="Y74" s="983"/>
    </row>
    <row r="75" spans="1:25" ht="14.4" customHeight="1" x14ac:dyDescent="0.3">
      <c r="A75" s="947" t="s">
        <v>6037</v>
      </c>
      <c r="B75" s="920">
        <v>5</v>
      </c>
      <c r="C75" s="921">
        <v>2.12</v>
      </c>
      <c r="D75" s="922">
        <v>3.4</v>
      </c>
      <c r="E75" s="931">
        <v>4</v>
      </c>
      <c r="F75" s="911">
        <v>1.83</v>
      </c>
      <c r="G75" s="912">
        <v>4.8</v>
      </c>
      <c r="H75" s="917">
        <v>3</v>
      </c>
      <c r="I75" s="911">
        <v>1.25</v>
      </c>
      <c r="J75" s="923">
        <v>4.3</v>
      </c>
      <c r="K75" s="916">
        <v>0.4</v>
      </c>
      <c r="L75" s="917">
        <v>1</v>
      </c>
      <c r="M75" s="917">
        <v>12</v>
      </c>
      <c r="N75" s="918">
        <v>4</v>
      </c>
      <c r="O75" s="917" t="s">
        <v>5903</v>
      </c>
      <c r="P75" s="932" t="s">
        <v>6038</v>
      </c>
      <c r="Q75" s="919">
        <f t="shared" si="3"/>
        <v>-2</v>
      </c>
      <c r="R75" s="979">
        <f t="shared" si="3"/>
        <v>-0.87000000000000011</v>
      </c>
      <c r="S75" s="919">
        <f t="shared" si="4"/>
        <v>-1</v>
      </c>
      <c r="T75" s="979">
        <f t="shared" si="5"/>
        <v>-0.58000000000000007</v>
      </c>
      <c r="U75" s="986">
        <v>12</v>
      </c>
      <c r="V75" s="928">
        <v>12.899999999999999</v>
      </c>
      <c r="W75" s="928">
        <v>0.89999999999999858</v>
      </c>
      <c r="X75" s="984">
        <v>1.075</v>
      </c>
      <c r="Y75" s="982">
        <v>2</v>
      </c>
    </row>
    <row r="76" spans="1:25" ht="14.4" customHeight="1" x14ac:dyDescent="0.3">
      <c r="A76" s="948" t="s">
        <v>6039</v>
      </c>
      <c r="B76" s="945">
        <v>5</v>
      </c>
      <c r="C76" s="946">
        <v>4.43</v>
      </c>
      <c r="D76" s="926">
        <v>4.4000000000000004</v>
      </c>
      <c r="E76" s="936">
        <v>3</v>
      </c>
      <c r="F76" s="937">
        <v>2</v>
      </c>
      <c r="G76" s="924">
        <v>5</v>
      </c>
      <c r="H76" s="941">
        <v>3</v>
      </c>
      <c r="I76" s="937">
        <v>1.93</v>
      </c>
      <c r="J76" s="924">
        <v>5.3</v>
      </c>
      <c r="K76" s="940">
        <v>0.6</v>
      </c>
      <c r="L76" s="941">
        <v>2</v>
      </c>
      <c r="M76" s="941">
        <v>18</v>
      </c>
      <c r="N76" s="942">
        <v>6</v>
      </c>
      <c r="O76" s="941" t="s">
        <v>5903</v>
      </c>
      <c r="P76" s="943" t="s">
        <v>6040</v>
      </c>
      <c r="Q76" s="944">
        <f t="shared" si="3"/>
        <v>-2</v>
      </c>
      <c r="R76" s="980">
        <f t="shared" si="3"/>
        <v>-2.5</v>
      </c>
      <c r="S76" s="944">
        <f t="shared" si="4"/>
        <v>0</v>
      </c>
      <c r="T76" s="980">
        <f t="shared" si="5"/>
        <v>-7.0000000000000062E-2</v>
      </c>
      <c r="U76" s="987">
        <v>18</v>
      </c>
      <c r="V76" s="934">
        <v>15.899999999999999</v>
      </c>
      <c r="W76" s="934">
        <v>-2.1000000000000014</v>
      </c>
      <c r="X76" s="985">
        <v>0.8833333333333333</v>
      </c>
      <c r="Y76" s="983">
        <v>4</v>
      </c>
    </row>
    <row r="77" spans="1:25" ht="14.4" customHeight="1" x14ac:dyDescent="0.3">
      <c r="A77" s="948" t="s">
        <v>6041</v>
      </c>
      <c r="B77" s="945"/>
      <c r="C77" s="946"/>
      <c r="D77" s="926"/>
      <c r="E77" s="936">
        <v>1</v>
      </c>
      <c r="F77" s="937">
        <v>1.17</v>
      </c>
      <c r="G77" s="924">
        <v>2</v>
      </c>
      <c r="H77" s="941"/>
      <c r="I77" s="937"/>
      <c r="J77" s="924"/>
      <c r="K77" s="940">
        <v>1.0900000000000001</v>
      </c>
      <c r="L77" s="941">
        <v>3</v>
      </c>
      <c r="M77" s="941">
        <v>24</v>
      </c>
      <c r="N77" s="942">
        <v>8</v>
      </c>
      <c r="O77" s="941" t="s">
        <v>5903</v>
      </c>
      <c r="P77" s="943" t="s">
        <v>6042</v>
      </c>
      <c r="Q77" s="944">
        <f t="shared" si="3"/>
        <v>0</v>
      </c>
      <c r="R77" s="980">
        <f t="shared" si="3"/>
        <v>0</v>
      </c>
      <c r="S77" s="944">
        <f t="shared" si="4"/>
        <v>-1</v>
      </c>
      <c r="T77" s="980">
        <f t="shared" si="5"/>
        <v>-1.17</v>
      </c>
      <c r="U77" s="987" t="s">
        <v>562</v>
      </c>
      <c r="V77" s="934" t="s">
        <v>562</v>
      </c>
      <c r="W77" s="934" t="s">
        <v>562</v>
      </c>
      <c r="X77" s="985" t="s">
        <v>562</v>
      </c>
      <c r="Y77" s="983"/>
    </row>
    <row r="78" spans="1:25" ht="14.4" customHeight="1" x14ac:dyDescent="0.3">
      <c r="A78" s="947" t="s">
        <v>6043</v>
      </c>
      <c r="B78" s="928">
        <v>14</v>
      </c>
      <c r="C78" s="929">
        <v>5.58</v>
      </c>
      <c r="D78" s="930">
        <v>5.4</v>
      </c>
      <c r="E78" s="913">
        <v>34</v>
      </c>
      <c r="F78" s="914">
        <v>13.65</v>
      </c>
      <c r="G78" s="915">
        <v>5.7</v>
      </c>
      <c r="H78" s="917">
        <v>20</v>
      </c>
      <c r="I78" s="911">
        <v>8.1</v>
      </c>
      <c r="J78" s="912">
        <v>4.7</v>
      </c>
      <c r="K78" s="916">
        <v>0.39</v>
      </c>
      <c r="L78" s="917">
        <v>2</v>
      </c>
      <c r="M78" s="917">
        <v>15</v>
      </c>
      <c r="N78" s="918">
        <v>5</v>
      </c>
      <c r="O78" s="917" t="s">
        <v>5903</v>
      </c>
      <c r="P78" s="932" t="s">
        <v>6044</v>
      </c>
      <c r="Q78" s="919">
        <f t="shared" si="3"/>
        <v>6</v>
      </c>
      <c r="R78" s="979">
        <f t="shared" si="3"/>
        <v>2.5199999999999996</v>
      </c>
      <c r="S78" s="919">
        <f t="shared" si="4"/>
        <v>-14</v>
      </c>
      <c r="T78" s="979">
        <f t="shared" si="5"/>
        <v>-5.5500000000000007</v>
      </c>
      <c r="U78" s="986">
        <v>100</v>
      </c>
      <c r="V78" s="928">
        <v>94</v>
      </c>
      <c r="W78" s="928">
        <v>-6</v>
      </c>
      <c r="X78" s="984">
        <v>0.94</v>
      </c>
      <c r="Y78" s="982">
        <v>15</v>
      </c>
    </row>
    <row r="79" spans="1:25" ht="14.4" customHeight="1" x14ac:dyDescent="0.3">
      <c r="A79" s="948" t="s">
        <v>6045</v>
      </c>
      <c r="B79" s="934">
        <v>3</v>
      </c>
      <c r="C79" s="935">
        <v>1.74</v>
      </c>
      <c r="D79" s="933">
        <v>9.3000000000000007</v>
      </c>
      <c r="E79" s="938">
        <v>8</v>
      </c>
      <c r="F79" s="939">
        <v>5.05</v>
      </c>
      <c r="G79" s="927">
        <v>5.0999999999999996</v>
      </c>
      <c r="H79" s="941">
        <v>4</v>
      </c>
      <c r="I79" s="937">
        <v>2.3199999999999998</v>
      </c>
      <c r="J79" s="924">
        <v>5</v>
      </c>
      <c r="K79" s="940">
        <v>0.57999999999999996</v>
      </c>
      <c r="L79" s="941">
        <v>2</v>
      </c>
      <c r="M79" s="941">
        <v>21</v>
      </c>
      <c r="N79" s="942">
        <v>7</v>
      </c>
      <c r="O79" s="941" t="s">
        <v>5903</v>
      </c>
      <c r="P79" s="943" t="s">
        <v>6044</v>
      </c>
      <c r="Q79" s="944">
        <f t="shared" si="3"/>
        <v>1</v>
      </c>
      <c r="R79" s="980">
        <f t="shared" si="3"/>
        <v>0.57999999999999985</v>
      </c>
      <c r="S79" s="944">
        <f t="shared" si="4"/>
        <v>-4</v>
      </c>
      <c r="T79" s="980">
        <f t="shared" si="5"/>
        <v>-2.73</v>
      </c>
      <c r="U79" s="987">
        <v>28</v>
      </c>
      <c r="V79" s="934">
        <v>20</v>
      </c>
      <c r="W79" s="934">
        <v>-8</v>
      </c>
      <c r="X79" s="985">
        <v>0.7142857142857143</v>
      </c>
      <c r="Y79" s="983"/>
    </row>
    <row r="80" spans="1:25" ht="14.4" customHeight="1" x14ac:dyDescent="0.3">
      <c r="A80" s="948" t="s">
        <v>6046</v>
      </c>
      <c r="B80" s="934">
        <v>3</v>
      </c>
      <c r="C80" s="935">
        <v>2.83</v>
      </c>
      <c r="D80" s="933">
        <v>8.6999999999999993</v>
      </c>
      <c r="E80" s="938"/>
      <c r="F80" s="939"/>
      <c r="G80" s="927"/>
      <c r="H80" s="941"/>
      <c r="I80" s="937"/>
      <c r="J80" s="924"/>
      <c r="K80" s="940">
        <v>0.8</v>
      </c>
      <c r="L80" s="941">
        <v>3</v>
      </c>
      <c r="M80" s="941">
        <v>24</v>
      </c>
      <c r="N80" s="942">
        <v>8</v>
      </c>
      <c r="O80" s="941" t="s">
        <v>5903</v>
      </c>
      <c r="P80" s="943" t="s">
        <v>6044</v>
      </c>
      <c r="Q80" s="944">
        <f t="shared" si="3"/>
        <v>-3</v>
      </c>
      <c r="R80" s="980">
        <f t="shared" si="3"/>
        <v>-2.83</v>
      </c>
      <c r="S80" s="944">
        <f t="shared" si="4"/>
        <v>0</v>
      </c>
      <c r="T80" s="980">
        <f t="shared" si="5"/>
        <v>0</v>
      </c>
      <c r="U80" s="987" t="s">
        <v>562</v>
      </c>
      <c r="V80" s="934" t="s">
        <v>562</v>
      </c>
      <c r="W80" s="934" t="s">
        <v>562</v>
      </c>
      <c r="X80" s="985" t="s">
        <v>562</v>
      </c>
      <c r="Y80" s="983"/>
    </row>
    <row r="81" spans="1:25" ht="14.4" customHeight="1" x14ac:dyDescent="0.3">
      <c r="A81" s="947" t="s">
        <v>6047</v>
      </c>
      <c r="B81" s="928"/>
      <c r="C81" s="929"/>
      <c r="D81" s="930"/>
      <c r="E81" s="913">
        <v>1</v>
      </c>
      <c r="F81" s="914">
        <v>0.61</v>
      </c>
      <c r="G81" s="915">
        <v>8</v>
      </c>
      <c r="H81" s="917"/>
      <c r="I81" s="911"/>
      <c r="J81" s="912"/>
      <c r="K81" s="916">
        <v>0.61</v>
      </c>
      <c r="L81" s="917">
        <v>2</v>
      </c>
      <c r="M81" s="917">
        <v>21</v>
      </c>
      <c r="N81" s="918">
        <v>7</v>
      </c>
      <c r="O81" s="917" t="s">
        <v>5903</v>
      </c>
      <c r="P81" s="932" t="s">
        <v>6048</v>
      </c>
      <c r="Q81" s="919">
        <f t="shared" si="3"/>
        <v>0</v>
      </c>
      <c r="R81" s="979">
        <f t="shared" si="3"/>
        <v>0</v>
      </c>
      <c r="S81" s="919">
        <f t="shared" si="4"/>
        <v>-1</v>
      </c>
      <c r="T81" s="979">
        <f t="shared" si="5"/>
        <v>-0.61</v>
      </c>
      <c r="U81" s="986" t="s">
        <v>562</v>
      </c>
      <c r="V81" s="928" t="s">
        <v>562</v>
      </c>
      <c r="W81" s="928" t="s">
        <v>562</v>
      </c>
      <c r="X81" s="984" t="s">
        <v>562</v>
      </c>
      <c r="Y81" s="982"/>
    </row>
    <row r="82" spans="1:25" ht="14.4" customHeight="1" x14ac:dyDescent="0.3">
      <c r="A82" s="947" t="s">
        <v>6049</v>
      </c>
      <c r="B82" s="928">
        <v>1</v>
      </c>
      <c r="C82" s="929">
        <v>0.38</v>
      </c>
      <c r="D82" s="930">
        <v>3</v>
      </c>
      <c r="E82" s="931">
        <v>1</v>
      </c>
      <c r="F82" s="911">
        <v>0.38</v>
      </c>
      <c r="G82" s="912">
        <v>4</v>
      </c>
      <c r="H82" s="913">
        <v>1</v>
      </c>
      <c r="I82" s="914">
        <v>0.38</v>
      </c>
      <c r="J82" s="915">
        <v>3</v>
      </c>
      <c r="K82" s="916">
        <v>0.38</v>
      </c>
      <c r="L82" s="917">
        <v>2</v>
      </c>
      <c r="M82" s="917">
        <v>15</v>
      </c>
      <c r="N82" s="918">
        <v>5</v>
      </c>
      <c r="O82" s="917" t="s">
        <v>5903</v>
      </c>
      <c r="P82" s="932" t="s">
        <v>6050</v>
      </c>
      <c r="Q82" s="919">
        <f t="shared" si="3"/>
        <v>0</v>
      </c>
      <c r="R82" s="979">
        <f t="shared" si="3"/>
        <v>0</v>
      </c>
      <c r="S82" s="919">
        <f t="shared" si="4"/>
        <v>0</v>
      </c>
      <c r="T82" s="979">
        <f t="shared" si="5"/>
        <v>0</v>
      </c>
      <c r="U82" s="986">
        <v>5</v>
      </c>
      <c r="V82" s="928">
        <v>3</v>
      </c>
      <c r="W82" s="928">
        <v>-2</v>
      </c>
      <c r="X82" s="984">
        <v>0.6</v>
      </c>
      <c r="Y82" s="982"/>
    </row>
    <row r="83" spans="1:25" ht="14.4" customHeight="1" x14ac:dyDescent="0.3">
      <c r="A83" s="948" t="s">
        <v>6051</v>
      </c>
      <c r="B83" s="934"/>
      <c r="C83" s="935"/>
      <c r="D83" s="933"/>
      <c r="E83" s="936">
        <v>1</v>
      </c>
      <c r="F83" s="937">
        <v>0.55000000000000004</v>
      </c>
      <c r="G83" s="924">
        <v>10</v>
      </c>
      <c r="H83" s="938">
        <v>1</v>
      </c>
      <c r="I83" s="939">
        <v>0.55000000000000004</v>
      </c>
      <c r="J83" s="927">
        <v>4</v>
      </c>
      <c r="K83" s="940">
        <v>0.55000000000000004</v>
      </c>
      <c r="L83" s="941">
        <v>2</v>
      </c>
      <c r="M83" s="941">
        <v>18</v>
      </c>
      <c r="N83" s="942">
        <v>6</v>
      </c>
      <c r="O83" s="941" t="s">
        <v>5903</v>
      </c>
      <c r="P83" s="943" t="s">
        <v>6052</v>
      </c>
      <c r="Q83" s="944">
        <f t="shared" si="3"/>
        <v>1</v>
      </c>
      <c r="R83" s="980">
        <f t="shared" si="3"/>
        <v>0.55000000000000004</v>
      </c>
      <c r="S83" s="944">
        <f t="shared" si="4"/>
        <v>0</v>
      </c>
      <c r="T83" s="980">
        <f t="shared" si="5"/>
        <v>0</v>
      </c>
      <c r="U83" s="987">
        <v>6</v>
      </c>
      <c r="V83" s="934">
        <v>4</v>
      </c>
      <c r="W83" s="934">
        <v>-2</v>
      </c>
      <c r="X83" s="985">
        <v>0.66666666666666663</v>
      </c>
      <c r="Y83" s="983"/>
    </row>
    <row r="84" spans="1:25" ht="14.4" customHeight="1" x14ac:dyDescent="0.3">
      <c r="A84" s="947" t="s">
        <v>6053</v>
      </c>
      <c r="B84" s="928"/>
      <c r="C84" s="929"/>
      <c r="D84" s="930"/>
      <c r="E84" s="931">
        <v>1</v>
      </c>
      <c r="F84" s="911">
        <v>0.73</v>
      </c>
      <c r="G84" s="912">
        <v>10</v>
      </c>
      <c r="H84" s="913">
        <v>2</v>
      </c>
      <c r="I84" s="914">
        <v>1.66</v>
      </c>
      <c r="J84" s="923">
        <v>10</v>
      </c>
      <c r="K84" s="916">
        <v>0.73</v>
      </c>
      <c r="L84" s="917">
        <v>3</v>
      </c>
      <c r="M84" s="917">
        <v>24</v>
      </c>
      <c r="N84" s="918">
        <v>8</v>
      </c>
      <c r="O84" s="917" t="s">
        <v>5903</v>
      </c>
      <c r="P84" s="932" t="s">
        <v>6054</v>
      </c>
      <c r="Q84" s="919">
        <f t="shared" si="3"/>
        <v>2</v>
      </c>
      <c r="R84" s="979">
        <f t="shared" si="3"/>
        <v>1.66</v>
      </c>
      <c r="S84" s="919">
        <f t="shared" si="4"/>
        <v>1</v>
      </c>
      <c r="T84" s="979">
        <f t="shared" si="5"/>
        <v>0.92999999999999994</v>
      </c>
      <c r="U84" s="986">
        <v>16</v>
      </c>
      <c r="V84" s="928">
        <v>20</v>
      </c>
      <c r="W84" s="928">
        <v>4</v>
      </c>
      <c r="X84" s="984">
        <v>1.25</v>
      </c>
      <c r="Y84" s="982">
        <v>5</v>
      </c>
    </row>
    <row r="85" spans="1:25" ht="14.4" customHeight="1" x14ac:dyDescent="0.3">
      <c r="A85" s="948" t="s">
        <v>6055</v>
      </c>
      <c r="B85" s="934"/>
      <c r="C85" s="935"/>
      <c r="D85" s="933"/>
      <c r="E85" s="936">
        <v>1</v>
      </c>
      <c r="F85" s="937">
        <v>0.87</v>
      </c>
      <c r="G85" s="924">
        <v>9</v>
      </c>
      <c r="H85" s="938">
        <v>1</v>
      </c>
      <c r="I85" s="939">
        <v>0.89</v>
      </c>
      <c r="J85" s="927">
        <v>8</v>
      </c>
      <c r="K85" s="940">
        <v>0.87</v>
      </c>
      <c r="L85" s="941">
        <v>3</v>
      </c>
      <c r="M85" s="941">
        <v>30</v>
      </c>
      <c r="N85" s="942">
        <v>10</v>
      </c>
      <c r="O85" s="941" t="s">
        <v>5903</v>
      </c>
      <c r="P85" s="943" t="s">
        <v>6056</v>
      </c>
      <c r="Q85" s="944">
        <f t="shared" si="3"/>
        <v>1</v>
      </c>
      <c r="R85" s="980">
        <f t="shared" si="3"/>
        <v>0.89</v>
      </c>
      <c r="S85" s="944">
        <f t="shared" si="4"/>
        <v>0</v>
      </c>
      <c r="T85" s="980">
        <f t="shared" si="5"/>
        <v>2.0000000000000018E-2</v>
      </c>
      <c r="U85" s="987">
        <v>10</v>
      </c>
      <c r="V85" s="934">
        <v>8</v>
      </c>
      <c r="W85" s="934">
        <v>-2</v>
      </c>
      <c r="X85" s="985">
        <v>0.8</v>
      </c>
      <c r="Y85" s="983"/>
    </row>
    <row r="86" spans="1:25" ht="14.4" customHeight="1" x14ac:dyDescent="0.3">
      <c r="A86" s="948" t="s">
        <v>6057</v>
      </c>
      <c r="B86" s="934"/>
      <c r="C86" s="935"/>
      <c r="D86" s="933"/>
      <c r="E86" s="936"/>
      <c r="F86" s="937"/>
      <c r="G86" s="924"/>
      <c r="H86" s="938">
        <v>1</v>
      </c>
      <c r="I86" s="939">
        <v>1.43</v>
      </c>
      <c r="J86" s="927">
        <v>10</v>
      </c>
      <c r="K86" s="940">
        <v>1.43</v>
      </c>
      <c r="L86" s="941">
        <v>3</v>
      </c>
      <c r="M86" s="941">
        <v>30</v>
      </c>
      <c r="N86" s="942">
        <v>10</v>
      </c>
      <c r="O86" s="941" t="s">
        <v>5903</v>
      </c>
      <c r="P86" s="943" t="s">
        <v>6058</v>
      </c>
      <c r="Q86" s="944">
        <f t="shared" si="3"/>
        <v>1</v>
      </c>
      <c r="R86" s="980">
        <f t="shared" si="3"/>
        <v>1.43</v>
      </c>
      <c r="S86" s="944">
        <f t="shared" si="4"/>
        <v>1</v>
      </c>
      <c r="T86" s="980">
        <f t="shared" si="5"/>
        <v>1.43</v>
      </c>
      <c r="U86" s="987">
        <v>10</v>
      </c>
      <c r="V86" s="934">
        <v>10</v>
      </c>
      <c r="W86" s="934">
        <v>0</v>
      </c>
      <c r="X86" s="985">
        <v>1</v>
      </c>
      <c r="Y86" s="983"/>
    </row>
    <row r="87" spans="1:25" ht="14.4" customHeight="1" x14ac:dyDescent="0.3">
      <c r="A87" s="947" t="s">
        <v>6059</v>
      </c>
      <c r="B87" s="928">
        <v>2</v>
      </c>
      <c r="C87" s="929">
        <v>1.06</v>
      </c>
      <c r="D87" s="930">
        <v>13</v>
      </c>
      <c r="E87" s="913">
        <v>4</v>
      </c>
      <c r="F87" s="914">
        <v>1.1499999999999999</v>
      </c>
      <c r="G87" s="915">
        <v>4.8</v>
      </c>
      <c r="H87" s="917">
        <v>2</v>
      </c>
      <c r="I87" s="911">
        <v>0.56000000000000005</v>
      </c>
      <c r="J87" s="912">
        <v>3.5</v>
      </c>
      <c r="K87" s="916">
        <v>0.28000000000000003</v>
      </c>
      <c r="L87" s="917">
        <v>1</v>
      </c>
      <c r="M87" s="917">
        <v>12</v>
      </c>
      <c r="N87" s="918">
        <v>4</v>
      </c>
      <c r="O87" s="917" t="s">
        <v>5903</v>
      </c>
      <c r="P87" s="932" t="s">
        <v>6060</v>
      </c>
      <c r="Q87" s="919">
        <f t="shared" si="3"/>
        <v>0</v>
      </c>
      <c r="R87" s="979">
        <f t="shared" si="3"/>
        <v>-0.5</v>
      </c>
      <c r="S87" s="919">
        <f t="shared" si="4"/>
        <v>-2</v>
      </c>
      <c r="T87" s="979">
        <f t="shared" si="5"/>
        <v>-0.58999999999999986</v>
      </c>
      <c r="U87" s="986">
        <v>8</v>
      </c>
      <c r="V87" s="928">
        <v>7</v>
      </c>
      <c r="W87" s="928">
        <v>-1</v>
      </c>
      <c r="X87" s="984">
        <v>0.875</v>
      </c>
      <c r="Y87" s="982"/>
    </row>
    <row r="88" spans="1:25" ht="14.4" customHeight="1" x14ac:dyDescent="0.3">
      <c r="A88" s="948" t="s">
        <v>6061</v>
      </c>
      <c r="B88" s="934">
        <v>1</v>
      </c>
      <c r="C88" s="935">
        <v>0.39</v>
      </c>
      <c r="D88" s="933">
        <v>5</v>
      </c>
      <c r="E88" s="938">
        <v>2</v>
      </c>
      <c r="F88" s="939">
        <v>0.78</v>
      </c>
      <c r="G88" s="927">
        <v>4</v>
      </c>
      <c r="H88" s="941">
        <v>2</v>
      </c>
      <c r="I88" s="937">
        <v>0.78</v>
      </c>
      <c r="J88" s="925">
        <v>8</v>
      </c>
      <c r="K88" s="940">
        <v>0.39</v>
      </c>
      <c r="L88" s="941">
        <v>2</v>
      </c>
      <c r="M88" s="941">
        <v>15</v>
      </c>
      <c r="N88" s="942">
        <v>5</v>
      </c>
      <c r="O88" s="941" t="s">
        <v>5903</v>
      </c>
      <c r="P88" s="943" t="s">
        <v>6062</v>
      </c>
      <c r="Q88" s="944">
        <f t="shared" si="3"/>
        <v>1</v>
      </c>
      <c r="R88" s="980">
        <f t="shared" si="3"/>
        <v>0.39</v>
      </c>
      <c r="S88" s="944">
        <f t="shared" si="4"/>
        <v>0</v>
      </c>
      <c r="T88" s="980">
        <f t="shared" si="5"/>
        <v>0</v>
      </c>
      <c r="U88" s="987">
        <v>10</v>
      </c>
      <c r="V88" s="934">
        <v>16</v>
      </c>
      <c r="W88" s="934">
        <v>6</v>
      </c>
      <c r="X88" s="985">
        <v>1.6</v>
      </c>
      <c r="Y88" s="983">
        <v>8</v>
      </c>
    </row>
    <row r="89" spans="1:25" ht="14.4" customHeight="1" x14ac:dyDescent="0.3">
      <c r="A89" s="948" t="s">
        <v>6063</v>
      </c>
      <c r="B89" s="934">
        <v>1</v>
      </c>
      <c r="C89" s="935">
        <v>0.57999999999999996</v>
      </c>
      <c r="D89" s="933">
        <v>8</v>
      </c>
      <c r="E89" s="938">
        <v>1</v>
      </c>
      <c r="F89" s="939">
        <v>0.56000000000000005</v>
      </c>
      <c r="G89" s="927">
        <v>6</v>
      </c>
      <c r="H89" s="941"/>
      <c r="I89" s="937"/>
      <c r="J89" s="924"/>
      <c r="K89" s="940">
        <v>0.56000000000000005</v>
      </c>
      <c r="L89" s="941">
        <v>2</v>
      </c>
      <c r="M89" s="941">
        <v>18</v>
      </c>
      <c r="N89" s="942">
        <v>6</v>
      </c>
      <c r="O89" s="941" t="s">
        <v>5903</v>
      </c>
      <c r="P89" s="943" t="s">
        <v>6064</v>
      </c>
      <c r="Q89" s="944">
        <f t="shared" si="3"/>
        <v>-1</v>
      </c>
      <c r="R89" s="980">
        <f t="shared" si="3"/>
        <v>-0.57999999999999996</v>
      </c>
      <c r="S89" s="944">
        <f t="shared" si="4"/>
        <v>-1</v>
      </c>
      <c r="T89" s="980">
        <f t="shared" si="5"/>
        <v>-0.56000000000000005</v>
      </c>
      <c r="U89" s="987" t="s">
        <v>562</v>
      </c>
      <c r="V89" s="934" t="s">
        <v>562</v>
      </c>
      <c r="W89" s="934" t="s">
        <v>562</v>
      </c>
      <c r="X89" s="985" t="s">
        <v>562</v>
      </c>
      <c r="Y89" s="983"/>
    </row>
    <row r="90" spans="1:25" ht="14.4" customHeight="1" x14ac:dyDescent="0.3">
      <c r="A90" s="947" t="s">
        <v>6065</v>
      </c>
      <c r="B90" s="928">
        <v>39</v>
      </c>
      <c r="C90" s="929">
        <v>12.73</v>
      </c>
      <c r="D90" s="930">
        <v>2.7</v>
      </c>
      <c r="E90" s="913">
        <v>55</v>
      </c>
      <c r="F90" s="914">
        <v>19.82</v>
      </c>
      <c r="G90" s="915">
        <v>4.0999999999999996</v>
      </c>
      <c r="H90" s="917">
        <v>49</v>
      </c>
      <c r="I90" s="911">
        <v>16.59</v>
      </c>
      <c r="J90" s="912">
        <v>2.7</v>
      </c>
      <c r="K90" s="916">
        <v>0.31</v>
      </c>
      <c r="L90" s="917">
        <v>1</v>
      </c>
      <c r="M90" s="917">
        <v>12</v>
      </c>
      <c r="N90" s="918">
        <v>4</v>
      </c>
      <c r="O90" s="917" t="s">
        <v>5903</v>
      </c>
      <c r="P90" s="932" t="s">
        <v>6066</v>
      </c>
      <c r="Q90" s="919">
        <f t="shared" si="3"/>
        <v>10</v>
      </c>
      <c r="R90" s="979">
        <f t="shared" si="3"/>
        <v>3.8599999999999994</v>
      </c>
      <c r="S90" s="919">
        <f t="shared" si="4"/>
        <v>-6</v>
      </c>
      <c r="T90" s="979">
        <f t="shared" si="5"/>
        <v>-3.2300000000000004</v>
      </c>
      <c r="U90" s="986">
        <v>196</v>
      </c>
      <c r="V90" s="928">
        <v>132.30000000000001</v>
      </c>
      <c r="W90" s="928">
        <v>-63.699999999999989</v>
      </c>
      <c r="X90" s="984">
        <v>0.67500000000000004</v>
      </c>
      <c r="Y90" s="982">
        <v>6</v>
      </c>
    </row>
    <row r="91" spans="1:25" ht="14.4" customHeight="1" x14ac:dyDescent="0.3">
      <c r="A91" s="948" t="s">
        <v>6067</v>
      </c>
      <c r="B91" s="934">
        <v>17</v>
      </c>
      <c r="C91" s="935">
        <v>12.15</v>
      </c>
      <c r="D91" s="933">
        <v>6.5</v>
      </c>
      <c r="E91" s="938">
        <v>17</v>
      </c>
      <c r="F91" s="939">
        <v>8.6300000000000008</v>
      </c>
      <c r="G91" s="927">
        <v>5</v>
      </c>
      <c r="H91" s="941">
        <v>22</v>
      </c>
      <c r="I91" s="937">
        <v>13.5</v>
      </c>
      <c r="J91" s="925">
        <v>6.5</v>
      </c>
      <c r="K91" s="940">
        <v>0.46</v>
      </c>
      <c r="L91" s="941">
        <v>2</v>
      </c>
      <c r="M91" s="941">
        <v>15</v>
      </c>
      <c r="N91" s="942">
        <v>5</v>
      </c>
      <c r="O91" s="941" t="s">
        <v>5903</v>
      </c>
      <c r="P91" s="943" t="s">
        <v>6068</v>
      </c>
      <c r="Q91" s="944">
        <f t="shared" si="3"/>
        <v>5</v>
      </c>
      <c r="R91" s="980">
        <f t="shared" si="3"/>
        <v>1.3499999999999996</v>
      </c>
      <c r="S91" s="944">
        <f t="shared" si="4"/>
        <v>5</v>
      </c>
      <c r="T91" s="980">
        <f t="shared" si="5"/>
        <v>4.8699999999999992</v>
      </c>
      <c r="U91" s="987">
        <v>110</v>
      </c>
      <c r="V91" s="934">
        <v>143</v>
      </c>
      <c r="W91" s="934">
        <v>33</v>
      </c>
      <c r="X91" s="985">
        <v>1.3</v>
      </c>
      <c r="Y91" s="983">
        <v>64</v>
      </c>
    </row>
    <row r="92" spans="1:25" ht="14.4" customHeight="1" x14ac:dyDescent="0.3">
      <c r="A92" s="948" t="s">
        <v>6069</v>
      </c>
      <c r="B92" s="934">
        <v>4</v>
      </c>
      <c r="C92" s="935">
        <v>3.72</v>
      </c>
      <c r="D92" s="933">
        <v>6.3</v>
      </c>
      <c r="E92" s="938">
        <v>2</v>
      </c>
      <c r="F92" s="939">
        <v>1.45</v>
      </c>
      <c r="G92" s="927">
        <v>7.5</v>
      </c>
      <c r="H92" s="941">
        <v>1</v>
      </c>
      <c r="I92" s="937">
        <v>1.1100000000000001</v>
      </c>
      <c r="J92" s="924">
        <v>6</v>
      </c>
      <c r="K92" s="940">
        <v>0.86</v>
      </c>
      <c r="L92" s="941">
        <v>3</v>
      </c>
      <c r="M92" s="941">
        <v>27</v>
      </c>
      <c r="N92" s="942">
        <v>9</v>
      </c>
      <c r="O92" s="941" t="s">
        <v>5903</v>
      </c>
      <c r="P92" s="943" t="s">
        <v>6070</v>
      </c>
      <c r="Q92" s="944">
        <f t="shared" si="3"/>
        <v>-3</v>
      </c>
      <c r="R92" s="980">
        <f t="shared" si="3"/>
        <v>-2.6100000000000003</v>
      </c>
      <c r="S92" s="944">
        <f t="shared" si="4"/>
        <v>-1</v>
      </c>
      <c r="T92" s="980">
        <f t="shared" si="5"/>
        <v>-0.33999999999999986</v>
      </c>
      <c r="U92" s="987">
        <v>9</v>
      </c>
      <c r="V92" s="934">
        <v>6</v>
      </c>
      <c r="W92" s="934">
        <v>-3</v>
      </c>
      <c r="X92" s="985">
        <v>0.66666666666666663</v>
      </c>
      <c r="Y92" s="983"/>
    </row>
    <row r="93" spans="1:25" ht="14.4" customHeight="1" x14ac:dyDescent="0.3">
      <c r="A93" s="947" t="s">
        <v>6071</v>
      </c>
      <c r="B93" s="920">
        <v>5</v>
      </c>
      <c r="C93" s="921">
        <v>13.88</v>
      </c>
      <c r="D93" s="922">
        <v>8.4</v>
      </c>
      <c r="E93" s="931"/>
      <c r="F93" s="911"/>
      <c r="G93" s="912"/>
      <c r="H93" s="917">
        <v>2</v>
      </c>
      <c r="I93" s="911">
        <v>5.16</v>
      </c>
      <c r="J93" s="912">
        <v>3</v>
      </c>
      <c r="K93" s="916">
        <v>1.6</v>
      </c>
      <c r="L93" s="917">
        <v>3</v>
      </c>
      <c r="M93" s="917">
        <v>24</v>
      </c>
      <c r="N93" s="918">
        <v>8</v>
      </c>
      <c r="O93" s="917" t="s">
        <v>5903</v>
      </c>
      <c r="P93" s="932" t="s">
        <v>6072</v>
      </c>
      <c r="Q93" s="919">
        <f t="shared" si="3"/>
        <v>-3</v>
      </c>
      <c r="R93" s="979">
        <f t="shared" si="3"/>
        <v>-8.7200000000000006</v>
      </c>
      <c r="S93" s="919">
        <f t="shared" si="4"/>
        <v>2</v>
      </c>
      <c r="T93" s="979">
        <f t="shared" si="5"/>
        <v>5.16</v>
      </c>
      <c r="U93" s="986">
        <v>16</v>
      </c>
      <c r="V93" s="928">
        <v>6</v>
      </c>
      <c r="W93" s="928">
        <v>-10</v>
      </c>
      <c r="X93" s="984">
        <v>0.375</v>
      </c>
      <c r="Y93" s="982"/>
    </row>
    <row r="94" spans="1:25" ht="14.4" customHeight="1" x14ac:dyDescent="0.3">
      <c r="A94" s="948" t="s">
        <v>6073</v>
      </c>
      <c r="B94" s="945">
        <v>6</v>
      </c>
      <c r="C94" s="946">
        <v>17.309999999999999</v>
      </c>
      <c r="D94" s="926">
        <v>10.5</v>
      </c>
      <c r="E94" s="936">
        <v>5</v>
      </c>
      <c r="F94" s="937">
        <v>16.940000000000001</v>
      </c>
      <c r="G94" s="924">
        <v>12.2</v>
      </c>
      <c r="H94" s="941">
        <v>5</v>
      </c>
      <c r="I94" s="937">
        <v>18.95</v>
      </c>
      <c r="J94" s="924">
        <v>5.4</v>
      </c>
      <c r="K94" s="940">
        <v>2.08</v>
      </c>
      <c r="L94" s="941">
        <v>4</v>
      </c>
      <c r="M94" s="941">
        <v>39</v>
      </c>
      <c r="N94" s="942">
        <v>13</v>
      </c>
      <c r="O94" s="941" t="s">
        <v>5903</v>
      </c>
      <c r="P94" s="943" t="s">
        <v>6072</v>
      </c>
      <c r="Q94" s="944">
        <f t="shared" si="3"/>
        <v>-1</v>
      </c>
      <c r="R94" s="980">
        <f t="shared" si="3"/>
        <v>1.6400000000000006</v>
      </c>
      <c r="S94" s="944">
        <f t="shared" si="4"/>
        <v>0</v>
      </c>
      <c r="T94" s="980">
        <f t="shared" si="5"/>
        <v>2.009999999999998</v>
      </c>
      <c r="U94" s="987">
        <v>65</v>
      </c>
      <c r="V94" s="934">
        <v>27</v>
      </c>
      <c r="W94" s="934">
        <v>-38</v>
      </c>
      <c r="X94" s="985">
        <v>0.41538461538461541</v>
      </c>
      <c r="Y94" s="983">
        <v>1</v>
      </c>
    </row>
    <row r="95" spans="1:25" ht="14.4" customHeight="1" x14ac:dyDescent="0.3">
      <c r="A95" s="948" t="s">
        <v>6074</v>
      </c>
      <c r="B95" s="945">
        <v>5</v>
      </c>
      <c r="C95" s="946">
        <v>17.420000000000002</v>
      </c>
      <c r="D95" s="926">
        <v>13</v>
      </c>
      <c r="E95" s="936">
        <v>2</v>
      </c>
      <c r="F95" s="937">
        <v>5.08</v>
      </c>
      <c r="G95" s="924">
        <v>2</v>
      </c>
      <c r="H95" s="941">
        <v>3</v>
      </c>
      <c r="I95" s="937">
        <v>12.78</v>
      </c>
      <c r="J95" s="924">
        <v>11.3</v>
      </c>
      <c r="K95" s="940">
        <v>3.77</v>
      </c>
      <c r="L95" s="941">
        <v>6</v>
      </c>
      <c r="M95" s="941">
        <v>54</v>
      </c>
      <c r="N95" s="942">
        <v>18</v>
      </c>
      <c r="O95" s="941" t="s">
        <v>5903</v>
      </c>
      <c r="P95" s="943" t="s">
        <v>6072</v>
      </c>
      <c r="Q95" s="944">
        <f t="shared" si="3"/>
        <v>-2</v>
      </c>
      <c r="R95" s="980">
        <f t="shared" si="3"/>
        <v>-4.6400000000000023</v>
      </c>
      <c r="S95" s="944">
        <f t="shared" si="4"/>
        <v>1</v>
      </c>
      <c r="T95" s="980">
        <f t="shared" si="5"/>
        <v>7.6999999999999993</v>
      </c>
      <c r="U95" s="987">
        <v>54</v>
      </c>
      <c r="V95" s="934">
        <v>33.900000000000006</v>
      </c>
      <c r="W95" s="934">
        <v>-20.099999999999994</v>
      </c>
      <c r="X95" s="985">
        <v>0.62777777777777788</v>
      </c>
      <c r="Y95" s="983">
        <v>12</v>
      </c>
    </row>
    <row r="96" spans="1:25" ht="14.4" customHeight="1" x14ac:dyDescent="0.3">
      <c r="A96" s="947" t="s">
        <v>6075</v>
      </c>
      <c r="B96" s="928">
        <v>8</v>
      </c>
      <c r="C96" s="929">
        <v>5.12</v>
      </c>
      <c r="D96" s="930">
        <v>7.1</v>
      </c>
      <c r="E96" s="913">
        <v>6</v>
      </c>
      <c r="F96" s="914">
        <v>3.68</v>
      </c>
      <c r="G96" s="915">
        <v>6.8</v>
      </c>
      <c r="H96" s="917">
        <v>5</v>
      </c>
      <c r="I96" s="911">
        <v>2.48</v>
      </c>
      <c r="J96" s="912">
        <v>4.8</v>
      </c>
      <c r="K96" s="916">
        <v>0.49</v>
      </c>
      <c r="L96" s="917">
        <v>2</v>
      </c>
      <c r="M96" s="917">
        <v>21</v>
      </c>
      <c r="N96" s="918">
        <v>7</v>
      </c>
      <c r="O96" s="917" t="s">
        <v>5903</v>
      </c>
      <c r="P96" s="932" t="s">
        <v>6076</v>
      </c>
      <c r="Q96" s="919">
        <f t="shared" si="3"/>
        <v>-3</v>
      </c>
      <c r="R96" s="979">
        <f t="shared" si="3"/>
        <v>-2.64</v>
      </c>
      <c r="S96" s="919">
        <f t="shared" si="4"/>
        <v>-1</v>
      </c>
      <c r="T96" s="979">
        <f t="shared" si="5"/>
        <v>-1.2000000000000002</v>
      </c>
      <c r="U96" s="986">
        <v>35</v>
      </c>
      <c r="V96" s="928">
        <v>24</v>
      </c>
      <c r="W96" s="928">
        <v>-11</v>
      </c>
      <c r="X96" s="984">
        <v>0.68571428571428572</v>
      </c>
      <c r="Y96" s="982"/>
    </row>
    <row r="97" spans="1:25" ht="14.4" customHeight="1" x14ac:dyDescent="0.3">
      <c r="A97" s="948" t="s">
        <v>6077</v>
      </c>
      <c r="B97" s="934">
        <v>2</v>
      </c>
      <c r="C97" s="935">
        <v>1.67</v>
      </c>
      <c r="D97" s="933">
        <v>6</v>
      </c>
      <c r="E97" s="938">
        <v>7</v>
      </c>
      <c r="F97" s="939">
        <v>5.35</v>
      </c>
      <c r="G97" s="927">
        <v>7.7</v>
      </c>
      <c r="H97" s="941">
        <v>7</v>
      </c>
      <c r="I97" s="937">
        <v>5.0199999999999996</v>
      </c>
      <c r="J97" s="924">
        <v>3.6</v>
      </c>
      <c r="K97" s="940">
        <v>0.61</v>
      </c>
      <c r="L97" s="941">
        <v>3</v>
      </c>
      <c r="M97" s="941">
        <v>24</v>
      </c>
      <c r="N97" s="942">
        <v>8</v>
      </c>
      <c r="O97" s="941" t="s">
        <v>5903</v>
      </c>
      <c r="P97" s="943" t="s">
        <v>6078</v>
      </c>
      <c r="Q97" s="944">
        <f t="shared" si="3"/>
        <v>5</v>
      </c>
      <c r="R97" s="980">
        <f t="shared" si="3"/>
        <v>3.3499999999999996</v>
      </c>
      <c r="S97" s="944">
        <f t="shared" si="4"/>
        <v>0</v>
      </c>
      <c r="T97" s="980">
        <f t="shared" si="5"/>
        <v>-0.33000000000000007</v>
      </c>
      <c r="U97" s="987">
        <v>56</v>
      </c>
      <c r="V97" s="934">
        <v>25.2</v>
      </c>
      <c r="W97" s="934">
        <v>-30.8</v>
      </c>
      <c r="X97" s="985">
        <v>0.45</v>
      </c>
      <c r="Y97" s="983"/>
    </row>
    <row r="98" spans="1:25" ht="14.4" customHeight="1" x14ac:dyDescent="0.3">
      <c r="A98" s="948" t="s">
        <v>6079</v>
      </c>
      <c r="B98" s="934">
        <v>5</v>
      </c>
      <c r="C98" s="935">
        <v>5.77</v>
      </c>
      <c r="D98" s="933">
        <v>7.2</v>
      </c>
      <c r="E98" s="938">
        <v>2</v>
      </c>
      <c r="F98" s="939">
        <v>2.78</v>
      </c>
      <c r="G98" s="927">
        <v>11</v>
      </c>
      <c r="H98" s="941">
        <v>2</v>
      </c>
      <c r="I98" s="937">
        <v>2.19</v>
      </c>
      <c r="J98" s="924">
        <v>7</v>
      </c>
      <c r="K98" s="940">
        <v>1.06</v>
      </c>
      <c r="L98" s="941">
        <v>4</v>
      </c>
      <c r="M98" s="941">
        <v>33</v>
      </c>
      <c r="N98" s="942">
        <v>11</v>
      </c>
      <c r="O98" s="941" t="s">
        <v>5903</v>
      </c>
      <c r="P98" s="943" t="s">
        <v>6080</v>
      </c>
      <c r="Q98" s="944">
        <f t="shared" si="3"/>
        <v>-3</v>
      </c>
      <c r="R98" s="980">
        <f t="shared" si="3"/>
        <v>-3.5799999999999996</v>
      </c>
      <c r="S98" s="944">
        <f t="shared" si="4"/>
        <v>0</v>
      </c>
      <c r="T98" s="980">
        <f t="shared" si="5"/>
        <v>-0.58999999999999986</v>
      </c>
      <c r="U98" s="987">
        <v>22</v>
      </c>
      <c r="V98" s="934">
        <v>14</v>
      </c>
      <c r="W98" s="934">
        <v>-8</v>
      </c>
      <c r="X98" s="985">
        <v>0.63636363636363635</v>
      </c>
      <c r="Y98" s="983"/>
    </row>
    <row r="99" spans="1:25" ht="14.4" customHeight="1" x14ac:dyDescent="0.3">
      <c r="A99" s="947" t="s">
        <v>6081</v>
      </c>
      <c r="B99" s="920">
        <v>6</v>
      </c>
      <c r="C99" s="921">
        <v>2.96</v>
      </c>
      <c r="D99" s="922">
        <v>4.5</v>
      </c>
      <c r="E99" s="931">
        <v>5</v>
      </c>
      <c r="F99" s="911">
        <v>2.36</v>
      </c>
      <c r="G99" s="912">
        <v>4.8</v>
      </c>
      <c r="H99" s="917">
        <v>4</v>
      </c>
      <c r="I99" s="911">
        <v>2.39</v>
      </c>
      <c r="J99" s="912">
        <v>5</v>
      </c>
      <c r="K99" s="916">
        <v>0.47</v>
      </c>
      <c r="L99" s="917">
        <v>2</v>
      </c>
      <c r="M99" s="917">
        <v>18</v>
      </c>
      <c r="N99" s="918">
        <v>6</v>
      </c>
      <c r="O99" s="917" t="s">
        <v>5903</v>
      </c>
      <c r="P99" s="932" t="s">
        <v>6082</v>
      </c>
      <c r="Q99" s="919">
        <f t="shared" si="3"/>
        <v>-2</v>
      </c>
      <c r="R99" s="979">
        <f t="shared" si="3"/>
        <v>-0.56999999999999984</v>
      </c>
      <c r="S99" s="919">
        <f t="shared" si="4"/>
        <v>-1</v>
      </c>
      <c r="T99" s="979">
        <f t="shared" si="5"/>
        <v>3.0000000000000249E-2</v>
      </c>
      <c r="U99" s="986">
        <v>24</v>
      </c>
      <c r="V99" s="928">
        <v>20</v>
      </c>
      <c r="W99" s="928">
        <v>-4</v>
      </c>
      <c r="X99" s="984">
        <v>0.83333333333333337</v>
      </c>
      <c r="Y99" s="982">
        <v>5</v>
      </c>
    </row>
    <row r="100" spans="1:25" ht="14.4" customHeight="1" x14ac:dyDescent="0.3">
      <c r="A100" s="948" t="s">
        <v>6083</v>
      </c>
      <c r="B100" s="945">
        <v>7</v>
      </c>
      <c r="C100" s="946">
        <v>5.71</v>
      </c>
      <c r="D100" s="926">
        <v>7.4</v>
      </c>
      <c r="E100" s="936">
        <v>5</v>
      </c>
      <c r="F100" s="937">
        <v>3.24</v>
      </c>
      <c r="G100" s="924">
        <v>8</v>
      </c>
      <c r="H100" s="941">
        <v>6</v>
      </c>
      <c r="I100" s="937">
        <v>4.78</v>
      </c>
      <c r="J100" s="924">
        <v>6.2</v>
      </c>
      <c r="K100" s="940">
        <v>0.61</v>
      </c>
      <c r="L100" s="941">
        <v>2</v>
      </c>
      <c r="M100" s="941">
        <v>21</v>
      </c>
      <c r="N100" s="942">
        <v>7</v>
      </c>
      <c r="O100" s="941" t="s">
        <v>5903</v>
      </c>
      <c r="P100" s="943" t="s">
        <v>6084</v>
      </c>
      <c r="Q100" s="944">
        <f t="shared" si="3"/>
        <v>-1</v>
      </c>
      <c r="R100" s="980">
        <f t="shared" si="3"/>
        <v>-0.92999999999999972</v>
      </c>
      <c r="S100" s="944">
        <f t="shared" si="4"/>
        <v>1</v>
      </c>
      <c r="T100" s="980">
        <f t="shared" si="5"/>
        <v>1.54</v>
      </c>
      <c r="U100" s="987">
        <v>42</v>
      </c>
      <c r="V100" s="934">
        <v>37.200000000000003</v>
      </c>
      <c r="W100" s="934">
        <v>-4.7999999999999972</v>
      </c>
      <c r="X100" s="985">
        <v>0.88571428571428579</v>
      </c>
      <c r="Y100" s="983">
        <v>6</v>
      </c>
    </row>
    <row r="101" spans="1:25" ht="14.4" customHeight="1" x14ac:dyDescent="0.3">
      <c r="A101" s="948" t="s">
        <v>6085</v>
      </c>
      <c r="B101" s="945">
        <v>4</v>
      </c>
      <c r="C101" s="946">
        <v>3.11</v>
      </c>
      <c r="D101" s="926">
        <v>9.8000000000000007</v>
      </c>
      <c r="E101" s="936">
        <v>4</v>
      </c>
      <c r="F101" s="937">
        <v>3.81</v>
      </c>
      <c r="G101" s="924">
        <v>8.8000000000000007</v>
      </c>
      <c r="H101" s="941">
        <v>1</v>
      </c>
      <c r="I101" s="937">
        <v>0.57999999999999996</v>
      </c>
      <c r="J101" s="924">
        <v>2</v>
      </c>
      <c r="K101" s="940">
        <v>0.82</v>
      </c>
      <c r="L101" s="941">
        <v>3</v>
      </c>
      <c r="M101" s="941">
        <v>27</v>
      </c>
      <c r="N101" s="942">
        <v>9</v>
      </c>
      <c r="O101" s="941" t="s">
        <v>5903</v>
      </c>
      <c r="P101" s="943" t="s">
        <v>6086</v>
      </c>
      <c r="Q101" s="944">
        <f t="shared" si="3"/>
        <v>-3</v>
      </c>
      <c r="R101" s="980">
        <f t="shared" si="3"/>
        <v>-2.5299999999999998</v>
      </c>
      <c r="S101" s="944">
        <f t="shared" si="4"/>
        <v>-3</v>
      </c>
      <c r="T101" s="980">
        <f t="shared" si="5"/>
        <v>-3.23</v>
      </c>
      <c r="U101" s="987">
        <v>9</v>
      </c>
      <c r="V101" s="934">
        <v>2</v>
      </c>
      <c r="W101" s="934">
        <v>-7</v>
      </c>
      <c r="X101" s="985">
        <v>0.22222222222222221</v>
      </c>
      <c r="Y101" s="983"/>
    </row>
    <row r="102" spans="1:25" ht="14.4" customHeight="1" x14ac:dyDescent="0.3">
      <c r="A102" s="947" t="s">
        <v>6087</v>
      </c>
      <c r="B102" s="928">
        <v>21</v>
      </c>
      <c r="C102" s="929">
        <v>14.86</v>
      </c>
      <c r="D102" s="930">
        <v>7.1</v>
      </c>
      <c r="E102" s="931">
        <v>20</v>
      </c>
      <c r="F102" s="911">
        <v>13.18</v>
      </c>
      <c r="G102" s="912">
        <v>5.7</v>
      </c>
      <c r="H102" s="913">
        <v>33</v>
      </c>
      <c r="I102" s="914">
        <v>22.13</v>
      </c>
      <c r="J102" s="915">
        <v>5.3</v>
      </c>
      <c r="K102" s="916">
        <v>0.63</v>
      </c>
      <c r="L102" s="917">
        <v>2</v>
      </c>
      <c r="M102" s="917">
        <v>21</v>
      </c>
      <c r="N102" s="918">
        <v>7</v>
      </c>
      <c r="O102" s="917" t="s">
        <v>5903</v>
      </c>
      <c r="P102" s="932" t="s">
        <v>6088</v>
      </c>
      <c r="Q102" s="919">
        <f t="shared" si="3"/>
        <v>12</v>
      </c>
      <c r="R102" s="979">
        <f t="shared" si="3"/>
        <v>7.27</v>
      </c>
      <c r="S102" s="919">
        <f t="shared" si="4"/>
        <v>13</v>
      </c>
      <c r="T102" s="979">
        <f t="shared" si="5"/>
        <v>8.9499999999999993</v>
      </c>
      <c r="U102" s="986">
        <v>231</v>
      </c>
      <c r="V102" s="928">
        <v>174.9</v>
      </c>
      <c r="W102" s="928">
        <v>-56.099999999999994</v>
      </c>
      <c r="X102" s="984">
        <v>0.75714285714285712</v>
      </c>
      <c r="Y102" s="982">
        <v>20</v>
      </c>
    </row>
    <row r="103" spans="1:25" ht="14.4" customHeight="1" x14ac:dyDescent="0.3">
      <c r="A103" s="948" t="s">
        <v>6089</v>
      </c>
      <c r="B103" s="934">
        <v>16</v>
      </c>
      <c r="C103" s="935">
        <v>15.58</v>
      </c>
      <c r="D103" s="933">
        <v>9.8000000000000007</v>
      </c>
      <c r="E103" s="936">
        <v>14</v>
      </c>
      <c r="F103" s="937">
        <v>14.62</v>
      </c>
      <c r="G103" s="924">
        <v>9.4</v>
      </c>
      <c r="H103" s="938">
        <v>19</v>
      </c>
      <c r="I103" s="939">
        <v>18.82</v>
      </c>
      <c r="J103" s="927">
        <v>6.8</v>
      </c>
      <c r="K103" s="940">
        <v>0.89</v>
      </c>
      <c r="L103" s="941">
        <v>3</v>
      </c>
      <c r="M103" s="941">
        <v>27</v>
      </c>
      <c r="N103" s="942">
        <v>9</v>
      </c>
      <c r="O103" s="941" t="s">
        <v>5903</v>
      </c>
      <c r="P103" s="943" t="s">
        <v>6090</v>
      </c>
      <c r="Q103" s="944">
        <f t="shared" si="3"/>
        <v>3</v>
      </c>
      <c r="R103" s="980">
        <f t="shared" si="3"/>
        <v>3.24</v>
      </c>
      <c r="S103" s="944">
        <f t="shared" si="4"/>
        <v>5</v>
      </c>
      <c r="T103" s="980">
        <f t="shared" si="5"/>
        <v>4.2000000000000011</v>
      </c>
      <c r="U103" s="987">
        <v>171</v>
      </c>
      <c r="V103" s="934">
        <v>129.19999999999999</v>
      </c>
      <c r="W103" s="934">
        <v>-41.800000000000011</v>
      </c>
      <c r="X103" s="985">
        <v>0.75555555555555554</v>
      </c>
      <c r="Y103" s="983">
        <v>21</v>
      </c>
    </row>
    <row r="104" spans="1:25" ht="14.4" customHeight="1" x14ac:dyDescent="0.3">
      <c r="A104" s="948" t="s">
        <v>6091</v>
      </c>
      <c r="B104" s="934">
        <v>11</v>
      </c>
      <c r="C104" s="935">
        <v>26.12</v>
      </c>
      <c r="D104" s="933">
        <v>13.9</v>
      </c>
      <c r="E104" s="936">
        <v>3</v>
      </c>
      <c r="F104" s="937">
        <v>6.75</v>
      </c>
      <c r="G104" s="924">
        <v>7.7</v>
      </c>
      <c r="H104" s="938">
        <v>5</v>
      </c>
      <c r="I104" s="939">
        <v>12.38</v>
      </c>
      <c r="J104" s="927">
        <v>10</v>
      </c>
      <c r="K104" s="940">
        <v>2.25</v>
      </c>
      <c r="L104" s="941">
        <v>5</v>
      </c>
      <c r="M104" s="941">
        <v>42</v>
      </c>
      <c r="N104" s="942">
        <v>14</v>
      </c>
      <c r="O104" s="941" t="s">
        <v>5903</v>
      </c>
      <c r="P104" s="943" t="s">
        <v>6092</v>
      </c>
      <c r="Q104" s="944">
        <f t="shared" si="3"/>
        <v>-6</v>
      </c>
      <c r="R104" s="980">
        <f t="shared" si="3"/>
        <v>-13.74</v>
      </c>
      <c r="S104" s="944">
        <f t="shared" si="4"/>
        <v>2</v>
      </c>
      <c r="T104" s="980">
        <f t="shared" si="5"/>
        <v>5.6300000000000008</v>
      </c>
      <c r="U104" s="987">
        <v>70</v>
      </c>
      <c r="V104" s="934">
        <v>50</v>
      </c>
      <c r="W104" s="934">
        <v>-20</v>
      </c>
      <c r="X104" s="985">
        <v>0.7142857142857143</v>
      </c>
      <c r="Y104" s="983">
        <v>3</v>
      </c>
    </row>
    <row r="105" spans="1:25" ht="14.4" customHeight="1" x14ac:dyDescent="0.3">
      <c r="A105" s="947" t="s">
        <v>6093</v>
      </c>
      <c r="B105" s="928">
        <v>7</v>
      </c>
      <c r="C105" s="929">
        <v>7.09</v>
      </c>
      <c r="D105" s="930">
        <v>13.6</v>
      </c>
      <c r="E105" s="913">
        <v>10</v>
      </c>
      <c r="F105" s="914">
        <v>6.88</v>
      </c>
      <c r="G105" s="915">
        <v>7</v>
      </c>
      <c r="H105" s="917">
        <v>8</v>
      </c>
      <c r="I105" s="911">
        <v>4.13</v>
      </c>
      <c r="J105" s="912">
        <v>3.8</v>
      </c>
      <c r="K105" s="916">
        <v>0.44</v>
      </c>
      <c r="L105" s="917">
        <v>2</v>
      </c>
      <c r="M105" s="917">
        <v>18</v>
      </c>
      <c r="N105" s="918">
        <v>6</v>
      </c>
      <c r="O105" s="917" t="s">
        <v>5903</v>
      </c>
      <c r="P105" s="932" t="s">
        <v>6094</v>
      </c>
      <c r="Q105" s="919">
        <f t="shared" si="3"/>
        <v>1</v>
      </c>
      <c r="R105" s="979">
        <f t="shared" si="3"/>
        <v>-2.96</v>
      </c>
      <c r="S105" s="919">
        <f t="shared" si="4"/>
        <v>-2</v>
      </c>
      <c r="T105" s="979">
        <f t="shared" si="5"/>
        <v>-2.75</v>
      </c>
      <c r="U105" s="986">
        <v>48</v>
      </c>
      <c r="V105" s="928">
        <v>30.4</v>
      </c>
      <c r="W105" s="928">
        <v>-17.600000000000001</v>
      </c>
      <c r="X105" s="984">
        <v>0.6333333333333333</v>
      </c>
      <c r="Y105" s="982">
        <v>6</v>
      </c>
    </row>
    <row r="106" spans="1:25" ht="14.4" customHeight="1" x14ac:dyDescent="0.3">
      <c r="A106" s="948" t="s">
        <v>6095</v>
      </c>
      <c r="B106" s="934">
        <v>11</v>
      </c>
      <c r="C106" s="935">
        <v>6.73</v>
      </c>
      <c r="D106" s="933">
        <v>6.6</v>
      </c>
      <c r="E106" s="938">
        <v>15</v>
      </c>
      <c r="F106" s="939">
        <v>10.34</v>
      </c>
      <c r="G106" s="927">
        <v>6.2</v>
      </c>
      <c r="H106" s="941">
        <v>14</v>
      </c>
      <c r="I106" s="937">
        <v>8.67</v>
      </c>
      <c r="J106" s="924">
        <v>5.7</v>
      </c>
      <c r="K106" s="940">
        <v>0.65</v>
      </c>
      <c r="L106" s="941">
        <v>3</v>
      </c>
      <c r="M106" s="941">
        <v>24</v>
      </c>
      <c r="N106" s="942">
        <v>8</v>
      </c>
      <c r="O106" s="941" t="s">
        <v>5903</v>
      </c>
      <c r="P106" s="943" t="s">
        <v>6094</v>
      </c>
      <c r="Q106" s="944">
        <f t="shared" si="3"/>
        <v>3</v>
      </c>
      <c r="R106" s="980">
        <f t="shared" si="3"/>
        <v>1.9399999999999995</v>
      </c>
      <c r="S106" s="944">
        <f t="shared" si="4"/>
        <v>-1</v>
      </c>
      <c r="T106" s="980">
        <f t="shared" si="5"/>
        <v>-1.67</v>
      </c>
      <c r="U106" s="987">
        <v>112</v>
      </c>
      <c r="V106" s="934">
        <v>79.8</v>
      </c>
      <c r="W106" s="934">
        <v>-32.200000000000003</v>
      </c>
      <c r="X106" s="985">
        <v>0.71250000000000002</v>
      </c>
      <c r="Y106" s="983">
        <v>4</v>
      </c>
    </row>
    <row r="107" spans="1:25" ht="14.4" customHeight="1" x14ac:dyDescent="0.3">
      <c r="A107" s="948" t="s">
        <v>6096</v>
      </c>
      <c r="B107" s="934">
        <v>8</v>
      </c>
      <c r="C107" s="935">
        <v>11.39</v>
      </c>
      <c r="D107" s="933">
        <v>14.5</v>
      </c>
      <c r="E107" s="938">
        <v>11</v>
      </c>
      <c r="F107" s="939">
        <v>14.03</v>
      </c>
      <c r="G107" s="927">
        <v>6.3</v>
      </c>
      <c r="H107" s="941">
        <v>8</v>
      </c>
      <c r="I107" s="937">
        <v>9.85</v>
      </c>
      <c r="J107" s="924">
        <v>6.1</v>
      </c>
      <c r="K107" s="940">
        <v>1.06</v>
      </c>
      <c r="L107" s="941">
        <v>4</v>
      </c>
      <c r="M107" s="941">
        <v>33</v>
      </c>
      <c r="N107" s="942">
        <v>11</v>
      </c>
      <c r="O107" s="941" t="s">
        <v>5903</v>
      </c>
      <c r="P107" s="943" t="s">
        <v>6094</v>
      </c>
      <c r="Q107" s="944">
        <f t="shared" si="3"/>
        <v>0</v>
      </c>
      <c r="R107" s="980">
        <f t="shared" si="3"/>
        <v>-1.5400000000000009</v>
      </c>
      <c r="S107" s="944">
        <f t="shared" si="4"/>
        <v>-3</v>
      </c>
      <c r="T107" s="980">
        <f t="shared" si="5"/>
        <v>-4.18</v>
      </c>
      <c r="U107" s="987">
        <v>88</v>
      </c>
      <c r="V107" s="934">
        <v>48.8</v>
      </c>
      <c r="W107" s="934">
        <v>-39.200000000000003</v>
      </c>
      <c r="X107" s="985">
        <v>0.55454545454545456</v>
      </c>
      <c r="Y107" s="983"/>
    </row>
    <row r="108" spans="1:25" ht="14.4" customHeight="1" x14ac:dyDescent="0.3">
      <c r="A108" s="947" t="s">
        <v>6097</v>
      </c>
      <c r="B108" s="928">
        <v>39</v>
      </c>
      <c r="C108" s="929">
        <v>21.1</v>
      </c>
      <c r="D108" s="930">
        <v>5.5</v>
      </c>
      <c r="E108" s="931">
        <v>44</v>
      </c>
      <c r="F108" s="911">
        <v>23.73</v>
      </c>
      <c r="G108" s="912">
        <v>5.6</v>
      </c>
      <c r="H108" s="913">
        <v>37</v>
      </c>
      <c r="I108" s="914">
        <v>24.38</v>
      </c>
      <c r="J108" s="923">
        <v>5.6</v>
      </c>
      <c r="K108" s="916">
        <v>0.47</v>
      </c>
      <c r="L108" s="917">
        <v>2</v>
      </c>
      <c r="M108" s="917">
        <v>15</v>
      </c>
      <c r="N108" s="918">
        <v>5</v>
      </c>
      <c r="O108" s="917" t="s">
        <v>5903</v>
      </c>
      <c r="P108" s="932" t="s">
        <v>6098</v>
      </c>
      <c r="Q108" s="919">
        <f t="shared" si="3"/>
        <v>-2</v>
      </c>
      <c r="R108" s="979">
        <f t="shared" si="3"/>
        <v>3.2799999999999976</v>
      </c>
      <c r="S108" s="919">
        <f t="shared" si="4"/>
        <v>-7</v>
      </c>
      <c r="T108" s="979">
        <f t="shared" si="5"/>
        <v>0.64999999999999858</v>
      </c>
      <c r="U108" s="986">
        <v>185</v>
      </c>
      <c r="V108" s="928">
        <v>207.2</v>
      </c>
      <c r="W108" s="928">
        <v>22.199999999999989</v>
      </c>
      <c r="X108" s="984">
        <v>1.1199999999999999</v>
      </c>
      <c r="Y108" s="982">
        <v>56</v>
      </c>
    </row>
    <row r="109" spans="1:25" ht="14.4" customHeight="1" x14ac:dyDescent="0.3">
      <c r="A109" s="948" t="s">
        <v>6099</v>
      </c>
      <c r="B109" s="934">
        <v>23</v>
      </c>
      <c r="C109" s="935">
        <v>15.93</v>
      </c>
      <c r="D109" s="933">
        <v>5.6</v>
      </c>
      <c r="E109" s="936">
        <v>20</v>
      </c>
      <c r="F109" s="937">
        <v>15.17</v>
      </c>
      <c r="G109" s="924">
        <v>7.1</v>
      </c>
      <c r="H109" s="938">
        <v>22</v>
      </c>
      <c r="I109" s="939">
        <v>15.96</v>
      </c>
      <c r="J109" s="927">
        <v>7.2</v>
      </c>
      <c r="K109" s="940">
        <v>0.66</v>
      </c>
      <c r="L109" s="941">
        <v>3</v>
      </c>
      <c r="M109" s="941">
        <v>24</v>
      </c>
      <c r="N109" s="942">
        <v>8</v>
      </c>
      <c r="O109" s="941" t="s">
        <v>5903</v>
      </c>
      <c r="P109" s="943" t="s">
        <v>6100</v>
      </c>
      <c r="Q109" s="944">
        <f t="shared" si="3"/>
        <v>-1</v>
      </c>
      <c r="R109" s="980">
        <f t="shared" si="3"/>
        <v>3.0000000000001137E-2</v>
      </c>
      <c r="S109" s="944">
        <f t="shared" si="4"/>
        <v>2</v>
      </c>
      <c r="T109" s="980">
        <f t="shared" si="5"/>
        <v>0.79000000000000092</v>
      </c>
      <c r="U109" s="987">
        <v>176</v>
      </c>
      <c r="V109" s="934">
        <v>158.4</v>
      </c>
      <c r="W109" s="934">
        <v>-17.599999999999994</v>
      </c>
      <c r="X109" s="985">
        <v>0.9</v>
      </c>
      <c r="Y109" s="983">
        <v>30</v>
      </c>
    </row>
    <row r="110" spans="1:25" ht="14.4" customHeight="1" x14ac:dyDescent="0.3">
      <c r="A110" s="948" t="s">
        <v>6101</v>
      </c>
      <c r="B110" s="934">
        <v>14</v>
      </c>
      <c r="C110" s="935">
        <v>16</v>
      </c>
      <c r="D110" s="933">
        <v>10.7</v>
      </c>
      <c r="E110" s="936">
        <v>7</v>
      </c>
      <c r="F110" s="937">
        <v>7.69</v>
      </c>
      <c r="G110" s="924">
        <v>9.1</v>
      </c>
      <c r="H110" s="938">
        <v>21</v>
      </c>
      <c r="I110" s="939">
        <v>24.26</v>
      </c>
      <c r="J110" s="927">
        <v>8.8000000000000007</v>
      </c>
      <c r="K110" s="940">
        <v>1.07</v>
      </c>
      <c r="L110" s="941">
        <v>3</v>
      </c>
      <c r="M110" s="941">
        <v>30</v>
      </c>
      <c r="N110" s="942">
        <v>10</v>
      </c>
      <c r="O110" s="941" t="s">
        <v>5903</v>
      </c>
      <c r="P110" s="943" t="s">
        <v>6102</v>
      </c>
      <c r="Q110" s="944">
        <f t="shared" si="3"/>
        <v>7</v>
      </c>
      <c r="R110" s="980">
        <f t="shared" si="3"/>
        <v>8.2600000000000016</v>
      </c>
      <c r="S110" s="944">
        <f t="shared" si="4"/>
        <v>14</v>
      </c>
      <c r="T110" s="980">
        <f t="shared" si="5"/>
        <v>16.57</v>
      </c>
      <c r="U110" s="987">
        <v>210</v>
      </c>
      <c r="V110" s="934">
        <v>184.8</v>
      </c>
      <c r="W110" s="934">
        <v>-25.199999999999989</v>
      </c>
      <c r="X110" s="985">
        <v>0.88</v>
      </c>
      <c r="Y110" s="983">
        <v>23</v>
      </c>
    </row>
    <row r="111" spans="1:25" ht="14.4" customHeight="1" x14ac:dyDescent="0.3">
      <c r="A111" s="947" t="s">
        <v>6103</v>
      </c>
      <c r="B111" s="928"/>
      <c r="C111" s="929"/>
      <c r="D111" s="930"/>
      <c r="E111" s="931"/>
      <c r="F111" s="911"/>
      <c r="G111" s="912"/>
      <c r="H111" s="913">
        <v>1</v>
      </c>
      <c r="I111" s="914">
        <v>7.03</v>
      </c>
      <c r="J111" s="923">
        <v>66</v>
      </c>
      <c r="K111" s="916">
        <v>2.76</v>
      </c>
      <c r="L111" s="917">
        <v>4</v>
      </c>
      <c r="M111" s="917">
        <v>39</v>
      </c>
      <c r="N111" s="918">
        <v>13</v>
      </c>
      <c r="O111" s="917" t="s">
        <v>5903</v>
      </c>
      <c r="P111" s="932" t="s">
        <v>6104</v>
      </c>
      <c r="Q111" s="919">
        <f t="shared" si="3"/>
        <v>1</v>
      </c>
      <c r="R111" s="979">
        <f t="shared" si="3"/>
        <v>7.03</v>
      </c>
      <c r="S111" s="919">
        <f t="shared" si="4"/>
        <v>1</v>
      </c>
      <c r="T111" s="979">
        <f t="shared" si="5"/>
        <v>7.03</v>
      </c>
      <c r="U111" s="986">
        <v>13</v>
      </c>
      <c r="V111" s="928">
        <v>66</v>
      </c>
      <c r="W111" s="928">
        <v>53</v>
      </c>
      <c r="X111" s="984">
        <v>5.0769230769230766</v>
      </c>
      <c r="Y111" s="982">
        <v>53</v>
      </c>
    </row>
    <row r="112" spans="1:25" ht="14.4" customHeight="1" x14ac:dyDescent="0.3">
      <c r="A112" s="947" t="s">
        <v>6105</v>
      </c>
      <c r="B112" s="928"/>
      <c r="C112" s="929"/>
      <c r="D112" s="930"/>
      <c r="E112" s="931"/>
      <c r="F112" s="911"/>
      <c r="G112" s="912"/>
      <c r="H112" s="913">
        <v>1</v>
      </c>
      <c r="I112" s="914">
        <v>0.79</v>
      </c>
      <c r="J112" s="923">
        <v>12</v>
      </c>
      <c r="K112" s="916">
        <v>0.68</v>
      </c>
      <c r="L112" s="917">
        <v>3</v>
      </c>
      <c r="M112" s="917">
        <v>24</v>
      </c>
      <c r="N112" s="918">
        <v>8</v>
      </c>
      <c r="O112" s="917" t="s">
        <v>5903</v>
      </c>
      <c r="P112" s="932" t="s">
        <v>6106</v>
      </c>
      <c r="Q112" s="919">
        <f t="shared" si="3"/>
        <v>1</v>
      </c>
      <c r="R112" s="979">
        <f t="shared" si="3"/>
        <v>0.79</v>
      </c>
      <c r="S112" s="919">
        <f t="shared" si="4"/>
        <v>1</v>
      </c>
      <c r="T112" s="979">
        <f t="shared" si="5"/>
        <v>0.79</v>
      </c>
      <c r="U112" s="986">
        <v>8</v>
      </c>
      <c r="V112" s="928">
        <v>12</v>
      </c>
      <c r="W112" s="928">
        <v>4</v>
      </c>
      <c r="X112" s="984">
        <v>1.5</v>
      </c>
      <c r="Y112" s="982">
        <v>4</v>
      </c>
    </row>
    <row r="113" spans="1:25" ht="14.4" customHeight="1" x14ac:dyDescent="0.3">
      <c r="A113" s="947" t="s">
        <v>6107</v>
      </c>
      <c r="B113" s="928"/>
      <c r="C113" s="929"/>
      <c r="D113" s="930"/>
      <c r="E113" s="913">
        <v>1</v>
      </c>
      <c r="F113" s="914">
        <v>0.78</v>
      </c>
      <c r="G113" s="915">
        <v>17</v>
      </c>
      <c r="H113" s="917"/>
      <c r="I113" s="911"/>
      <c r="J113" s="912"/>
      <c r="K113" s="916">
        <v>0.78</v>
      </c>
      <c r="L113" s="917">
        <v>3</v>
      </c>
      <c r="M113" s="917">
        <v>27</v>
      </c>
      <c r="N113" s="918">
        <v>9</v>
      </c>
      <c r="O113" s="917" t="s">
        <v>5903</v>
      </c>
      <c r="P113" s="932" t="s">
        <v>6108</v>
      </c>
      <c r="Q113" s="919">
        <f t="shared" si="3"/>
        <v>0</v>
      </c>
      <c r="R113" s="979">
        <f t="shared" si="3"/>
        <v>0</v>
      </c>
      <c r="S113" s="919">
        <f t="shared" si="4"/>
        <v>-1</v>
      </c>
      <c r="T113" s="979">
        <f t="shared" si="5"/>
        <v>-0.78</v>
      </c>
      <c r="U113" s="986" t="s">
        <v>562</v>
      </c>
      <c r="V113" s="928" t="s">
        <v>562</v>
      </c>
      <c r="W113" s="928" t="s">
        <v>562</v>
      </c>
      <c r="X113" s="984" t="s">
        <v>562</v>
      </c>
      <c r="Y113" s="982"/>
    </row>
    <row r="114" spans="1:25" ht="14.4" customHeight="1" x14ac:dyDescent="0.3">
      <c r="A114" s="948" t="s">
        <v>6109</v>
      </c>
      <c r="B114" s="934">
        <v>1</v>
      </c>
      <c r="C114" s="935">
        <v>1.94</v>
      </c>
      <c r="D114" s="933">
        <v>26</v>
      </c>
      <c r="E114" s="938"/>
      <c r="F114" s="939"/>
      <c r="G114" s="927"/>
      <c r="H114" s="941"/>
      <c r="I114" s="937"/>
      <c r="J114" s="924"/>
      <c r="K114" s="940">
        <v>0.98</v>
      </c>
      <c r="L114" s="941">
        <v>3</v>
      </c>
      <c r="M114" s="941">
        <v>27</v>
      </c>
      <c r="N114" s="942">
        <v>9</v>
      </c>
      <c r="O114" s="941" t="s">
        <v>5903</v>
      </c>
      <c r="P114" s="943" t="s">
        <v>6110</v>
      </c>
      <c r="Q114" s="944">
        <f t="shared" si="3"/>
        <v>-1</v>
      </c>
      <c r="R114" s="980">
        <f t="shared" si="3"/>
        <v>-1.94</v>
      </c>
      <c r="S114" s="944">
        <f t="shared" si="4"/>
        <v>0</v>
      </c>
      <c r="T114" s="980">
        <f t="shared" si="5"/>
        <v>0</v>
      </c>
      <c r="U114" s="987" t="s">
        <v>562</v>
      </c>
      <c r="V114" s="934" t="s">
        <v>562</v>
      </c>
      <c r="W114" s="934" t="s">
        <v>562</v>
      </c>
      <c r="X114" s="985" t="s">
        <v>562</v>
      </c>
      <c r="Y114" s="983"/>
    </row>
    <row r="115" spans="1:25" ht="14.4" customHeight="1" x14ac:dyDescent="0.3">
      <c r="A115" s="947" t="s">
        <v>6111</v>
      </c>
      <c r="B115" s="928"/>
      <c r="C115" s="929"/>
      <c r="D115" s="930"/>
      <c r="E115" s="931"/>
      <c r="F115" s="911"/>
      <c r="G115" s="912"/>
      <c r="H115" s="913">
        <v>1</v>
      </c>
      <c r="I115" s="914">
        <v>0.43</v>
      </c>
      <c r="J115" s="923">
        <v>7</v>
      </c>
      <c r="K115" s="916">
        <v>0.43</v>
      </c>
      <c r="L115" s="917">
        <v>2</v>
      </c>
      <c r="M115" s="917">
        <v>18</v>
      </c>
      <c r="N115" s="918">
        <v>6</v>
      </c>
      <c r="O115" s="917" t="s">
        <v>5903</v>
      </c>
      <c r="P115" s="932" t="s">
        <v>6112</v>
      </c>
      <c r="Q115" s="919">
        <f t="shared" si="3"/>
        <v>1</v>
      </c>
      <c r="R115" s="979">
        <f t="shared" si="3"/>
        <v>0.43</v>
      </c>
      <c r="S115" s="919">
        <f t="shared" si="4"/>
        <v>1</v>
      </c>
      <c r="T115" s="979">
        <f t="shared" si="5"/>
        <v>0.43</v>
      </c>
      <c r="U115" s="986">
        <v>6</v>
      </c>
      <c r="V115" s="928">
        <v>7</v>
      </c>
      <c r="W115" s="928">
        <v>1</v>
      </c>
      <c r="X115" s="984">
        <v>1.1666666666666667</v>
      </c>
      <c r="Y115" s="982">
        <v>1</v>
      </c>
    </row>
    <row r="116" spans="1:25" ht="14.4" customHeight="1" x14ac:dyDescent="0.3">
      <c r="A116" s="947" t="s">
        <v>6113</v>
      </c>
      <c r="B116" s="928"/>
      <c r="C116" s="929"/>
      <c r="D116" s="930"/>
      <c r="E116" s="913">
        <v>1</v>
      </c>
      <c r="F116" s="914">
        <v>0.6</v>
      </c>
      <c r="G116" s="915">
        <v>10</v>
      </c>
      <c r="H116" s="917"/>
      <c r="I116" s="911"/>
      <c r="J116" s="912"/>
      <c r="K116" s="916">
        <v>0.6</v>
      </c>
      <c r="L116" s="917">
        <v>3</v>
      </c>
      <c r="M116" s="917">
        <v>30</v>
      </c>
      <c r="N116" s="918">
        <v>10</v>
      </c>
      <c r="O116" s="917" t="s">
        <v>5903</v>
      </c>
      <c r="P116" s="932" t="s">
        <v>6114</v>
      </c>
      <c r="Q116" s="919">
        <f t="shared" si="3"/>
        <v>0</v>
      </c>
      <c r="R116" s="979">
        <f t="shared" si="3"/>
        <v>0</v>
      </c>
      <c r="S116" s="919">
        <f t="shared" si="4"/>
        <v>-1</v>
      </c>
      <c r="T116" s="979">
        <f t="shared" si="5"/>
        <v>-0.6</v>
      </c>
      <c r="U116" s="986" t="s">
        <v>562</v>
      </c>
      <c r="V116" s="928" t="s">
        <v>562</v>
      </c>
      <c r="W116" s="928" t="s">
        <v>562</v>
      </c>
      <c r="X116" s="984" t="s">
        <v>562</v>
      </c>
      <c r="Y116" s="982"/>
    </row>
    <row r="117" spans="1:25" ht="14.4" customHeight="1" x14ac:dyDescent="0.3">
      <c r="A117" s="947" t="s">
        <v>6115</v>
      </c>
      <c r="B117" s="928"/>
      <c r="C117" s="929"/>
      <c r="D117" s="930"/>
      <c r="E117" s="931">
        <v>1</v>
      </c>
      <c r="F117" s="911">
        <v>0.33</v>
      </c>
      <c r="G117" s="912">
        <v>2</v>
      </c>
      <c r="H117" s="913">
        <v>1</v>
      </c>
      <c r="I117" s="914">
        <v>0.33</v>
      </c>
      <c r="J117" s="915">
        <v>2</v>
      </c>
      <c r="K117" s="916">
        <v>0.33</v>
      </c>
      <c r="L117" s="917">
        <v>1</v>
      </c>
      <c r="M117" s="917">
        <v>12</v>
      </c>
      <c r="N117" s="918">
        <v>4</v>
      </c>
      <c r="O117" s="917" t="s">
        <v>5903</v>
      </c>
      <c r="P117" s="932" t="s">
        <v>6116</v>
      </c>
      <c r="Q117" s="919">
        <f t="shared" si="3"/>
        <v>1</v>
      </c>
      <c r="R117" s="979">
        <f t="shared" si="3"/>
        <v>0.33</v>
      </c>
      <c r="S117" s="919">
        <f t="shared" si="4"/>
        <v>0</v>
      </c>
      <c r="T117" s="979">
        <f t="shared" si="5"/>
        <v>0</v>
      </c>
      <c r="U117" s="986">
        <v>4</v>
      </c>
      <c r="V117" s="928">
        <v>2</v>
      </c>
      <c r="W117" s="928">
        <v>-2</v>
      </c>
      <c r="X117" s="984">
        <v>0.5</v>
      </c>
      <c r="Y117" s="982"/>
    </row>
    <row r="118" spans="1:25" ht="14.4" customHeight="1" x14ac:dyDescent="0.3">
      <c r="A118" s="948" t="s">
        <v>6117</v>
      </c>
      <c r="B118" s="934"/>
      <c r="C118" s="935"/>
      <c r="D118" s="933"/>
      <c r="E118" s="936"/>
      <c r="F118" s="937"/>
      <c r="G118" s="924"/>
      <c r="H118" s="938">
        <v>1</v>
      </c>
      <c r="I118" s="939">
        <v>0.56000000000000005</v>
      </c>
      <c r="J118" s="925">
        <v>7</v>
      </c>
      <c r="K118" s="940">
        <v>0.48</v>
      </c>
      <c r="L118" s="941">
        <v>2</v>
      </c>
      <c r="M118" s="941">
        <v>18</v>
      </c>
      <c r="N118" s="942">
        <v>6</v>
      </c>
      <c r="O118" s="941" t="s">
        <v>5903</v>
      </c>
      <c r="P118" s="943" t="s">
        <v>6118</v>
      </c>
      <c r="Q118" s="944">
        <f t="shared" si="3"/>
        <v>1</v>
      </c>
      <c r="R118" s="980">
        <f t="shared" si="3"/>
        <v>0.56000000000000005</v>
      </c>
      <c r="S118" s="944">
        <f t="shared" si="4"/>
        <v>1</v>
      </c>
      <c r="T118" s="980">
        <f t="shared" si="5"/>
        <v>0.56000000000000005</v>
      </c>
      <c r="U118" s="987">
        <v>6</v>
      </c>
      <c r="V118" s="934">
        <v>7</v>
      </c>
      <c r="W118" s="934">
        <v>1</v>
      </c>
      <c r="X118" s="985">
        <v>1.1666666666666667</v>
      </c>
      <c r="Y118" s="983">
        <v>1</v>
      </c>
    </row>
    <row r="119" spans="1:25" ht="14.4" customHeight="1" x14ac:dyDescent="0.3">
      <c r="A119" s="947" t="s">
        <v>6119</v>
      </c>
      <c r="B119" s="928"/>
      <c r="C119" s="929"/>
      <c r="D119" s="930"/>
      <c r="E119" s="913">
        <v>2</v>
      </c>
      <c r="F119" s="914">
        <v>1.1100000000000001</v>
      </c>
      <c r="G119" s="915">
        <v>11</v>
      </c>
      <c r="H119" s="917"/>
      <c r="I119" s="911"/>
      <c r="J119" s="912"/>
      <c r="K119" s="916">
        <v>0.49</v>
      </c>
      <c r="L119" s="917">
        <v>2</v>
      </c>
      <c r="M119" s="917">
        <v>21</v>
      </c>
      <c r="N119" s="918">
        <v>7</v>
      </c>
      <c r="O119" s="917" t="s">
        <v>5903</v>
      </c>
      <c r="P119" s="932" t="s">
        <v>6120</v>
      </c>
      <c r="Q119" s="919">
        <f t="shared" si="3"/>
        <v>0</v>
      </c>
      <c r="R119" s="979">
        <f t="shared" si="3"/>
        <v>0</v>
      </c>
      <c r="S119" s="919">
        <f t="shared" si="4"/>
        <v>-2</v>
      </c>
      <c r="T119" s="979">
        <f t="shared" si="5"/>
        <v>-1.1100000000000001</v>
      </c>
      <c r="U119" s="986" t="s">
        <v>562</v>
      </c>
      <c r="V119" s="928" t="s">
        <v>562</v>
      </c>
      <c r="W119" s="928" t="s">
        <v>562</v>
      </c>
      <c r="X119" s="984" t="s">
        <v>562</v>
      </c>
      <c r="Y119" s="982"/>
    </row>
    <row r="120" spans="1:25" ht="14.4" customHeight="1" x14ac:dyDescent="0.3">
      <c r="A120" s="948" t="s">
        <v>6121</v>
      </c>
      <c r="B120" s="934"/>
      <c r="C120" s="935"/>
      <c r="D120" s="933"/>
      <c r="E120" s="938"/>
      <c r="F120" s="939"/>
      <c r="G120" s="927"/>
      <c r="H120" s="941">
        <v>1</v>
      </c>
      <c r="I120" s="937">
        <v>0.67</v>
      </c>
      <c r="J120" s="925">
        <v>19</v>
      </c>
      <c r="K120" s="940">
        <v>0.65</v>
      </c>
      <c r="L120" s="941">
        <v>3</v>
      </c>
      <c r="M120" s="941">
        <v>30</v>
      </c>
      <c r="N120" s="942">
        <v>10</v>
      </c>
      <c r="O120" s="941" t="s">
        <v>5903</v>
      </c>
      <c r="P120" s="943" t="s">
        <v>6122</v>
      </c>
      <c r="Q120" s="944">
        <f t="shared" si="3"/>
        <v>1</v>
      </c>
      <c r="R120" s="980">
        <f t="shared" si="3"/>
        <v>0.67</v>
      </c>
      <c r="S120" s="944">
        <f t="shared" si="4"/>
        <v>1</v>
      </c>
      <c r="T120" s="980">
        <f t="shared" si="5"/>
        <v>0.67</v>
      </c>
      <c r="U120" s="987">
        <v>10</v>
      </c>
      <c r="V120" s="934">
        <v>19</v>
      </c>
      <c r="W120" s="934">
        <v>9</v>
      </c>
      <c r="X120" s="985">
        <v>1.9</v>
      </c>
      <c r="Y120" s="983">
        <v>9</v>
      </c>
    </row>
    <row r="121" spans="1:25" ht="14.4" customHeight="1" x14ac:dyDescent="0.3">
      <c r="A121" s="947" t="s">
        <v>6123</v>
      </c>
      <c r="B121" s="928"/>
      <c r="C121" s="929"/>
      <c r="D121" s="930"/>
      <c r="E121" s="913">
        <v>1</v>
      </c>
      <c r="F121" s="914">
        <v>0.27</v>
      </c>
      <c r="G121" s="915">
        <v>2</v>
      </c>
      <c r="H121" s="917"/>
      <c r="I121" s="911"/>
      <c r="J121" s="912"/>
      <c r="K121" s="916">
        <v>0.25</v>
      </c>
      <c r="L121" s="917">
        <v>1</v>
      </c>
      <c r="M121" s="917">
        <v>9</v>
      </c>
      <c r="N121" s="918">
        <v>3</v>
      </c>
      <c r="O121" s="917" t="s">
        <v>5903</v>
      </c>
      <c r="P121" s="932" t="s">
        <v>6124</v>
      </c>
      <c r="Q121" s="919">
        <f t="shared" si="3"/>
        <v>0</v>
      </c>
      <c r="R121" s="979">
        <f t="shared" si="3"/>
        <v>0</v>
      </c>
      <c r="S121" s="919">
        <f t="shared" si="4"/>
        <v>-1</v>
      </c>
      <c r="T121" s="979">
        <f t="shared" si="5"/>
        <v>-0.27</v>
      </c>
      <c r="U121" s="986" t="s">
        <v>562</v>
      </c>
      <c r="V121" s="928" t="s">
        <v>562</v>
      </c>
      <c r="W121" s="928" t="s">
        <v>562</v>
      </c>
      <c r="X121" s="984" t="s">
        <v>562</v>
      </c>
      <c r="Y121" s="982"/>
    </row>
    <row r="122" spans="1:25" ht="14.4" customHeight="1" x14ac:dyDescent="0.3">
      <c r="A122" s="947" t="s">
        <v>6125</v>
      </c>
      <c r="B122" s="928"/>
      <c r="C122" s="929"/>
      <c r="D122" s="930"/>
      <c r="E122" s="931">
        <v>1</v>
      </c>
      <c r="F122" s="911">
        <v>0.61</v>
      </c>
      <c r="G122" s="912">
        <v>15</v>
      </c>
      <c r="H122" s="913"/>
      <c r="I122" s="914"/>
      <c r="J122" s="915"/>
      <c r="K122" s="916">
        <v>0.48</v>
      </c>
      <c r="L122" s="917">
        <v>3</v>
      </c>
      <c r="M122" s="917">
        <v>24</v>
      </c>
      <c r="N122" s="918">
        <v>8</v>
      </c>
      <c r="O122" s="917" t="s">
        <v>5903</v>
      </c>
      <c r="P122" s="932" t="s">
        <v>6126</v>
      </c>
      <c r="Q122" s="919">
        <f t="shared" si="3"/>
        <v>0</v>
      </c>
      <c r="R122" s="979">
        <f t="shared" si="3"/>
        <v>0</v>
      </c>
      <c r="S122" s="919">
        <f t="shared" si="4"/>
        <v>-1</v>
      </c>
      <c r="T122" s="979">
        <f t="shared" si="5"/>
        <v>-0.61</v>
      </c>
      <c r="U122" s="986" t="s">
        <v>562</v>
      </c>
      <c r="V122" s="928" t="s">
        <v>562</v>
      </c>
      <c r="W122" s="928" t="s">
        <v>562</v>
      </c>
      <c r="X122" s="984" t="s">
        <v>562</v>
      </c>
      <c r="Y122" s="982"/>
    </row>
    <row r="123" spans="1:25" ht="14.4" customHeight="1" x14ac:dyDescent="0.3">
      <c r="A123" s="948" t="s">
        <v>6127</v>
      </c>
      <c r="B123" s="934"/>
      <c r="C123" s="935"/>
      <c r="D123" s="933"/>
      <c r="E123" s="936"/>
      <c r="F123" s="937"/>
      <c r="G123" s="924"/>
      <c r="H123" s="938">
        <v>1</v>
      </c>
      <c r="I123" s="939">
        <v>0.49</v>
      </c>
      <c r="J123" s="927">
        <v>2</v>
      </c>
      <c r="K123" s="940">
        <v>0.53</v>
      </c>
      <c r="L123" s="941">
        <v>3</v>
      </c>
      <c r="M123" s="941">
        <v>24</v>
      </c>
      <c r="N123" s="942">
        <v>8</v>
      </c>
      <c r="O123" s="941" t="s">
        <v>5903</v>
      </c>
      <c r="P123" s="943" t="s">
        <v>6128</v>
      </c>
      <c r="Q123" s="944">
        <f t="shared" si="3"/>
        <v>1</v>
      </c>
      <c r="R123" s="980">
        <f t="shared" si="3"/>
        <v>0.49</v>
      </c>
      <c r="S123" s="944">
        <f t="shared" si="4"/>
        <v>1</v>
      </c>
      <c r="T123" s="980">
        <f t="shared" si="5"/>
        <v>0.49</v>
      </c>
      <c r="U123" s="987">
        <v>8</v>
      </c>
      <c r="V123" s="934">
        <v>2</v>
      </c>
      <c r="W123" s="934">
        <v>-6</v>
      </c>
      <c r="X123" s="985">
        <v>0.25</v>
      </c>
      <c r="Y123" s="983"/>
    </row>
    <row r="124" spans="1:25" ht="14.4" customHeight="1" x14ac:dyDescent="0.3">
      <c r="A124" s="947" t="s">
        <v>6129</v>
      </c>
      <c r="B124" s="928">
        <v>2</v>
      </c>
      <c r="C124" s="929">
        <v>0.79</v>
      </c>
      <c r="D124" s="930">
        <v>2.5</v>
      </c>
      <c r="E124" s="913">
        <v>10</v>
      </c>
      <c r="F124" s="914">
        <v>3.84</v>
      </c>
      <c r="G124" s="915">
        <v>2.5</v>
      </c>
      <c r="H124" s="917">
        <v>8</v>
      </c>
      <c r="I124" s="911">
        <v>3.07</v>
      </c>
      <c r="J124" s="912">
        <v>2.8</v>
      </c>
      <c r="K124" s="916">
        <v>0.38</v>
      </c>
      <c r="L124" s="917">
        <v>2</v>
      </c>
      <c r="M124" s="917">
        <v>15</v>
      </c>
      <c r="N124" s="918">
        <v>5</v>
      </c>
      <c r="O124" s="917" t="s">
        <v>5903</v>
      </c>
      <c r="P124" s="932" t="s">
        <v>6130</v>
      </c>
      <c r="Q124" s="919">
        <f t="shared" si="3"/>
        <v>6</v>
      </c>
      <c r="R124" s="979">
        <f t="shared" si="3"/>
        <v>2.2799999999999998</v>
      </c>
      <c r="S124" s="919">
        <f t="shared" si="4"/>
        <v>-2</v>
      </c>
      <c r="T124" s="979">
        <f t="shared" si="5"/>
        <v>-0.77</v>
      </c>
      <c r="U124" s="986">
        <v>40</v>
      </c>
      <c r="V124" s="928">
        <v>22.4</v>
      </c>
      <c r="W124" s="928">
        <v>-17.600000000000001</v>
      </c>
      <c r="X124" s="984">
        <v>0.55999999999999994</v>
      </c>
      <c r="Y124" s="982">
        <v>3</v>
      </c>
    </row>
    <row r="125" spans="1:25" ht="14.4" customHeight="1" x14ac:dyDescent="0.3">
      <c r="A125" s="948" t="s">
        <v>6131</v>
      </c>
      <c r="B125" s="934">
        <v>2</v>
      </c>
      <c r="C125" s="935">
        <v>0.71</v>
      </c>
      <c r="D125" s="933">
        <v>2</v>
      </c>
      <c r="E125" s="938">
        <v>3</v>
      </c>
      <c r="F125" s="939">
        <v>1.06</v>
      </c>
      <c r="G125" s="927">
        <v>2</v>
      </c>
      <c r="H125" s="941">
        <v>3</v>
      </c>
      <c r="I125" s="937">
        <v>1.24</v>
      </c>
      <c r="J125" s="924">
        <v>4.7</v>
      </c>
      <c r="K125" s="940">
        <v>0.53</v>
      </c>
      <c r="L125" s="941">
        <v>3</v>
      </c>
      <c r="M125" s="941">
        <v>24</v>
      </c>
      <c r="N125" s="942">
        <v>8</v>
      </c>
      <c r="O125" s="941" t="s">
        <v>5903</v>
      </c>
      <c r="P125" s="943" t="s">
        <v>6132</v>
      </c>
      <c r="Q125" s="944">
        <f t="shared" si="3"/>
        <v>1</v>
      </c>
      <c r="R125" s="980">
        <f t="shared" si="3"/>
        <v>0.53</v>
      </c>
      <c r="S125" s="944">
        <f t="shared" si="4"/>
        <v>0</v>
      </c>
      <c r="T125" s="980">
        <f t="shared" si="5"/>
        <v>0.17999999999999994</v>
      </c>
      <c r="U125" s="987">
        <v>24</v>
      </c>
      <c r="V125" s="934">
        <v>14.100000000000001</v>
      </c>
      <c r="W125" s="934">
        <v>-9.8999999999999986</v>
      </c>
      <c r="X125" s="985">
        <v>0.58750000000000002</v>
      </c>
      <c r="Y125" s="983">
        <v>2</v>
      </c>
    </row>
    <row r="126" spans="1:25" ht="14.4" customHeight="1" x14ac:dyDescent="0.3">
      <c r="A126" s="948" t="s">
        <v>6133</v>
      </c>
      <c r="B126" s="934"/>
      <c r="C126" s="935"/>
      <c r="D126" s="933"/>
      <c r="E126" s="938"/>
      <c r="F126" s="939"/>
      <c r="G126" s="927"/>
      <c r="H126" s="941">
        <v>1</v>
      </c>
      <c r="I126" s="937">
        <v>0.62</v>
      </c>
      <c r="J126" s="924">
        <v>2</v>
      </c>
      <c r="K126" s="940">
        <v>0.91</v>
      </c>
      <c r="L126" s="941">
        <v>3</v>
      </c>
      <c r="M126" s="941">
        <v>30</v>
      </c>
      <c r="N126" s="942">
        <v>10</v>
      </c>
      <c r="O126" s="941" t="s">
        <v>5903</v>
      </c>
      <c r="P126" s="943" t="s">
        <v>6134</v>
      </c>
      <c r="Q126" s="944">
        <f t="shared" si="3"/>
        <v>1</v>
      </c>
      <c r="R126" s="980">
        <f t="shared" si="3"/>
        <v>0.62</v>
      </c>
      <c r="S126" s="944">
        <f t="shared" si="4"/>
        <v>1</v>
      </c>
      <c r="T126" s="980">
        <f t="shared" si="5"/>
        <v>0.62</v>
      </c>
      <c r="U126" s="987">
        <v>10</v>
      </c>
      <c r="V126" s="934">
        <v>2</v>
      </c>
      <c r="W126" s="934">
        <v>-8</v>
      </c>
      <c r="X126" s="985">
        <v>0.2</v>
      </c>
      <c r="Y126" s="983"/>
    </row>
    <row r="127" spans="1:25" ht="14.4" customHeight="1" x14ac:dyDescent="0.3">
      <c r="A127" s="947" t="s">
        <v>6135</v>
      </c>
      <c r="B127" s="928">
        <v>6</v>
      </c>
      <c r="C127" s="929">
        <v>2.35</v>
      </c>
      <c r="D127" s="930">
        <v>4.2</v>
      </c>
      <c r="E127" s="913">
        <v>2</v>
      </c>
      <c r="F127" s="914">
        <v>0.77</v>
      </c>
      <c r="G127" s="915">
        <v>5.5</v>
      </c>
      <c r="H127" s="917">
        <v>4</v>
      </c>
      <c r="I127" s="911">
        <v>1.7</v>
      </c>
      <c r="J127" s="923">
        <v>5.8</v>
      </c>
      <c r="K127" s="916">
        <v>0.38</v>
      </c>
      <c r="L127" s="917">
        <v>2</v>
      </c>
      <c r="M127" s="917">
        <v>15</v>
      </c>
      <c r="N127" s="918">
        <v>5</v>
      </c>
      <c r="O127" s="917" t="s">
        <v>5903</v>
      </c>
      <c r="P127" s="932" t="s">
        <v>6136</v>
      </c>
      <c r="Q127" s="919">
        <f t="shared" si="3"/>
        <v>-2</v>
      </c>
      <c r="R127" s="979">
        <f t="shared" si="3"/>
        <v>-0.65000000000000013</v>
      </c>
      <c r="S127" s="919">
        <f t="shared" si="4"/>
        <v>2</v>
      </c>
      <c r="T127" s="979">
        <f t="shared" si="5"/>
        <v>0.92999999999999994</v>
      </c>
      <c r="U127" s="986">
        <v>20</v>
      </c>
      <c r="V127" s="928">
        <v>23.2</v>
      </c>
      <c r="W127" s="928">
        <v>3.1999999999999993</v>
      </c>
      <c r="X127" s="984">
        <v>1.1599999999999999</v>
      </c>
      <c r="Y127" s="982">
        <v>6</v>
      </c>
    </row>
    <row r="128" spans="1:25" ht="14.4" customHeight="1" x14ac:dyDescent="0.3">
      <c r="A128" s="948" t="s">
        <v>6137</v>
      </c>
      <c r="B128" s="934">
        <v>3</v>
      </c>
      <c r="C128" s="935">
        <v>1.28</v>
      </c>
      <c r="D128" s="933">
        <v>7</v>
      </c>
      <c r="E128" s="938">
        <v>4</v>
      </c>
      <c r="F128" s="939">
        <v>1.68</v>
      </c>
      <c r="G128" s="927">
        <v>5.3</v>
      </c>
      <c r="H128" s="941">
        <v>5</v>
      </c>
      <c r="I128" s="937">
        <v>2.11</v>
      </c>
      <c r="J128" s="925">
        <v>5.6</v>
      </c>
      <c r="K128" s="940">
        <v>0.42</v>
      </c>
      <c r="L128" s="941">
        <v>2</v>
      </c>
      <c r="M128" s="941">
        <v>15</v>
      </c>
      <c r="N128" s="942">
        <v>5</v>
      </c>
      <c r="O128" s="941" t="s">
        <v>5903</v>
      </c>
      <c r="P128" s="943" t="s">
        <v>6138</v>
      </c>
      <c r="Q128" s="944">
        <f t="shared" si="3"/>
        <v>2</v>
      </c>
      <c r="R128" s="980">
        <f t="shared" si="3"/>
        <v>0.82999999999999985</v>
      </c>
      <c r="S128" s="944">
        <f t="shared" si="4"/>
        <v>1</v>
      </c>
      <c r="T128" s="980">
        <f t="shared" si="5"/>
        <v>0.42999999999999994</v>
      </c>
      <c r="U128" s="987">
        <v>25</v>
      </c>
      <c r="V128" s="934">
        <v>28</v>
      </c>
      <c r="W128" s="934">
        <v>3</v>
      </c>
      <c r="X128" s="985">
        <v>1.1200000000000001</v>
      </c>
      <c r="Y128" s="983">
        <v>7</v>
      </c>
    </row>
    <row r="129" spans="1:25" ht="14.4" customHeight="1" x14ac:dyDescent="0.3">
      <c r="A129" s="948" t="s">
        <v>6139</v>
      </c>
      <c r="B129" s="934"/>
      <c r="C129" s="935"/>
      <c r="D129" s="933"/>
      <c r="E129" s="938">
        <v>4</v>
      </c>
      <c r="F129" s="939">
        <v>2.57</v>
      </c>
      <c r="G129" s="927">
        <v>5.5</v>
      </c>
      <c r="H129" s="941"/>
      <c r="I129" s="937"/>
      <c r="J129" s="924"/>
      <c r="K129" s="940">
        <v>0.64</v>
      </c>
      <c r="L129" s="941">
        <v>2</v>
      </c>
      <c r="M129" s="941">
        <v>21</v>
      </c>
      <c r="N129" s="942">
        <v>7</v>
      </c>
      <c r="O129" s="941" t="s">
        <v>5903</v>
      </c>
      <c r="P129" s="943" t="s">
        <v>6140</v>
      </c>
      <c r="Q129" s="944">
        <f t="shared" si="3"/>
        <v>0</v>
      </c>
      <c r="R129" s="980">
        <f t="shared" si="3"/>
        <v>0</v>
      </c>
      <c r="S129" s="944">
        <f t="shared" si="4"/>
        <v>-4</v>
      </c>
      <c r="T129" s="980">
        <f t="shared" si="5"/>
        <v>-2.57</v>
      </c>
      <c r="U129" s="987" t="s">
        <v>562</v>
      </c>
      <c r="V129" s="934" t="s">
        <v>562</v>
      </c>
      <c r="W129" s="934" t="s">
        <v>562</v>
      </c>
      <c r="X129" s="985" t="s">
        <v>562</v>
      </c>
      <c r="Y129" s="983"/>
    </row>
    <row r="130" spans="1:25" ht="14.4" customHeight="1" x14ac:dyDescent="0.3">
      <c r="A130" s="947" t="s">
        <v>6141</v>
      </c>
      <c r="B130" s="928"/>
      <c r="C130" s="929"/>
      <c r="D130" s="930"/>
      <c r="E130" s="913">
        <v>1</v>
      </c>
      <c r="F130" s="914">
        <v>0.56000000000000005</v>
      </c>
      <c r="G130" s="915">
        <v>5</v>
      </c>
      <c r="H130" s="917">
        <v>1</v>
      </c>
      <c r="I130" s="911">
        <v>0.56000000000000005</v>
      </c>
      <c r="J130" s="923">
        <v>6</v>
      </c>
      <c r="K130" s="916">
        <v>0.56000000000000005</v>
      </c>
      <c r="L130" s="917">
        <v>2</v>
      </c>
      <c r="M130" s="917">
        <v>15</v>
      </c>
      <c r="N130" s="918">
        <v>5</v>
      </c>
      <c r="O130" s="917" t="s">
        <v>5903</v>
      </c>
      <c r="P130" s="932" t="s">
        <v>6142</v>
      </c>
      <c r="Q130" s="919">
        <f t="shared" si="3"/>
        <v>1</v>
      </c>
      <c r="R130" s="979">
        <f t="shared" si="3"/>
        <v>0.56000000000000005</v>
      </c>
      <c r="S130" s="919">
        <f t="shared" si="4"/>
        <v>0</v>
      </c>
      <c r="T130" s="979">
        <f t="shared" si="5"/>
        <v>0</v>
      </c>
      <c r="U130" s="986">
        <v>5</v>
      </c>
      <c r="V130" s="928">
        <v>6</v>
      </c>
      <c r="W130" s="928">
        <v>1</v>
      </c>
      <c r="X130" s="984">
        <v>1.2</v>
      </c>
      <c r="Y130" s="982">
        <v>1</v>
      </c>
    </row>
    <row r="131" spans="1:25" ht="14.4" customHeight="1" x14ac:dyDescent="0.3">
      <c r="A131" s="948" t="s">
        <v>6143</v>
      </c>
      <c r="B131" s="934"/>
      <c r="C131" s="935"/>
      <c r="D131" s="933"/>
      <c r="E131" s="938">
        <v>1</v>
      </c>
      <c r="F131" s="939">
        <v>0.75</v>
      </c>
      <c r="G131" s="927">
        <v>5</v>
      </c>
      <c r="H131" s="941"/>
      <c r="I131" s="937"/>
      <c r="J131" s="924"/>
      <c r="K131" s="940">
        <v>0.75</v>
      </c>
      <c r="L131" s="941">
        <v>2</v>
      </c>
      <c r="M131" s="941">
        <v>21</v>
      </c>
      <c r="N131" s="942">
        <v>7</v>
      </c>
      <c r="O131" s="941" t="s">
        <v>5903</v>
      </c>
      <c r="P131" s="943" t="s">
        <v>6144</v>
      </c>
      <c r="Q131" s="944">
        <f t="shared" si="3"/>
        <v>0</v>
      </c>
      <c r="R131" s="980">
        <f t="shared" si="3"/>
        <v>0</v>
      </c>
      <c r="S131" s="944">
        <f t="shared" si="4"/>
        <v>-1</v>
      </c>
      <c r="T131" s="980">
        <f t="shared" si="5"/>
        <v>-0.75</v>
      </c>
      <c r="U131" s="987" t="s">
        <v>562</v>
      </c>
      <c r="V131" s="934" t="s">
        <v>562</v>
      </c>
      <c r="W131" s="934" t="s">
        <v>562</v>
      </c>
      <c r="X131" s="985" t="s">
        <v>562</v>
      </c>
      <c r="Y131" s="983"/>
    </row>
    <row r="132" spans="1:25" ht="14.4" customHeight="1" x14ac:dyDescent="0.3">
      <c r="A132" s="947" t="s">
        <v>6145</v>
      </c>
      <c r="B132" s="928"/>
      <c r="C132" s="929"/>
      <c r="D132" s="930"/>
      <c r="E132" s="931"/>
      <c r="F132" s="911"/>
      <c r="G132" s="912"/>
      <c r="H132" s="913">
        <v>1</v>
      </c>
      <c r="I132" s="914">
        <v>0.48</v>
      </c>
      <c r="J132" s="915">
        <v>4</v>
      </c>
      <c r="K132" s="916">
        <v>0.48</v>
      </c>
      <c r="L132" s="917">
        <v>2</v>
      </c>
      <c r="M132" s="917">
        <v>21</v>
      </c>
      <c r="N132" s="918">
        <v>7</v>
      </c>
      <c r="O132" s="917" t="s">
        <v>5903</v>
      </c>
      <c r="P132" s="932" t="s">
        <v>6146</v>
      </c>
      <c r="Q132" s="919">
        <f t="shared" si="3"/>
        <v>1</v>
      </c>
      <c r="R132" s="979">
        <f t="shared" si="3"/>
        <v>0.48</v>
      </c>
      <c r="S132" s="919">
        <f t="shared" si="4"/>
        <v>1</v>
      </c>
      <c r="T132" s="979">
        <f t="shared" si="5"/>
        <v>0.48</v>
      </c>
      <c r="U132" s="986">
        <v>7</v>
      </c>
      <c r="V132" s="928">
        <v>4</v>
      </c>
      <c r="W132" s="928">
        <v>-3</v>
      </c>
      <c r="X132" s="984">
        <v>0.5714285714285714</v>
      </c>
      <c r="Y132" s="982"/>
    </row>
    <row r="133" spans="1:25" ht="14.4" customHeight="1" x14ac:dyDescent="0.3">
      <c r="A133" s="947" t="s">
        <v>6147</v>
      </c>
      <c r="B133" s="928"/>
      <c r="C133" s="929"/>
      <c r="D133" s="930"/>
      <c r="E133" s="931">
        <v>2</v>
      </c>
      <c r="F133" s="911">
        <v>1.48</v>
      </c>
      <c r="G133" s="912">
        <v>7.5</v>
      </c>
      <c r="H133" s="913"/>
      <c r="I133" s="914"/>
      <c r="J133" s="915"/>
      <c r="K133" s="916">
        <v>0.65</v>
      </c>
      <c r="L133" s="917">
        <v>3</v>
      </c>
      <c r="M133" s="917">
        <v>24</v>
      </c>
      <c r="N133" s="918">
        <v>8</v>
      </c>
      <c r="O133" s="917" t="s">
        <v>5903</v>
      </c>
      <c r="P133" s="932" t="s">
        <v>6148</v>
      </c>
      <c r="Q133" s="919">
        <f t="shared" si="3"/>
        <v>0</v>
      </c>
      <c r="R133" s="979">
        <f t="shared" si="3"/>
        <v>0</v>
      </c>
      <c r="S133" s="919">
        <f t="shared" si="4"/>
        <v>-2</v>
      </c>
      <c r="T133" s="979">
        <f t="shared" si="5"/>
        <v>-1.48</v>
      </c>
      <c r="U133" s="986" t="s">
        <v>562</v>
      </c>
      <c r="V133" s="928" t="s">
        <v>562</v>
      </c>
      <c r="W133" s="928" t="s">
        <v>562</v>
      </c>
      <c r="X133" s="984" t="s">
        <v>562</v>
      </c>
      <c r="Y133" s="982"/>
    </row>
    <row r="134" spans="1:25" ht="14.4" customHeight="1" x14ac:dyDescent="0.3">
      <c r="A134" s="948" t="s">
        <v>6149</v>
      </c>
      <c r="B134" s="934"/>
      <c r="C134" s="935"/>
      <c r="D134" s="933"/>
      <c r="E134" s="936"/>
      <c r="F134" s="937"/>
      <c r="G134" s="924"/>
      <c r="H134" s="938">
        <v>2</v>
      </c>
      <c r="I134" s="939">
        <v>2.0099999999999998</v>
      </c>
      <c r="J134" s="927">
        <v>8</v>
      </c>
      <c r="K134" s="940">
        <v>1</v>
      </c>
      <c r="L134" s="941">
        <v>3</v>
      </c>
      <c r="M134" s="941">
        <v>30</v>
      </c>
      <c r="N134" s="942">
        <v>10</v>
      </c>
      <c r="O134" s="941" t="s">
        <v>5903</v>
      </c>
      <c r="P134" s="943" t="s">
        <v>6148</v>
      </c>
      <c r="Q134" s="944">
        <f t="shared" ref="Q134:R180" si="6">H134-B134</f>
        <v>2</v>
      </c>
      <c r="R134" s="980">
        <f t="shared" si="6"/>
        <v>2.0099999999999998</v>
      </c>
      <c r="S134" s="944">
        <f t="shared" ref="S134:S180" si="7">H134-E134</f>
        <v>2</v>
      </c>
      <c r="T134" s="980">
        <f t="shared" ref="T134:T180" si="8">I134-F134</f>
        <v>2.0099999999999998</v>
      </c>
      <c r="U134" s="987">
        <v>20</v>
      </c>
      <c r="V134" s="934">
        <v>16</v>
      </c>
      <c r="W134" s="934">
        <v>-4</v>
      </c>
      <c r="X134" s="985">
        <v>0.8</v>
      </c>
      <c r="Y134" s="983"/>
    </row>
    <row r="135" spans="1:25" ht="14.4" customHeight="1" x14ac:dyDescent="0.3">
      <c r="A135" s="947" t="s">
        <v>6150</v>
      </c>
      <c r="B135" s="920">
        <v>6</v>
      </c>
      <c r="C135" s="921">
        <v>2.5299999999999998</v>
      </c>
      <c r="D135" s="922">
        <v>7.2</v>
      </c>
      <c r="E135" s="931">
        <v>5</v>
      </c>
      <c r="F135" s="911">
        <v>2.3199999999999998</v>
      </c>
      <c r="G135" s="912">
        <v>8.1999999999999993</v>
      </c>
      <c r="H135" s="917"/>
      <c r="I135" s="911"/>
      <c r="J135" s="912"/>
      <c r="K135" s="916">
        <v>0.42</v>
      </c>
      <c r="L135" s="917">
        <v>2</v>
      </c>
      <c r="M135" s="917">
        <v>18</v>
      </c>
      <c r="N135" s="918">
        <v>6</v>
      </c>
      <c r="O135" s="917" t="s">
        <v>5903</v>
      </c>
      <c r="P135" s="932" t="s">
        <v>6151</v>
      </c>
      <c r="Q135" s="919">
        <f t="shared" si="6"/>
        <v>-6</v>
      </c>
      <c r="R135" s="979">
        <f t="shared" si="6"/>
        <v>-2.5299999999999998</v>
      </c>
      <c r="S135" s="919">
        <f t="shared" si="7"/>
        <v>-5</v>
      </c>
      <c r="T135" s="979">
        <f t="shared" si="8"/>
        <v>-2.3199999999999998</v>
      </c>
      <c r="U135" s="986" t="s">
        <v>562</v>
      </c>
      <c r="V135" s="928" t="s">
        <v>562</v>
      </c>
      <c r="W135" s="928" t="s">
        <v>562</v>
      </c>
      <c r="X135" s="984" t="s">
        <v>562</v>
      </c>
      <c r="Y135" s="982"/>
    </row>
    <row r="136" spans="1:25" ht="14.4" customHeight="1" x14ac:dyDescent="0.3">
      <c r="A136" s="948" t="s">
        <v>6152</v>
      </c>
      <c r="B136" s="945">
        <v>1</v>
      </c>
      <c r="C136" s="946">
        <v>0.55000000000000004</v>
      </c>
      <c r="D136" s="926">
        <v>7</v>
      </c>
      <c r="E136" s="936">
        <v>1</v>
      </c>
      <c r="F136" s="937">
        <v>0.77</v>
      </c>
      <c r="G136" s="924">
        <v>23</v>
      </c>
      <c r="H136" s="941">
        <v>3</v>
      </c>
      <c r="I136" s="937">
        <v>1.68</v>
      </c>
      <c r="J136" s="925">
        <v>8</v>
      </c>
      <c r="K136" s="940">
        <v>0.55000000000000004</v>
      </c>
      <c r="L136" s="941">
        <v>2</v>
      </c>
      <c r="M136" s="941">
        <v>21</v>
      </c>
      <c r="N136" s="942">
        <v>7</v>
      </c>
      <c r="O136" s="941" t="s">
        <v>5903</v>
      </c>
      <c r="P136" s="943" t="s">
        <v>6153</v>
      </c>
      <c r="Q136" s="944">
        <f t="shared" si="6"/>
        <v>2</v>
      </c>
      <c r="R136" s="980">
        <f t="shared" si="6"/>
        <v>1.1299999999999999</v>
      </c>
      <c r="S136" s="944">
        <f t="shared" si="7"/>
        <v>2</v>
      </c>
      <c r="T136" s="980">
        <f t="shared" si="8"/>
        <v>0.90999999999999992</v>
      </c>
      <c r="U136" s="987">
        <v>21</v>
      </c>
      <c r="V136" s="934">
        <v>24</v>
      </c>
      <c r="W136" s="934">
        <v>3</v>
      </c>
      <c r="X136" s="985">
        <v>1.1428571428571428</v>
      </c>
      <c r="Y136" s="983">
        <v>6</v>
      </c>
    </row>
    <row r="137" spans="1:25" ht="14.4" customHeight="1" x14ac:dyDescent="0.3">
      <c r="A137" s="948" t="s">
        <v>6154</v>
      </c>
      <c r="B137" s="945">
        <v>1</v>
      </c>
      <c r="C137" s="946">
        <v>0.77</v>
      </c>
      <c r="D137" s="926">
        <v>12</v>
      </c>
      <c r="E137" s="936">
        <v>1</v>
      </c>
      <c r="F137" s="937">
        <v>0.78</v>
      </c>
      <c r="G137" s="924">
        <v>21</v>
      </c>
      <c r="H137" s="941"/>
      <c r="I137" s="937"/>
      <c r="J137" s="924"/>
      <c r="K137" s="940">
        <v>0.77</v>
      </c>
      <c r="L137" s="941">
        <v>3</v>
      </c>
      <c r="M137" s="941">
        <v>30</v>
      </c>
      <c r="N137" s="942">
        <v>10</v>
      </c>
      <c r="O137" s="941" t="s">
        <v>5903</v>
      </c>
      <c r="P137" s="943" t="s">
        <v>6155</v>
      </c>
      <c r="Q137" s="944">
        <f t="shared" si="6"/>
        <v>-1</v>
      </c>
      <c r="R137" s="980">
        <f t="shared" si="6"/>
        <v>-0.77</v>
      </c>
      <c r="S137" s="944">
        <f t="shared" si="7"/>
        <v>-1</v>
      </c>
      <c r="T137" s="980">
        <f t="shared" si="8"/>
        <v>-0.78</v>
      </c>
      <c r="U137" s="987" t="s">
        <v>562</v>
      </c>
      <c r="V137" s="934" t="s">
        <v>562</v>
      </c>
      <c r="W137" s="934" t="s">
        <v>562</v>
      </c>
      <c r="X137" s="985" t="s">
        <v>562</v>
      </c>
      <c r="Y137" s="983"/>
    </row>
    <row r="138" spans="1:25" ht="14.4" customHeight="1" x14ac:dyDescent="0.3">
      <c r="A138" s="947" t="s">
        <v>6156</v>
      </c>
      <c r="B138" s="928">
        <v>1</v>
      </c>
      <c r="C138" s="929">
        <v>0.31</v>
      </c>
      <c r="D138" s="930">
        <v>2</v>
      </c>
      <c r="E138" s="931"/>
      <c r="F138" s="911"/>
      <c r="G138" s="912"/>
      <c r="H138" s="913"/>
      <c r="I138" s="914"/>
      <c r="J138" s="915"/>
      <c r="K138" s="916">
        <v>0.31</v>
      </c>
      <c r="L138" s="917">
        <v>1</v>
      </c>
      <c r="M138" s="917">
        <v>9</v>
      </c>
      <c r="N138" s="918">
        <v>3</v>
      </c>
      <c r="O138" s="917" t="s">
        <v>5903</v>
      </c>
      <c r="P138" s="932" t="s">
        <v>6157</v>
      </c>
      <c r="Q138" s="919">
        <f t="shared" si="6"/>
        <v>-1</v>
      </c>
      <c r="R138" s="979">
        <f t="shared" si="6"/>
        <v>-0.31</v>
      </c>
      <c r="S138" s="919">
        <f t="shared" si="7"/>
        <v>0</v>
      </c>
      <c r="T138" s="979">
        <f t="shared" si="8"/>
        <v>0</v>
      </c>
      <c r="U138" s="986" t="s">
        <v>562</v>
      </c>
      <c r="V138" s="928" t="s">
        <v>562</v>
      </c>
      <c r="W138" s="928" t="s">
        <v>562</v>
      </c>
      <c r="X138" s="984" t="s">
        <v>562</v>
      </c>
      <c r="Y138" s="982"/>
    </row>
    <row r="139" spans="1:25" ht="14.4" customHeight="1" x14ac:dyDescent="0.3">
      <c r="A139" s="948" t="s">
        <v>6158</v>
      </c>
      <c r="B139" s="934"/>
      <c r="C139" s="935"/>
      <c r="D139" s="933"/>
      <c r="E139" s="936">
        <v>1</v>
      </c>
      <c r="F139" s="937">
        <v>0.46</v>
      </c>
      <c r="G139" s="924">
        <v>3</v>
      </c>
      <c r="H139" s="938">
        <v>1</v>
      </c>
      <c r="I139" s="939">
        <v>0.48</v>
      </c>
      <c r="J139" s="927">
        <v>4</v>
      </c>
      <c r="K139" s="940">
        <v>0.46</v>
      </c>
      <c r="L139" s="941">
        <v>2</v>
      </c>
      <c r="M139" s="941">
        <v>15</v>
      </c>
      <c r="N139" s="942">
        <v>5</v>
      </c>
      <c r="O139" s="941" t="s">
        <v>5903</v>
      </c>
      <c r="P139" s="943" t="s">
        <v>6159</v>
      </c>
      <c r="Q139" s="944">
        <f t="shared" si="6"/>
        <v>1</v>
      </c>
      <c r="R139" s="980">
        <f t="shared" si="6"/>
        <v>0.48</v>
      </c>
      <c r="S139" s="944">
        <f t="shared" si="7"/>
        <v>0</v>
      </c>
      <c r="T139" s="980">
        <f t="shared" si="8"/>
        <v>1.9999999999999962E-2</v>
      </c>
      <c r="U139" s="987">
        <v>5</v>
      </c>
      <c r="V139" s="934">
        <v>4</v>
      </c>
      <c r="W139" s="934">
        <v>-1</v>
      </c>
      <c r="X139" s="985">
        <v>0.8</v>
      </c>
      <c r="Y139" s="983"/>
    </row>
    <row r="140" spans="1:25" ht="14.4" customHeight="1" x14ac:dyDescent="0.3">
      <c r="A140" s="947" t="s">
        <v>6160</v>
      </c>
      <c r="B140" s="928"/>
      <c r="C140" s="929"/>
      <c r="D140" s="930"/>
      <c r="E140" s="931"/>
      <c r="F140" s="911"/>
      <c r="G140" s="912"/>
      <c r="H140" s="913">
        <v>1</v>
      </c>
      <c r="I140" s="914">
        <v>0.21</v>
      </c>
      <c r="J140" s="923">
        <v>4</v>
      </c>
      <c r="K140" s="916">
        <v>0.2</v>
      </c>
      <c r="L140" s="917">
        <v>1</v>
      </c>
      <c r="M140" s="917">
        <v>9</v>
      </c>
      <c r="N140" s="918">
        <v>3</v>
      </c>
      <c r="O140" s="917" t="s">
        <v>5903</v>
      </c>
      <c r="P140" s="932" t="s">
        <v>6161</v>
      </c>
      <c r="Q140" s="919">
        <f t="shared" si="6"/>
        <v>1</v>
      </c>
      <c r="R140" s="979">
        <f t="shared" si="6"/>
        <v>0.21</v>
      </c>
      <c r="S140" s="919">
        <f t="shared" si="7"/>
        <v>1</v>
      </c>
      <c r="T140" s="979">
        <f t="shared" si="8"/>
        <v>0.21</v>
      </c>
      <c r="U140" s="986">
        <v>3</v>
      </c>
      <c r="V140" s="928">
        <v>4</v>
      </c>
      <c r="W140" s="928">
        <v>1</v>
      </c>
      <c r="X140" s="984">
        <v>1.3333333333333333</v>
      </c>
      <c r="Y140" s="982">
        <v>1</v>
      </c>
    </row>
    <row r="141" spans="1:25" ht="14.4" customHeight="1" x14ac:dyDescent="0.3">
      <c r="A141" s="948" t="s">
        <v>6162</v>
      </c>
      <c r="B141" s="934"/>
      <c r="C141" s="935"/>
      <c r="D141" s="933"/>
      <c r="E141" s="936"/>
      <c r="F141" s="937"/>
      <c r="G141" s="924"/>
      <c r="H141" s="938">
        <v>1</v>
      </c>
      <c r="I141" s="939">
        <v>0.41</v>
      </c>
      <c r="J141" s="925">
        <v>5</v>
      </c>
      <c r="K141" s="940">
        <v>0.41</v>
      </c>
      <c r="L141" s="941">
        <v>1</v>
      </c>
      <c r="M141" s="941">
        <v>12</v>
      </c>
      <c r="N141" s="942">
        <v>4</v>
      </c>
      <c r="O141" s="941" t="s">
        <v>5903</v>
      </c>
      <c r="P141" s="943" t="s">
        <v>6163</v>
      </c>
      <c r="Q141" s="944">
        <f t="shared" si="6"/>
        <v>1</v>
      </c>
      <c r="R141" s="980">
        <f t="shared" si="6"/>
        <v>0.41</v>
      </c>
      <c r="S141" s="944">
        <f t="shared" si="7"/>
        <v>1</v>
      </c>
      <c r="T141" s="980">
        <f t="shared" si="8"/>
        <v>0.41</v>
      </c>
      <c r="U141" s="987">
        <v>4</v>
      </c>
      <c r="V141" s="934">
        <v>5</v>
      </c>
      <c r="W141" s="934">
        <v>1</v>
      </c>
      <c r="X141" s="985">
        <v>1.25</v>
      </c>
      <c r="Y141" s="983">
        <v>1</v>
      </c>
    </row>
    <row r="142" spans="1:25" ht="14.4" customHeight="1" x14ac:dyDescent="0.3">
      <c r="A142" s="947" t="s">
        <v>6164</v>
      </c>
      <c r="B142" s="928"/>
      <c r="C142" s="929"/>
      <c r="D142" s="930"/>
      <c r="E142" s="931"/>
      <c r="F142" s="911"/>
      <c r="G142" s="912"/>
      <c r="H142" s="913">
        <v>1</v>
      </c>
      <c r="I142" s="914">
        <v>3.67</v>
      </c>
      <c r="J142" s="923">
        <v>38</v>
      </c>
      <c r="K142" s="916">
        <v>0.96</v>
      </c>
      <c r="L142" s="917">
        <v>2</v>
      </c>
      <c r="M142" s="917">
        <v>18</v>
      </c>
      <c r="N142" s="918">
        <v>6</v>
      </c>
      <c r="O142" s="917" t="s">
        <v>5903</v>
      </c>
      <c r="P142" s="932" t="s">
        <v>6165</v>
      </c>
      <c r="Q142" s="919">
        <f t="shared" si="6"/>
        <v>1</v>
      </c>
      <c r="R142" s="979">
        <f t="shared" si="6"/>
        <v>3.67</v>
      </c>
      <c r="S142" s="919">
        <f t="shared" si="7"/>
        <v>1</v>
      </c>
      <c r="T142" s="979">
        <f t="shared" si="8"/>
        <v>3.67</v>
      </c>
      <c r="U142" s="986">
        <v>6</v>
      </c>
      <c r="V142" s="928">
        <v>38</v>
      </c>
      <c r="W142" s="928">
        <v>32</v>
      </c>
      <c r="X142" s="984">
        <v>6.333333333333333</v>
      </c>
      <c r="Y142" s="982">
        <v>32</v>
      </c>
    </row>
    <row r="143" spans="1:25" ht="14.4" customHeight="1" x14ac:dyDescent="0.3">
      <c r="A143" s="948" t="s">
        <v>6166</v>
      </c>
      <c r="B143" s="934">
        <v>1</v>
      </c>
      <c r="C143" s="935">
        <v>2.17</v>
      </c>
      <c r="D143" s="933">
        <v>16</v>
      </c>
      <c r="E143" s="936"/>
      <c r="F143" s="937"/>
      <c r="G143" s="924"/>
      <c r="H143" s="938"/>
      <c r="I143" s="939"/>
      <c r="J143" s="927"/>
      <c r="K143" s="940">
        <v>2.17</v>
      </c>
      <c r="L143" s="941">
        <v>4</v>
      </c>
      <c r="M143" s="941">
        <v>39</v>
      </c>
      <c r="N143" s="942">
        <v>13</v>
      </c>
      <c r="O143" s="941" t="s">
        <v>5903</v>
      </c>
      <c r="P143" s="943" t="s">
        <v>6165</v>
      </c>
      <c r="Q143" s="944">
        <f t="shared" si="6"/>
        <v>-1</v>
      </c>
      <c r="R143" s="980">
        <f t="shared" si="6"/>
        <v>-2.17</v>
      </c>
      <c r="S143" s="944">
        <f t="shared" si="7"/>
        <v>0</v>
      </c>
      <c r="T143" s="980">
        <f t="shared" si="8"/>
        <v>0</v>
      </c>
      <c r="U143" s="987" t="s">
        <v>562</v>
      </c>
      <c r="V143" s="934" t="s">
        <v>562</v>
      </c>
      <c r="W143" s="934" t="s">
        <v>562</v>
      </c>
      <c r="X143" s="985" t="s">
        <v>562</v>
      </c>
      <c r="Y143" s="983"/>
    </row>
    <row r="144" spans="1:25" ht="14.4" customHeight="1" x14ac:dyDescent="0.3">
      <c r="A144" s="947" t="s">
        <v>6167</v>
      </c>
      <c r="B144" s="920">
        <v>1</v>
      </c>
      <c r="C144" s="921">
        <v>0.56999999999999995</v>
      </c>
      <c r="D144" s="922">
        <v>3</v>
      </c>
      <c r="E144" s="931">
        <v>1</v>
      </c>
      <c r="F144" s="911">
        <v>0.56999999999999995</v>
      </c>
      <c r="G144" s="912">
        <v>3</v>
      </c>
      <c r="H144" s="917"/>
      <c r="I144" s="911"/>
      <c r="J144" s="912"/>
      <c r="K144" s="916">
        <v>0.56999999999999995</v>
      </c>
      <c r="L144" s="917">
        <v>2</v>
      </c>
      <c r="M144" s="917">
        <v>18</v>
      </c>
      <c r="N144" s="918">
        <v>6</v>
      </c>
      <c r="O144" s="917" t="s">
        <v>5903</v>
      </c>
      <c r="P144" s="932" t="s">
        <v>6168</v>
      </c>
      <c r="Q144" s="919">
        <f t="shared" si="6"/>
        <v>-1</v>
      </c>
      <c r="R144" s="979">
        <f t="shared" si="6"/>
        <v>-0.56999999999999995</v>
      </c>
      <c r="S144" s="919">
        <f t="shared" si="7"/>
        <v>-1</v>
      </c>
      <c r="T144" s="979">
        <f t="shared" si="8"/>
        <v>-0.56999999999999995</v>
      </c>
      <c r="U144" s="986" t="s">
        <v>562</v>
      </c>
      <c r="V144" s="928" t="s">
        <v>562</v>
      </c>
      <c r="W144" s="928" t="s">
        <v>562</v>
      </c>
      <c r="X144" s="984" t="s">
        <v>562</v>
      </c>
      <c r="Y144" s="982"/>
    </row>
    <row r="145" spans="1:25" ht="14.4" customHeight="1" x14ac:dyDescent="0.3">
      <c r="A145" s="948" t="s">
        <v>6169</v>
      </c>
      <c r="B145" s="945">
        <v>1</v>
      </c>
      <c r="C145" s="946">
        <v>0.81</v>
      </c>
      <c r="D145" s="926">
        <v>6</v>
      </c>
      <c r="E145" s="936"/>
      <c r="F145" s="937"/>
      <c r="G145" s="924"/>
      <c r="H145" s="941">
        <v>1</v>
      </c>
      <c r="I145" s="937">
        <v>0.72</v>
      </c>
      <c r="J145" s="924">
        <v>6</v>
      </c>
      <c r="K145" s="940">
        <v>0.72</v>
      </c>
      <c r="L145" s="941">
        <v>3</v>
      </c>
      <c r="M145" s="941">
        <v>24</v>
      </c>
      <c r="N145" s="942">
        <v>8</v>
      </c>
      <c r="O145" s="941" t="s">
        <v>5903</v>
      </c>
      <c r="P145" s="943" t="s">
        <v>6170</v>
      </c>
      <c r="Q145" s="944">
        <f t="shared" si="6"/>
        <v>0</v>
      </c>
      <c r="R145" s="980">
        <f t="shared" si="6"/>
        <v>-9.000000000000008E-2</v>
      </c>
      <c r="S145" s="944">
        <f t="shared" si="7"/>
        <v>1</v>
      </c>
      <c r="T145" s="980">
        <f t="shared" si="8"/>
        <v>0.72</v>
      </c>
      <c r="U145" s="987">
        <v>8</v>
      </c>
      <c r="V145" s="934">
        <v>6</v>
      </c>
      <c r="W145" s="934">
        <v>-2</v>
      </c>
      <c r="X145" s="985">
        <v>0.75</v>
      </c>
      <c r="Y145" s="983"/>
    </row>
    <row r="146" spans="1:25" ht="14.4" customHeight="1" x14ac:dyDescent="0.3">
      <c r="A146" s="948" t="s">
        <v>6171</v>
      </c>
      <c r="B146" s="945">
        <v>1</v>
      </c>
      <c r="C146" s="946">
        <v>1.24</v>
      </c>
      <c r="D146" s="926">
        <v>5</v>
      </c>
      <c r="E146" s="936"/>
      <c r="F146" s="937"/>
      <c r="G146" s="924"/>
      <c r="H146" s="941"/>
      <c r="I146" s="937"/>
      <c r="J146" s="924"/>
      <c r="K146" s="940">
        <v>1.24</v>
      </c>
      <c r="L146" s="941">
        <v>3</v>
      </c>
      <c r="M146" s="941">
        <v>30</v>
      </c>
      <c r="N146" s="942">
        <v>10</v>
      </c>
      <c r="O146" s="941" t="s">
        <v>5903</v>
      </c>
      <c r="P146" s="943" t="s">
        <v>6172</v>
      </c>
      <c r="Q146" s="944">
        <f t="shared" si="6"/>
        <v>-1</v>
      </c>
      <c r="R146" s="980">
        <f t="shared" si="6"/>
        <v>-1.24</v>
      </c>
      <c r="S146" s="944">
        <f t="shared" si="7"/>
        <v>0</v>
      </c>
      <c r="T146" s="980">
        <f t="shared" si="8"/>
        <v>0</v>
      </c>
      <c r="U146" s="987" t="s">
        <v>562</v>
      </c>
      <c r="V146" s="934" t="s">
        <v>562</v>
      </c>
      <c r="W146" s="934" t="s">
        <v>562</v>
      </c>
      <c r="X146" s="985" t="s">
        <v>562</v>
      </c>
      <c r="Y146" s="983"/>
    </row>
    <row r="147" spans="1:25" ht="14.4" customHeight="1" x14ac:dyDescent="0.3">
      <c r="A147" s="947" t="s">
        <v>6173</v>
      </c>
      <c r="B147" s="920">
        <v>9</v>
      </c>
      <c r="C147" s="921">
        <v>5.08</v>
      </c>
      <c r="D147" s="922">
        <v>3.9</v>
      </c>
      <c r="E147" s="931">
        <v>13</v>
      </c>
      <c r="F147" s="911">
        <v>7.71</v>
      </c>
      <c r="G147" s="912">
        <v>3.2</v>
      </c>
      <c r="H147" s="917">
        <v>8</v>
      </c>
      <c r="I147" s="911">
        <v>4.51</v>
      </c>
      <c r="J147" s="912">
        <v>2.8</v>
      </c>
      <c r="K147" s="916">
        <v>0.56000000000000005</v>
      </c>
      <c r="L147" s="917">
        <v>2</v>
      </c>
      <c r="M147" s="917">
        <v>15</v>
      </c>
      <c r="N147" s="918">
        <v>5</v>
      </c>
      <c r="O147" s="917" t="s">
        <v>5903</v>
      </c>
      <c r="P147" s="932" t="s">
        <v>6174</v>
      </c>
      <c r="Q147" s="919">
        <f t="shared" si="6"/>
        <v>-1</v>
      </c>
      <c r="R147" s="979">
        <f t="shared" si="6"/>
        <v>-0.57000000000000028</v>
      </c>
      <c r="S147" s="919">
        <f t="shared" si="7"/>
        <v>-5</v>
      </c>
      <c r="T147" s="979">
        <f t="shared" si="8"/>
        <v>-3.2</v>
      </c>
      <c r="U147" s="986">
        <v>40</v>
      </c>
      <c r="V147" s="928">
        <v>22.4</v>
      </c>
      <c r="W147" s="928">
        <v>-17.600000000000001</v>
      </c>
      <c r="X147" s="984">
        <v>0.55999999999999994</v>
      </c>
      <c r="Y147" s="982"/>
    </row>
    <row r="148" spans="1:25" ht="14.4" customHeight="1" x14ac:dyDescent="0.3">
      <c r="A148" s="948" t="s">
        <v>6175</v>
      </c>
      <c r="B148" s="945">
        <v>24</v>
      </c>
      <c r="C148" s="946">
        <v>17.21</v>
      </c>
      <c r="D148" s="926">
        <v>4.4000000000000004</v>
      </c>
      <c r="E148" s="936">
        <v>17</v>
      </c>
      <c r="F148" s="937">
        <v>13.13</v>
      </c>
      <c r="G148" s="924">
        <v>4.0999999999999996</v>
      </c>
      <c r="H148" s="941">
        <v>14</v>
      </c>
      <c r="I148" s="937">
        <v>10.16</v>
      </c>
      <c r="J148" s="924">
        <v>4.9000000000000004</v>
      </c>
      <c r="K148" s="940">
        <v>0.72</v>
      </c>
      <c r="L148" s="941">
        <v>2</v>
      </c>
      <c r="M148" s="941">
        <v>21</v>
      </c>
      <c r="N148" s="942">
        <v>7</v>
      </c>
      <c r="O148" s="941" t="s">
        <v>5903</v>
      </c>
      <c r="P148" s="943" t="s">
        <v>6176</v>
      </c>
      <c r="Q148" s="944">
        <f t="shared" si="6"/>
        <v>-10</v>
      </c>
      <c r="R148" s="980">
        <f t="shared" si="6"/>
        <v>-7.0500000000000007</v>
      </c>
      <c r="S148" s="944">
        <f t="shared" si="7"/>
        <v>-3</v>
      </c>
      <c r="T148" s="980">
        <f t="shared" si="8"/>
        <v>-2.9700000000000006</v>
      </c>
      <c r="U148" s="987">
        <v>98</v>
      </c>
      <c r="V148" s="934">
        <v>68.600000000000009</v>
      </c>
      <c r="W148" s="934">
        <v>-29.399999999999991</v>
      </c>
      <c r="X148" s="985">
        <v>0.70000000000000007</v>
      </c>
      <c r="Y148" s="983">
        <v>9</v>
      </c>
    </row>
    <row r="149" spans="1:25" ht="14.4" customHeight="1" x14ac:dyDescent="0.3">
      <c r="A149" s="948" t="s">
        <v>6177</v>
      </c>
      <c r="B149" s="945">
        <v>13</v>
      </c>
      <c r="C149" s="946">
        <v>13.32</v>
      </c>
      <c r="D149" s="926">
        <v>7</v>
      </c>
      <c r="E149" s="936">
        <v>6</v>
      </c>
      <c r="F149" s="937">
        <v>6.28</v>
      </c>
      <c r="G149" s="924">
        <v>6.2</v>
      </c>
      <c r="H149" s="941">
        <v>17</v>
      </c>
      <c r="I149" s="937">
        <v>18.2</v>
      </c>
      <c r="J149" s="924">
        <v>7.1</v>
      </c>
      <c r="K149" s="940">
        <v>1.04</v>
      </c>
      <c r="L149" s="941">
        <v>3</v>
      </c>
      <c r="M149" s="941">
        <v>27</v>
      </c>
      <c r="N149" s="942">
        <v>9</v>
      </c>
      <c r="O149" s="941" t="s">
        <v>5903</v>
      </c>
      <c r="P149" s="943" t="s">
        <v>6178</v>
      </c>
      <c r="Q149" s="944">
        <f t="shared" si="6"/>
        <v>4</v>
      </c>
      <c r="R149" s="980">
        <f t="shared" si="6"/>
        <v>4.879999999999999</v>
      </c>
      <c r="S149" s="944">
        <f t="shared" si="7"/>
        <v>11</v>
      </c>
      <c r="T149" s="980">
        <f t="shared" si="8"/>
        <v>11.919999999999998</v>
      </c>
      <c r="U149" s="987">
        <v>153</v>
      </c>
      <c r="V149" s="934">
        <v>120.69999999999999</v>
      </c>
      <c r="W149" s="934">
        <v>-32.300000000000011</v>
      </c>
      <c r="X149" s="985">
        <v>0.78888888888888886</v>
      </c>
      <c r="Y149" s="983">
        <v>14</v>
      </c>
    </row>
    <row r="150" spans="1:25" ht="14.4" customHeight="1" x14ac:dyDescent="0.3">
      <c r="A150" s="947" t="s">
        <v>6179</v>
      </c>
      <c r="B150" s="928"/>
      <c r="C150" s="929"/>
      <c r="D150" s="930"/>
      <c r="E150" s="931"/>
      <c r="F150" s="911"/>
      <c r="G150" s="912"/>
      <c r="H150" s="913">
        <v>1</v>
      </c>
      <c r="I150" s="914">
        <v>2.4300000000000002</v>
      </c>
      <c r="J150" s="923">
        <v>28</v>
      </c>
      <c r="K150" s="916">
        <v>1.83</v>
      </c>
      <c r="L150" s="917">
        <v>3</v>
      </c>
      <c r="M150" s="917">
        <v>30</v>
      </c>
      <c r="N150" s="918">
        <v>10</v>
      </c>
      <c r="O150" s="917" t="s">
        <v>5903</v>
      </c>
      <c r="P150" s="932" t="s">
        <v>6180</v>
      </c>
      <c r="Q150" s="919">
        <f t="shared" si="6"/>
        <v>1</v>
      </c>
      <c r="R150" s="979">
        <f t="shared" si="6"/>
        <v>2.4300000000000002</v>
      </c>
      <c r="S150" s="919">
        <f t="shared" si="7"/>
        <v>1</v>
      </c>
      <c r="T150" s="979">
        <f t="shared" si="8"/>
        <v>2.4300000000000002</v>
      </c>
      <c r="U150" s="986">
        <v>10</v>
      </c>
      <c r="V150" s="928">
        <v>28</v>
      </c>
      <c r="W150" s="928">
        <v>18</v>
      </c>
      <c r="X150" s="984">
        <v>2.8</v>
      </c>
      <c r="Y150" s="982">
        <v>18</v>
      </c>
    </row>
    <row r="151" spans="1:25" ht="14.4" customHeight="1" x14ac:dyDescent="0.3">
      <c r="A151" s="947" t="s">
        <v>6181</v>
      </c>
      <c r="B151" s="928">
        <v>1</v>
      </c>
      <c r="C151" s="929">
        <v>0.54</v>
      </c>
      <c r="D151" s="930">
        <v>4</v>
      </c>
      <c r="E151" s="931"/>
      <c r="F151" s="911"/>
      <c r="G151" s="912"/>
      <c r="H151" s="913"/>
      <c r="I151" s="914"/>
      <c r="J151" s="915"/>
      <c r="K151" s="916">
        <v>0.54</v>
      </c>
      <c r="L151" s="917">
        <v>2</v>
      </c>
      <c r="M151" s="917">
        <v>15</v>
      </c>
      <c r="N151" s="918">
        <v>5</v>
      </c>
      <c r="O151" s="917" t="s">
        <v>5903</v>
      </c>
      <c r="P151" s="932" t="s">
        <v>6182</v>
      </c>
      <c r="Q151" s="919">
        <f t="shared" si="6"/>
        <v>-1</v>
      </c>
      <c r="R151" s="979">
        <f t="shared" si="6"/>
        <v>-0.54</v>
      </c>
      <c r="S151" s="919">
        <f t="shared" si="7"/>
        <v>0</v>
      </c>
      <c r="T151" s="979">
        <f t="shared" si="8"/>
        <v>0</v>
      </c>
      <c r="U151" s="986" t="s">
        <v>562</v>
      </c>
      <c r="V151" s="928" t="s">
        <v>562</v>
      </c>
      <c r="W151" s="928" t="s">
        <v>562</v>
      </c>
      <c r="X151" s="984" t="s">
        <v>562</v>
      </c>
      <c r="Y151" s="982"/>
    </row>
    <row r="152" spans="1:25" ht="14.4" customHeight="1" x14ac:dyDescent="0.3">
      <c r="A152" s="948" t="s">
        <v>6183</v>
      </c>
      <c r="B152" s="934"/>
      <c r="C152" s="935"/>
      <c r="D152" s="933"/>
      <c r="E152" s="936"/>
      <c r="F152" s="937"/>
      <c r="G152" s="924"/>
      <c r="H152" s="938">
        <v>2</v>
      </c>
      <c r="I152" s="939">
        <v>1.32</v>
      </c>
      <c r="J152" s="927">
        <v>6.5</v>
      </c>
      <c r="K152" s="940">
        <v>0.66</v>
      </c>
      <c r="L152" s="941">
        <v>2</v>
      </c>
      <c r="M152" s="941">
        <v>21</v>
      </c>
      <c r="N152" s="942">
        <v>7</v>
      </c>
      <c r="O152" s="941" t="s">
        <v>5903</v>
      </c>
      <c r="P152" s="943" t="s">
        <v>6182</v>
      </c>
      <c r="Q152" s="944">
        <f t="shared" si="6"/>
        <v>2</v>
      </c>
      <c r="R152" s="980">
        <f t="shared" si="6"/>
        <v>1.32</v>
      </c>
      <c r="S152" s="944">
        <f t="shared" si="7"/>
        <v>2</v>
      </c>
      <c r="T152" s="980">
        <f t="shared" si="8"/>
        <v>1.32</v>
      </c>
      <c r="U152" s="987">
        <v>14</v>
      </c>
      <c r="V152" s="934">
        <v>13</v>
      </c>
      <c r="W152" s="934">
        <v>-1</v>
      </c>
      <c r="X152" s="985">
        <v>0.9285714285714286</v>
      </c>
      <c r="Y152" s="983">
        <v>1</v>
      </c>
    </row>
    <row r="153" spans="1:25" ht="14.4" customHeight="1" x14ac:dyDescent="0.3">
      <c r="A153" s="948" t="s">
        <v>6184</v>
      </c>
      <c r="B153" s="934"/>
      <c r="C153" s="935"/>
      <c r="D153" s="933"/>
      <c r="E153" s="936"/>
      <c r="F153" s="937"/>
      <c r="G153" s="924"/>
      <c r="H153" s="938">
        <v>1</v>
      </c>
      <c r="I153" s="939">
        <v>1.05</v>
      </c>
      <c r="J153" s="925">
        <v>14</v>
      </c>
      <c r="K153" s="940">
        <v>1.05</v>
      </c>
      <c r="L153" s="941">
        <v>3</v>
      </c>
      <c r="M153" s="941">
        <v>27</v>
      </c>
      <c r="N153" s="942">
        <v>9</v>
      </c>
      <c r="O153" s="941" t="s">
        <v>5903</v>
      </c>
      <c r="P153" s="943" t="s">
        <v>6182</v>
      </c>
      <c r="Q153" s="944">
        <f t="shared" si="6"/>
        <v>1</v>
      </c>
      <c r="R153" s="980">
        <f t="shared" si="6"/>
        <v>1.05</v>
      </c>
      <c r="S153" s="944">
        <f t="shared" si="7"/>
        <v>1</v>
      </c>
      <c r="T153" s="980">
        <f t="shared" si="8"/>
        <v>1.05</v>
      </c>
      <c r="U153" s="987">
        <v>9</v>
      </c>
      <c r="V153" s="934">
        <v>14</v>
      </c>
      <c r="W153" s="934">
        <v>5</v>
      </c>
      <c r="X153" s="985">
        <v>1.5555555555555556</v>
      </c>
      <c r="Y153" s="983">
        <v>5</v>
      </c>
    </row>
    <row r="154" spans="1:25" ht="14.4" customHeight="1" x14ac:dyDescent="0.3">
      <c r="A154" s="947" t="s">
        <v>6185</v>
      </c>
      <c r="B154" s="920"/>
      <c r="C154" s="921"/>
      <c r="D154" s="922"/>
      <c r="E154" s="931">
        <v>1</v>
      </c>
      <c r="F154" s="911">
        <v>3</v>
      </c>
      <c r="G154" s="912">
        <v>9</v>
      </c>
      <c r="H154" s="917"/>
      <c r="I154" s="911"/>
      <c r="J154" s="912"/>
      <c r="K154" s="916">
        <v>3</v>
      </c>
      <c r="L154" s="917">
        <v>6</v>
      </c>
      <c r="M154" s="917">
        <v>54</v>
      </c>
      <c r="N154" s="918">
        <v>18</v>
      </c>
      <c r="O154" s="917" t="s">
        <v>5903</v>
      </c>
      <c r="P154" s="932" t="s">
        <v>6186</v>
      </c>
      <c r="Q154" s="919">
        <f t="shared" si="6"/>
        <v>0</v>
      </c>
      <c r="R154" s="979">
        <f t="shared" si="6"/>
        <v>0</v>
      </c>
      <c r="S154" s="919">
        <f t="shared" si="7"/>
        <v>-1</v>
      </c>
      <c r="T154" s="979">
        <f t="shared" si="8"/>
        <v>-3</v>
      </c>
      <c r="U154" s="986" t="s">
        <v>562</v>
      </c>
      <c r="V154" s="928" t="s">
        <v>562</v>
      </c>
      <c r="W154" s="928" t="s">
        <v>562</v>
      </c>
      <c r="X154" s="984" t="s">
        <v>562</v>
      </c>
      <c r="Y154" s="982"/>
    </row>
    <row r="155" spans="1:25" ht="14.4" customHeight="1" x14ac:dyDescent="0.3">
      <c r="A155" s="948" t="s">
        <v>6187</v>
      </c>
      <c r="B155" s="945">
        <v>2</v>
      </c>
      <c r="C155" s="946">
        <v>15.22</v>
      </c>
      <c r="D155" s="926">
        <v>24.5</v>
      </c>
      <c r="E155" s="936"/>
      <c r="F155" s="937"/>
      <c r="G155" s="924"/>
      <c r="H155" s="941"/>
      <c r="I155" s="937"/>
      <c r="J155" s="924"/>
      <c r="K155" s="940">
        <v>5.89</v>
      </c>
      <c r="L155" s="941">
        <v>7</v>
      </c>
      <c r="M155" s="941">
        <v>66</v>
      </c>
      <c r="N155" s="942">
        <v>22</v>
      </c>
      <c r="O155" s="941" t="s">
        <v>5903</v>
      </c>
      <c r="P155" s="943" t="s">
        <v>6188</v>
      </c>
      <c r="Q155" s="944">
        <f t="shared" si="6"/>
        <v>-2</v>
      </c>
      <c r="R155" s="980">
        <f t="shared" si="6"/>
        <v>-15.22</v>
      </c>
      <c r="S155" s="944">
        <f t="shared" si="7"/>
        <v>0</v>
      </c>
      <c r="T155" s="980">
        <f t="shared" si="8"/>
        <v>0</v>
      </c>
      <c r="U155" s="987" t="s">
        <v>562</v>
      </c>
      <c r="V155" s="934" t="s">
        <v>562</v>
      </c>
      <c r="W155" s="934" t="s">
        <v>562</v>
      </c>
      <c r="X155" s="985" t="s">
        <v>562</v>
      </c>
      <c r="Y155" s="983"/>
    </row>
    <row r="156" spans="1:25" ht="14.4" customHeight="1" x14ac:dyDescent="0.3">
      <c r="A156" s="947" t="s">
        <v>6189</v>
      </c>
      <c r="B156" s="920"/>
      <c r="C156" s="921"/>
      <c r="D156" s="922"/>
      <c r="E156" s="931"/>
      <c r="F156" s="911"/>
      <c r="G156" s="912"/>
      <c r="H156" s="917">
        <v>2</v>
      </c>
      <c r="I156" s="911">
        <v>1.86</v>
      </c>
      <c r="J156" s="912">
        <v>7</v>
      </c>
      <c r="K156" s="916">
        <v>0.93</v>
      </c>
      <c r="L156" s="917">
        <v>3</v>
      </c>
      <c r="M156" s="917">
        <v>27</v>
      </c>
      <c r="N156" s="918">
        <v>9</v>
      </c>
      <c r="O156" s="917" t="s">
        <v>5903</v>
      </c>
      <c r="P156" s="932" t="s">
        <v>6190</v>
      </c>
      <c r="Q156" s="919">
        <f t="shared" si="6"/>
        <v>2</v>
      </c>
      <c r="R156" s="979">
        <f t="shared" si="6"/>
        <v>1.86</v>
      </c>
      <c r="S156" s="919">
        <f t="shared" si="7"/>
        <v>2</v>
      </c>
      <c r="T156" s="979">
        <f t="shared" si="8"/>
        <v>1.86</v>
      </c>
      <c r="U156" s="986">
        <v>18</v>
      </c>
      <c r="V156" s="928">
        <v>14</v>
      </c>
      <c r="W156" s="928">
        <v>-4</v>
      </c>
      <c r="X156" s="984">
        <v>0.77777777777777779</v>
      </c>
      <c r="Y156" s="982">
        <v>2</v>
      </c>
    </row>
    <row r="157" spans="1:25" ht="14.4" customHeight="1" x14ac:dyDescent="0.3">
      <c r="A157" s="948" t="s">
        <v>6191</v>
      </c>
      <c r="B157" s="945">
        <v>12</v>
      </c>
      <c r="C157" s="946">
        <v>14.97</v>
      </c>
      <c r="D157" s="926">
        <v>9.6</v>
      </c>
      <c r="E157" s="936">
        <v>5</v>
      </c>
      <c r="F157" s="937">
        <v>5.03</v>
      </c>
      <c r="G157" s="924">
        <v>7.8</v>
      </c>
      <c r="H157" s="941">
        <v>4</v>
      </c>
      <c r="I157" s="937">
        <v>4.32</v>
      </c>
      <c r="J157" s="924">
        <v>9.3000000000000007</v>
      </c>
      <c r="K157" s="940">
        <v>1.1100000000000001</v>
      </c>
      <c r="L157" s="941">
        <v>4</v>
      </c>
      <c r="M157" s="941">
        <v>33</v>
      </c>
      <c r="N157" s="942">
        <v>11</v>
      </c>
      <c r="O157" s="941" t="s">
        <v>5903</v>
      </c>
      <c r="P157" s="943" t="s">
        <v>6192</v>
      </c>
      <c r="Q157" s="944">
        <f t="shared" si="6"/>
        <v>-8</v>
      </c>
      <c r="R157" s="980">
        <f t="shared" si="6"/>
        <v>-10.65</v>
      </c>
      <c r="S157" s="944">
        <f t="shared" si="7"/>
        <v>-1</v>
      </c>
      <c r="T157" s="980">
        <f t="shared" si="8"/>
        <v>-0.71</v>
      </c>
      <c r="U157" s="987">
        <v>44</v>
      </c>
      <c r="V157" s="934">
        <v>37.200000000000003</v>
      </c>
      <c r="W157" s="934">
        <v>-6.7999999999999972</v>
      </c>
      <c r="X157" s="985">
        <v>0.84545454545454557</v>
      </c>
      <c r="Y157" s="983">
        <v>9</v>
      </c>
    </row>
    <row r="158" spans="1:25" ht="14.4" customHeight="1" x14ac:dyDescent="0.3">
      <c r="A158" s="948" t="s">
        <v>6193</v>
      </c>
      <c r="B158" s="945">
        <v>10</v>
      </c>
      <c r="C158" s="946">
        <v>20.96</v>
      </c>
      <c r="D158" s="926">
        <v>12.3</v>
      </c>
      <c r="E158" s="936">
        <v>12</v>
      </c>
      <c r="F158" s="937">
        <v>36.49</v>
      </c>
      <c r="G158" s="924">
        <v>21.8</v>
      </c>
      <c r="H158" s="941">
        <v>13</v>
      </c>
      <c r="I158" s="937">
        <v>34.520000000000003</v>
      </c>
      <c r="J158" s="925">
        <v>15.9</v>
      </c>
      <c r="K158" s="940">
        <v>2.02</v>
      </c>
      <c r="L158" s="941">
        <v>4</v>
      </c>
      <c r="M158" s="941">
        <v>39</v>
      </c>
      <c r="N158" s="942">
        <v>13</v>
      </c>
      <c r="O158" s="941" t="s">
        <v>5903</v>
      </c>
      <c r="P158" s="943" t="s">
        <v>6194</v>
      </c>
      <c r="Q158" s="944">
        <f t="shared" si="6"/>
        <v>3</v>
      </c>
      <c r="R158" s="980">
        <f t="shared" si="6"/>
        <v>13.560000000000002</v>
      </c>
      <c r="S158" s="944">
        <f t="shared" si="7"/>
        <v>1</v>
      </c>
      <c r="T158" s="980">
        <f t="shared" si="8"/>
        <v>-1.9699999999999989</v>
      </c>
      <c r="U158" s="987">
        <v>169</v>
      </c>
      <c r="V158" s="934">
        <v>206.70000000000002</v>
      </c>
      <c r="W158" s="934">
        <v>37.700000000000017</v>
      </c>
      <c r="X158" s="985">
        <v>1.2230769230769232</v>
      </c>
      <c r="Y158" s="983">
        <v>78</v>
      </c>
    </row>
    <row r="159" spans="1:25" ht="14.4" customHeight="1" x14ac:dyDescent="0.3">
      <c r="A159" s="947" t="s">
        <v>6195</v>
      </c>
      <c r="B159" s="928"/>
      <c r="C159" s="929"/>
      <c r="D159" s="930"/>
      <c r="E159" s="913">
        <v>1</v>
      </c>
      <c r="F159" s="914">
        <v>0.46</v>
      </c>
      <c r="G159" s="915">
        <v>4</v>
      </c>
      <c r="H159" s="917"/>
      <c r="I159" s="911"/>
      <c r="J159" s="912"/>
      <c r="K159" s="916">
        <v>0.46</v>
      </c>
      <c r="L159" s="917">
        <v>2</v>
      </c>
      <c r="M159" s="917">
        <v>15</v>
      </c>
      <c r="N159" s="918">
        <v>5</v>
      </c>
      <c r="O159" s="917" t="s">
        <v>5903</v>
      </c>
      <c r="P159" s="932" t="s">
        <v>6196</v>
      </c>
      <c r="Q159" s="919">
        <f t="shared" si="6"/>
        <v>0</v>
      </c>
      <c r="R159" s="979">
        <f t="shared" si="6"/>
        <v>0</v>
      </c>
      <c r="S159" s="919">
        <f t="shared" si="7"/>
        <v>-1</v>
      </c>
      <c r="T159" s="979">
        <f t="shared" si="8"/>
        <v>-0.46</v>
      </c>
      <c r="U159" s="986" t="s">
        <v>562</v>
      </c>
      <c r="V159" s="928" t="s">
        <v>562</v>
      </c>
      <c r="W159" s="928" t="s">
        <v>562</v>
      </c>
      <c r="X159" s="984" t="s">
        <v>562</v>
      </c>
      <c r="Y159" s="982"/>
    </row>
    <row r="160" spans="1:25" ht="14.4" customHeight="1" x14ac:dyDescent="0.3">
      <c r="A160" s="948" t="s">
        <v>6197</v>
      </c>
      <c r="B160" s="934">
        <v>1</v>
      </c>
      <c r="C160" s="935">
        <v>0.6</v>
      </c>
      <c r="D160" s="933">
        <v>9</v>
      </c>
      <c r="E160" s="938"/>
      <c r="F160" s="939"/>
      <c r="G160" s="927"/>
      <c r="H160" s="941"/>
      <c r="I160" s="937"/>
      <c r="J160" s="924"/>
      <c r="K160" s="940">
        <v>0.6</v>
      </c>
      <c r="L160" s="941">
        <v>2</v>
      </c>
      <c r="M160" s="941">
        <v>18</v>
      </c>
      <c r="N160" s="942">
        <v>6</v>
      </c>
      <c r="O160" s="941" t="s">
        <v>5903</v>
      </c>
      <c r="P160" s="943" t="s">
        <v>6198</v>
      </c>
      <c r="Q160" s="944">
        <f t="shared" si="6"/>
        <v>-1</v>
      </c>
      <c r="R160" s="980">
        <f t="shared" si="6"/>
        <v>-0.6</v>
      </c>
      <c r="S160" s="944">
        <f t="shared" si="7"/>
        <v>0</v>
      </c>
      <c r="T160" s="980">
        <f t="shared" si="8"/>
        <v>0</v>
      </c>
      <c r="U160" s="987" t="s">
        <v>562</v>
      </c>
      <c r="V160" s="934" t="s">
        <v>562</v>
      </c>
      <c r="W160" s="934" t="s">
        <v>562</v>
      </c>
      <c r="X160" s="985" t="s">
        <v>562</v>
      </c>
      <c r="Y160" s="983"/>
    </row>
    <row r="161" spans="1:25" ht="14.4" customHeight="1" x14ac:dyDescent="0.3">
      <c r="A161" s="947" t="s">
        <v>6199</v>
      </c>
      <c r="B161" s="928"/>
      <c r="C161" s="929"/>
      <c r="D161" s="930"/>
      <c r="E161" s="931"/>
      <c r="F161" s="911"/>
      <c r="G161" s="912"/>
      <c r="H161" s="913">
        <v>1</v>
      </c>
      <c r="I161" s="914">
        <v>0.68</v>
      </c>
      <c r="J161" s="915">
        <v>4</v>
      </c>
      <c r="K161" s="916">
        <v>0.68</v>
      </c>
      <c r="L161" s="917">
        <v>2</v>
      </c>
      <c r="M161" s="917">
        <v>21</v>
      </c>
      <c r="N161" s="918">
        <v>7</v>
      </c>
      <c r="O161" s="917" t="s">
        <v>5903</v>
      </c>
      <c r="P161" s="932" t="s">
        <v>6200</v>
      </c>
      <c r="Q161" s="919">
        <f t="shared" si="6"/>
        <v>1</v>
      </c>
      <c r="R161" s="979">
        <f t="shared" si="6"/>
        <v>0.68</v>
      </c>
      <c r="S161" s="919">
        <f t="shared" si="7"/>
        <v>1</v>
      </c>
      <c r="T161" s="979">
        <f t="shared" si="8"/>
        <v>0.68</v>
      </c>
      <c r="U161" s="986">
        <v>7</v>
      </c>
      <c r="V161" s="928">
        <v>4</v>
      </c>
      <c r="W161" s="928">
        <v>-3</v>
      </c>
      <c r="X161" s="984">
        <v>0.5714285714285714</v>
      </c>
      <c r="Y161" s="982"/>
    </row>
    <row r="162" spans="1:25" ht="14.4" customHeight="1" x14ac:dyDescent="0.3">
      <c r="A162" s="947" t="s">
        <v>6201</v>
      </c>
      <c r="B162" s="928"/>
      <c r="C162" s="929"/>
      <c r="D162" s="930"/>
      <c r="E162" s="913"/>
      <c r="F162" s="914"/>
      <c r="G162" s="915"/>
      <c r="H162" s="917">
        <v>1</v>
      </c>
      <c r="I162" s="911">
        <v>5.01</v>
      </c>
      <c r="J162" s="923">
        <v>35</v>
      </c>
      <c r="K162" s="916">
        <v>0.59</v>
      </c>
      <c r="L162" s="917">
        <v>2</v>
      </c>
      <c r="M162" s="917">
        <v>21</v>
      </c>
      <c r="N162" s="918">
        <v>7</v>
      </c>
      <c r="O162" s="917" t="s">
        <v>5903</v>
      </c>
      <c r="P162" s="932" t="s">
        <v>6202</v>
      </c>
      <c r="Q162" s="919">
        <f t="shared" si="6"/>
        <v>1</v>
      </c>
      <c r="R162" s="979">
        <f t="shared" si="6"/>
        <v>5.01</v>
      </c>
      <c r="S162" s="919">
        <f t="shared" si="7"/>
        <v>1</v>
      </c>
      <c r="T162" s="979">
        <f t="shared" si="8"/>
        <v>5.01</v>
      </c>
      <c r="U162" s="986">
        <v>7</v>
      </c>
      <c r="V162" s="928">
        <v>35</v>
      </c>
      <c r="W162" s="928">
        <v>28</v>
      </c>
      <c r="X162" s="984">
        <v>5</v>
      </c>
      <c r="Y162" s="982">
        <v>28</v>
      </c>
    </row>
    <row r="163" spans="1:25" ht="14.4" customHeight="1" x14ac:dyDescent="0.3">
      <c r="A163" s="948" t="s">
        <v>6203</v>
      </c>
      <c r="B163" s="934"/>
      <c r="C163" s="935"/>
      <c r="D163" s="933"/>
      <c r="E163" s="938">
        <v>2</v>
      </c>
      <c r="F163" s="939">
        <v>1.48</v>
      </c>
      <c r="G163" s="927">
        <v>3.5</v>
      </c>
      <c r="H163" s="941"/>
      <c r="I163" s="937"/>
      <c r="J163" s="924"/>
      <c r="K163" s="940">
        <v>0.82</v>
      </c>
      <c r="L163" s="941">
        <v>3</v>
      </c>
      <c r="M163" s="941">
        <v>30</v>
      </c>
      <c r="N163" s="942">
        <v>10</v>
      </c>
      <c r="O163" s="941" t="s">
        <v>5903</v>
      </c>
      <c r="P163" s="943" t="s">
        <v>6204</v>
      </c>
      <c r="Q163" s="944">
        <f t="shared" si="6"/>
        <v>0</v>
      </c>
      <c r="R163" s="980">
        <f t="shared" si="6"/>
        <v>0</v>
      </c>
      <c r="S163" s="944">
        <f t="shared" si="7"/>
        <v>-2</v>
      </c>
      <c r="T163" s="980">
        <f t="shared" si="8"/>
        <v>-1.48</v>
      </c>
      <c r="U163" s="987" t="s">
        <v>562</v>
      </c>
      <c r="V163" s="934" t="s">
        <v>562</v>
      </c>
      <c r="W163" s="934" t="s">
        <v>562</v>
      </c>
      <c r="X163" s="985" t="s">
        <v>562</v>
      </c>
      <c r="Y163" s="983"/>
    </row>
    <row r="164" spans="1:25" ht="14.4" customHeight="1" x14ac:dyDescent="0.3">
      <c r="A164" s="947" t="s">
        <v>6205</v>
      </c>
      <c r="B164" s="928"/>
      <c r="C164" s="929"/>
      <c r="D164" s="930"/>
      <c r="E164" s="913">
        <v>1</v>
      </c>
      <c r="F164" s="914">
        <v>0.24</v>
      </c>
      <c r="G164" s="915">
        <v>1</v>
      </c>
      <c r="H164" s="917"/>
      <c r="I164" s="911"/>
      <c r="J164" s="912"/>
      <c r="K164" s="916">
        <v>0.97</v>
      </c>
      <c r="L164" s="917">
        <v>4</v>
      </c>
      <c r="M164" s="917">
        <v>39</v>
      </c>
      <c r="N164" s="918">
        <v>13</v>
      </c>
      <c r="O164" s="917" t="s">
        <v>5903</v>
      </c>
      <c r="P164" s="932" t="s">
        <v>6206</v>
      </c>
      <c r="Q164" s="919">
        <f t="shared" si="6"/>
        <v>0</v>
      </c>
      <c r="R164" s="979">
        <f t="shared" si="6"/>
        <v>0</v>
      </c>
      <c r="S164" s="919">
        <f t="shared" si="7"/>
        <v>-1</v>
      </c>
      <c r="T164" s="979">
        <f t="shared" si="8"/>
        <v>-0.24</v>
      </c>
      <c r="U164" s="986" t="s">
        <v>562</v>
      </c>
      <c r="V164" s="928" t="s">
        <v>562</v>
      </c>
      <c r="W164" s="928" t="s">
        <v>562</v>
      </c>
      <c r="X164" s="984" t="s">
        <v>562</v>
      </c>
      <c r="Y164" s="982"/>
    </row>
    <row r="165" spans="1:25" ht="14.4" customHeight="1" x14ac:dyDescent="0.3">
      <c r="A165" s="948" t="s">
        <v>6207</v>
      </c>
      <c r="B165" s="934"/>
      <c r="C165" s="935"/>
      <c r="D165" s="933"/>
      <c r="E165" s="938">
        <v>2</v>
      </c>
      <c r="F165" s="939">
        <v>2.79</v>
      </c>
      <c r="G165" s="927">
        <v>7</v>
      </c>
      <c r="H165" s="941">
        <v>1</v>
      </c>
      <c r="I165" s="937">
        <v>0.83</v>
      </c>
      <c r="J165" s="924">
        <v>3</v>
      </c>
      <c r="K165" s="940">
        <v>1.37</v>
      </c>
      <c r="L165" s="941">
        <v>5</v>
      </c>
      <c r="M165" s="941">
        <v>48</v>
      </c>
      <c r="N165" s="942">
        <v>16</v>
      </c>
      <c r="O165" s="941" t="s">
        <v>5903</v>
      </c>
      <c r="P165" s="943" t="s">
        <v>6208</v>
      </c>
      <c r="Q165" s="944">
        <f t="shared" si="6"/>
        <v>1</v>
      </c>
      <c r="R165" s="980">
        <f t="shared" si="6"/>
        <v>0.83</v>
      </c>
      <c r="S165" s="944">
        <f t="shared" si="7"/>
        <v>-1</v>
      </c>
      <c r="T165" s="980">
        <f t="shared" si="8"/>
        <v>-1.96</v>
      </c>
      <c r="U165" s="987">
        <v>16</v>
      </c>
      <c r="V165" s="934">
        <v>3</v>
      </c>
      <c r="W165" s="934">
        <v>-13</v>
      </c>
      <c r="X165" s="985">
        <v>0.1875</v>
      </c>
      <c r="Y165" s="983"/>
    </row>
    <row r="166" spans="1:25" ht="14.4" customHeight="1" x14ac:dyDescent="0.3">
      <c r="A166" s="947" t="s">
        <v>6209</v>
      </c>
      <c r="B166" s="920">
        <v>1</v>
      </c>
      <c r="C166" s="921">
        <v>0.84</v>
      </c>
      <c r="D166" s="922">
        <v>5</v>
      </c>
      <c r="E166" s="931"/>
      <c r="F166" s="911"/>
      <c r="G166" s="912"/>
      <c r="H166" s="917"/>
      <c r="I166" s="911"/>
      <c r="J166" s="912"/>
      <c r="K166" s="916">
        <v>0.84</v>
      </c>
      <c r="L166" s="917">
        <v>4</v>
      </c>
      <c r="M166" s="917">
        <v>36</v>
      </c>
      <c r="N166" s="918">
        <v>12</v>
      </c>
      <c r="O166" s="917" t="s">
        <v>5903</v>
      </c>
      <c r="P166" s="932" t="s">
        <v>6210</v>
      </c>
      <c r="Q166" s="919">
        <f t="shared" si="6"/>
        <v>-1</v>
      </c>
      <c r="R166" s="979">
        <f t="shared" si="6"/>
        <v>-0.84</v>
      </c>
      <c r="S166" s="919">
        <f t="shared" si="7"/>
        <v>0</v>
      </c>
      <c r="T166" s="979">
        <f t="shared" si="8"/>
        <v>0</v>
      </c>
      <c r="U166" s="986" t="s">
        <v>562</v>
      </c>
      <c r="V166" s="928" t="s">
        <v>562</v>
      </c>
      <c r="W166" s="928" t="s">
        <v>562</v>
      </c>
      <c r="X166" s="984" t="s">
        <v>562</v>
      </c>
      <c r="Y166" s="982"/>
    </row>
    <row r="167" spans="1:25" ht="14.4" customHeight="1" x14ac:dyDescent="0.3">
      <c r="A167" s="947" t="s">
        <v>6211</v>
      </c>
      <c r="B167" s="928"/>
      <c r="C167" s="929"/>
      <c r="D167" s="930"/>
      <c r="E167" s="913">
        <v>1</v>
      </c>
      <c r="F167" s="914">
        <v>0.41</v>
      </c>
      <c r="G167" s="915">
        <v>8</v>
      </c>
      <c r="H167" s="917"/>
      <c r="I167" s="911"/>
      <c r="J167" s="912"/>
      <c r="K167" s="916">
        <v>0.4</v>
      </c>
      <c r="L167" s="917">
        <v>1</v>
      </c>
      <c r="M167" s="917">
        <v>9</v>
      </c>
      <c r="N167" s="918">
        <v>3</v>
      </c>
      <c r="O167" s="917" t="s">
        <v>5903</v>
      </c>
      <c r="P167" s="932" t="s">
        <v>6212</v>
      </c>
      <c r="Q167" s="919">
        <f t="shared" si="6"/>
        <v>0</v>
      </c>
      <c r="R167" s="979">
        <f t="shared" si="6"/>
        <v>0</v>
      </c>
      <c r="S167" s="919">
        <f t="shared" si="7"/>
        <v>-1</v>
      </c>
      <c r="T167" s="979">
        <f t="shared" si="8"/>
        <v>-0.41</v>
      </c>
      <c r="U167" s="986" t="s">
        <v>562</v>
      </c>
      <c r="V167" s="928" t="s">
        <v>562</v>
      </c>
      <c r="W167" s="928" t="s">
        <v>562</v>
      </c>
      <c r="X167" s="984" t="s">
        <v>562</v>
      </c>
      <c r="Y167" s="982"/>
    </row>
    <row r="168" spans="1:25" ht="14.4" customHeight="1" x14ac:dyDescent="0.3">
      <c r="A168" s="947" t="s">
        <v>6213</v>
      </c>
      <c r="B168" s="928">
        <v>1</v>
      </c>
      <c r="C168" s="929">
        <v>0.31</v>
      </c>
      <c r="D168" s="930">
        <v>1</v>
      </c>
      <c r="E168" s="913">
        <v>2</v>
      </c>
      <c r="F168" s="914">
        <v>0.63</v>
      </c>
      <c r="G168" s="915">
        <v>2</v>
      </c>
      <c r="H168" s="917">
        <v>1</v>
      </c>
      <c r="I168" s="911">
        <v>0.31</v>
      </c>
      <c r="J168" s="912">
        <v>2</v>
      </c>
      <c r="K168" s="916">
        <v>0.31</v>
      </c>
      <c r="L168" s="917">
        <v>1</v>
      </c>
      <c r="M168" s="917">
        <v>9</v>
      </c>
      <c r="N168" s="918">
        <v>3</v>
      </c>
      <c r="O168" s="917" t="s">
        <v>5903</v>
      </c>
      <c r="P168" s="932" t="s">
        <v>6214</v>
      </c>
      <c r="Q168" s="919">
        <f t="shared" si="6"/>
        <v>0</v>
      </c>
      <c r="R168" s="979">
        <f t="shared" si="6"/>
        <v>0</v>
      </c>
      <c r="S168" s="919">
        <f t="shared" si="7"/>
        <v>-1</v>
      </c>
      <c r="T168" s="979">
        <f t="shared" si="8"/>
        <v>-0.32</v>
      </c>
      <c r="U168" s="986">
        <v>3</v>
      </c>
      <c r="V168" s="928">
        <v>2</v>
      </c>
      <c r="W168" s="928">
        <v>-1</v>
      </c>
      <c r="X168" s="984">
        <v>0.66666666666666663</v>
      </c>
      <c r="Y168" s="982"/>
    </row>
    <row r="169" spans="1:25" ht="14.4" customHeight="1" x14ac:dyDescent="0.3">
      <c r="A169" s="948" t="s">
        <v>6215</v>
      </c>
      <c r="B169" s="934">
        <v>1</v>
      </c>
      <c r="C169" s="935">
        <v>0.39</v>
      </c>
      <c r="D169" s="933">
        <v>1</v>
      </c>
      <c r="E169" s="938">
        <v>2</v>
      </c>
      <c r="F169" s="939">
        <v>0.8</v>
      </c>
      <c r="G169" s="927">
        <v>4</v>
      </c>
      <c r="H169" s="941"/>
      <c r="I169" s="937"/>
      <c r="J169" s="924"/>
      <c r="K169" s="940">
        <v>0.39</v>
      </c>
      <c r="L169" s="941">
        <v>1</v>
      </c>
      <c r="M169" s="941">
        <v>12</v>
      </c>
      <c r="N169" s="942">
        <v>4</v>
      </c>
      <c r="O169" s="941" t="s">
        <v>5903</v>
      </c>
      <c r="P169" s="943" t="s">
        <v>6216</v>
      </c>
      <c r="Q169" s="944">
        <f t="shared" si="6"/>
        <v>-1</v>
      </c>
      <c r="R169" s="980">
        <f t="shared" si="6"/>
        <v>-0.39</v>
      </c>
      <c r="S169" s="944">
        <f t="shared" si="7"/>
        <v>-2</v>
      </c>
      <c r="T169" s="980">
        <f t="shared" si="8"/>
        <v>-0.8</v>
      </c>
      <c r="U169" s="987" t="s">
        <v>562</v>
      </c>
      <c r="V169" s="934" t="s">
        <v>562</v>
      </c>
      <c r="W169" s="934" t="s">
        <v>562</v>
      </c>
      <c r="X169" s="985" t="s">
        <v>562</v>
      </c>
      <c r="Y169" s="983"/>
    </row>
    <row r="170" spans="1:25" ht="14.4" customHeight="1" x14ac:dyDescent="0.3">
      <c r="A170" s="947" t="s">
        <v>6217</v>
      </c>
      <c r="B170" s="928"/>
      <c r="C170" s="929"/>
      <c r="D170" s="930"/>
      <c r="E170" s="913">
        <v>2</v>
      </c>
      <c r="F170" s="914">
        <v>1</v>
      </c>
      <c r="G170" s="915">
        <v>2.5</v>
      </c>
      <c r="H170" s="917"/>
      <c r="I170" s="911"/>
      <c r="J170" s="912"/>
      <c r="K170" s="916">
        <v>0.5</v>
      </c>
      <c r="L170" s="917">
        <v>2</v>
      </c>
      <c r="M170" s="917">
        <v>18</v>
      </c>
      <c r="N170" s="918">
        <v>6</v>
      </c>
      <c r="O170" s="917" t="s">
        <v>5903</v>
      </c>
      <c r="P170" s="932" t="s">
        <v>6218</v>
      </c>
      <c r="Q170" s="919">
        <f t="shared" si="6"/>
        <v>0</v>
      </c>
      <c r="R170" s="979">
        <f t="shared" si="6"/>
        <v>0</v>
      </c>
      <c r="S170" s="919">
        <f t="shared" si="7"/>
        <v>-2</v>
      </c>
      <c r="T170" s="979">
        <f t="shared" si="8"/>
        <v>-1</v>
      </c>
      <c r="U170" s="986" t="s">
        <v>562</v>
      </c>
      <c r="V170" s="928" t="s">
        <v>562</v>
      </c>
      <c r="W170" s="928" t="s">
        <v>562</v>
      </c>
      <c r="X170" s="984" t="s">
        <v>562</v>
      </c>
      <c r="Y170" s="982"/>
    </row>
    <row r="171" spans="1:25" ht="14.4" customHeight="1" x14ac:dyDescent="0.3">
      <c r="A171" s="947" t="s">
        <v>6219</v>
      </c>
      <c r="B171" s="928"/>
      <c r="C171" s="929"/>
      <c r="D171" s="930"/>
      <c r="E171" s="931"/>
      <c r="F171" s="911"/>
      <c r="G171" s="912"/>
      <c r="H171" s="913">
        <v>1</v>
      </c>
      <c r="I171" s="914">
        <v>0.7</v>
      </c>
      <c r="J171" s="915">
        <v>2</v>
      </c>
      <c r="K171" s="916">
        <v>0.7</v>
      </c>
      <c r="L171" s="917">
        <v>2</v>
      </c>
      <c r="M171" s="917">
        <v>15</v>
      </c>
      <c r="N171" s="918">
        <v>5</v>
      </c>
      <c r="O171" s="917" t="s">
        <v>5903</v>
      </c>
      <c r="P171" s="932" t="s">
        <v>6220</v>
      </c>
      <c r="Q171" s="919">
        <f t="shared" si="6"/>
        <v>1</v>
      </c>
      <c r="R171" s="979">
        <f t="shared" si="6"/>
        <v>0.7</v>
      </c>
      <c r="S171" s="919">
        <f t="shared" si="7"/>
        <v>1</v>
      </c>
      <c r="T171" s="979">
        <f t="shared" si="8"/>
        <v>0.7</v>
      </c>
      <c r="U171" s="986">
        <v>5</v>
      </c>
      <c r="V171" s="928">
        <v>2</v>
      </c>
      <c r="W171" s="928">
        <v>-3</v>
      </c>
      <c r="X171" s="984">
        <v>0.4</v>
      </c>
      <c r="Y171" s="982"/>
    </row>
    <row r="172" spans="1:25" ht="14.4" customHeight="1" x14ac:dyDescent="0.3">
      <c r="A172" s="947" t="s">
        <v>6221</v>
      </c>
      <c r="B172" s="928">
        <v>1</v>
      </c>
      <c r="C172" s="929">
        <v>0.33</v>
      </c>
      <c r="D172" s="930">
        <v>2</v>
      </c>
      <c r="E172" s="913">
        <v>3</v>
      </c>
      <c r="F172" s="914">
        <v>1</v>
      </c>
      <c r="G172" s="915">
        <v>2</v>
      </c>
      <c r="H172" s="917">
        <v>2</v>
      </c>
      <c r="I172" s="911">
        <v>0.66</v>
      </c>
      <c r="J172" s="912">
        <v>2</v>
      </c>
      <c r="K172" s="916">
        <v>0.33</v>
      </c>
      <c r="L172" s="917">
        <v>1</v>
      </c>
      <c r="M172" s="917">
        <v>6</v>
      </c>
      <c r="N172" s="918">
        <v>2</v>
      </c>
      <c r="O172" s="917" t="s">
        <v>5903</v>
      </c>
      <c r="P172" s="932" t="s">
        <v>6222</v>
      </c>
      <c r="Q172" s="919">
        <f t="shared" si="6"/>
        <v>1</v>
      </c>
      <c r="R172" s="979">
        <f t="shared" si="6"/>
        <v>0.33</v>
      </c>
      <c r="S172" s="919">
        <f t="shared" si="7"/>
        <v>-1</v>
      </c>
      <c r="T172" s="979">
        <f t="shared" si="8"/>
        <v>-0.33999999999999997</v>
      </c>
      <c r="U172" s="986">
        <v>4</v>
      </c>
      <c r="V172" s="928">
        <v>4</v>
      </c>
      <c r="W172" s="928">
        <v>0</v>
      </c>
      <c r="X172" s="984">
        <v>1</v>
      </c>
      <c r="Y172" s="982"/>
    </row>
    <row r="173" spans="1:25" ht="14.4" customHeight="1" x14ac:dyDescent="0.3">
      <c r="A173" s="947" t="s">
        <v>6223</v>
      </c>
      <c r="B173" s="928"/>
      <c r="C173" s="929"/>
      <c r="D173" s="930"/>
      <c r="E173" s="913">
        <v>1</v>
      </c>
      <c r="F173" s="914">
        <v>0.31</v>
      </c>
      <c r="G173" s="915">
        <v>3</v>
      </c>
      <c r="H173" s="917"/>
      <c r="I173" s="911"/>
      <c r="J173" s="912"/>
      <c r="K173" s="916">
        <v>0.31</v>
      </c>
      <c r="L173" s="917">
        <v>1</v>
      </c>
      <c r="M173" s="917">
        <v>12</v>
      </c>
      <c r="N173" s="918">
        <v>4</v>
      </c>
      <c r="O173" s="917" t="s">
        <v>5903</v>
      </c>
      <c r="P173" s="932" t="s">
        <v>6224</v>
      </c>
      <c r="Q173" s="919">
        <f t="shared" si="6"/>
        <v>0</v>
      </c>
      <c r="R173" s="979">
        <f t="shared" si="6"/>
        <v>0</v>
      </c>
      <c r="S173" s="919">
        <f t="shared" si="7"/>
        <v>-1</v>
      </c>
      <c r="T173" s="979">
        <f t="shared" si="8"/>
        <v>-0.31</v>
      </c>
      <c r="U173" s="986" t="s">
        <v>562</v>
      </c>
      <c r="V173" s="928" t="s">
        <v>562</v>
      </c>
      <c r="W173" s="928" t="s">
        <v>562</v>
      </c>
      <c r="X173" s="984" t="s">
        <v>562</v>
      </c>
      <c r="Y173" s="982"/>
    </row>
    <row r="174" spans="1:25" ht="14.4" customHeight="1" x14ac:dyDescent="0.3">
      <c r="A174" s="948" t="s">
        <v>6225</v>
      </c>
      <c r="B174" s="934">
        <v>1</v>
      </c>
      <c r="C174" s="935">
        <v>0.76</v>
      </c>
      <c r="D174" s="933">
        <v>4</v>
      </c>
      <c r="E174" s="938"/>
      <c r="F174" s="939"/>
      <c r="G174" s="927"/>
      <c r="H174" s="941"/>
      <c r="I174" s="937"/>
      <c r="J174" s="924"/>
      <c r="K174" s="940">
        <v>0.72</v>
      </c>
      <c r="L174" s="941">
        <v>3</v>
      </c>
      <c r="M174" s="941">
        <v>24</v>
      </c>
      <c r="N174" s="942">
        <v>8</v>
      </c>
      <c r="O174" s="941" t="s">
        <v>5903</v>
      </c>
      <c r="P174" s="943" t="s">
        <v>6226</v>
      </c>
      <c r="Q174" s="944">
        <f t="shared" si="6"/>
        <v>-1</v>
      </c>
      <c r="R174" s="980">
        <f t="shared" si="6"/>
        <v>-0.76</v>
      </c>
      <c r="S174" s="944">
        <f t="shared" si="7"/>
        <v>0</v>
      </c>
      <c r="T174" s="980">
        <f t="shared" si="8"/>
        <v>0</v>
      </c>
      <c r="U174" s="987" t="s">
        <v>562</v>
      </c>
      <c r="V174" s="934" t="s">
        <v>562</v>
      </c>
      <c r="W174" s="934" t="s">
        <v>562</v>
      </c>
      <c r="X174" s="985" t="s">
        <v>562</v>
      </c>
      <c r="Y174" s="983"/>
    </row>
    <row r="175" spans="1:25" ht="14.4" customHeight="1" x14ac:dyDescent="0.3">
      <c r="A175" s="947" t="s">
        <v>6227</v>
      </c>
      <c r="B175" s="928"/>
      <c r="C175" s="929"/>
      <c r="D175" s="930"/>
      <c r="E175" s="931"/>
      <c r="F175" s="911"/>
      <c r="G175" s="912"/>
      <c r="H175" s="913">
        <v>5</v>
      </c>
      <c r="I175" s="914">
        <v>1.31</v>
      </c>
      <c r="J175" s="923">
        <v>3.2</v>
      </c>
      <c r="K175" s="916">
        <v>0.26</v>
      </c>
      <c r="L175" s="917">
        <v>1</v>
      </c>
      <c r="M175" s="917">
        <v>9</v>
      </c>
      <c r="N175" s="918">
        <v>3</v>
      </c>
      <c r="O175" s="917" t="s">
        <v>5903</v>
      </c>
      <c r="P175" s="932" t="s">
        <v>6228</v>
      </c>
      <c r="Q175" s="919">
        <f t="shared" si="6"/>
        <v>5</v>
      </c>
      <c r="R175" s="979">
        <f t="shared" si="6"/>
        <v>1.31</v>
      </c>
      <c r="S175" s="919">
        <f t="shared" si="7"/>
        <v>5</v>
      </c>
      <c r="T175" s="979">
        <f t="shared" si="8"/>
        <v>1.31</v>
      </c>
      <c r="U175" s="986">
        <v>15</v>
      </c>
      <c r="V175" s="928">
        <v>16</v>
      </c>
      <c r="W175" s="928">
        <v>1</v>
      </c>
      <c r="X175" s="984">
        <v>1.0666666666666667</v>
      </c>
      <c r="Y175" s="982">
        <v>5</v>
      </c>
    </row>
    <row r="176" spans="1:25" ht="14.4" customHeight="1" x14ac:dyDescent="0.3">
      <c r="A176" s="947" t="s">
        <v>6229</v>
      </c>
      <c r="B176" s="928"/>
      <c r="C176" s="929"/>
      <c r="D176" s="930"/>
      <c r="E176" s="913"/>
      <c r="F176" s="914"/>
      <c r="G176" s="915"/>
      <c r="H176" s="917">
        <v>1</v>
      </c>
      <c r="I176" s="911">
        <v>1.81</v>
      </c>
      <c r="J176" s="912">
        <v>5</v>
      </c>
      <c r="K176" s="916">
        <v>1</v>
      </c>
      <c r="L176" s="917">
        <v>2</v>
      </c>
      <c r="M176" s="917">
        <v>18</v>
      </c>
      <c r="N176" s="918">
        <v>6</v>
      </c>
      <c r="O176" s="917" t="s">
        <v>5903</v>
      </c>
      <c r="P176" s="932" t="s">
        <v>6230</v>
      </c>
      <c r="Q176" s="919">
        <f t="shared" si="6"/>
        <v>1</v>
      </c>
      <c r="R176" s="979">
        <f t="shared" si="6"/>
        <v>1.81</v>
      </c>
      <c r="S176" s="919">
        <f t="shared" si="7"/>
        <v>1</v>
      </c>
      <c r="T176" s="979">
        <f t="shared" si="8"/>
        <v>1.81</v>
      </c>
      <c r="U176" s="986">
        <v>6</v>
      </c>
      <c r="V176" s="928">
        <v>5</v>
      </c>
      <c r="W176" s="928">
        <v>-1</v>
      </c>
      <c r="X176" s="984">
        <v>0.83333333333333337</v>
      </c>
      <c r="Y176" s="982"/>
    </row>
    <row r="177" spans="1:25" ht="14.4" customHeight="1" x14ac:dyDescent="0.3">
      <c r="A177" s="948" t="s">
        <v>6231</v>
      </c>
      <c r="B177" s="934">
        <v>1</v>
      </c>
      <c r="C177" s="935">
        <v>3.8</v>
      </c>
      <c r="D177" s="933">
        <v>2</v>
      </c>
      <c r="E177" s="938">
        <v>1</v>
      </c>
      <c r="F177" s="939">
        <v>3.94</v>
      </c>
      <c r="G177" s="927">
        <v>2</v>
      </c>
      <c r="H177" s="941">
        <v>1</v>
      </c>
      <c r="I177" s="937">
        <v>4.0199999999999996</v>
      </c>
      <c r="J177" s="925">
        <v>50</v>
      </c>
      <c r="K177" s="940">
        <v>2.2599999999999998</v>
      </c>
      <c r="L177" s="941">
        <v>4</v>
      </c>
      <c r="M177" s="941">
        <v>39</v>
      </c>
      <c r="N177" s="942">
        <v>13</v>
      </c>
      <c r="O177" s="941" t="s">
        <v>5903</v>
      </c>
      <c r="P177" s="943" t="s">
        <v>6232</v>
      </c>
      <c r="Q177" s="944">
        <f t="shared" si="6"/>
        <v>0</v>
      </c>
      <c r="R177" s="980">
        <f t="shared" si="6"/>
        <v>0.21999999999999975</v>
      </c>
      <c r="S177" s="944">
        <f t="shared" si="7"/>
        <v>0</v>
      </c>
      <c r="T177" s="980">
        <f t="shared" si="8"/>
        <v>7.9999999999999627E-2</v>
      </c>
      <c r="U177" s="987">
        <v>13</v>
      </c>
      <c r="V177" s="934">
        <v>50</v>
      </c>
      <c r="W177" s="934">
        <v>37</v>
      </c>
      <c r="X177" s="985">
        <v>3.8461538461538463</v>
      </c>
      <c r="Y177" s="983">
        <v>37</v>
      </c>
    </row>
    <row r="178" spans="1:25" ht="14.4" customHeight="1" x14ac:dyDescent="0.3">
      <c r="A178" s="948" t="s">
        <v>6233</v>
      </c>
      <c r="B178" s="934"/>
      <c r="C178" s="935"/>
      <c r="D178" s="933"/>
      <c r="E178" s="938">
        <v>2</v>
      </c>
      <c r="F178" s="939">
        <v>8.84</v>
      </c>
      <c r="G178" s="927">
        <v>14</v>
      </c>
      <c r="H178" s="941"/>
      <c r="I178" s="937"/>
      <c r="J178" s="924"/>
      <c r="K178" s="940">
        <v>4.42</v>
      </c>
      <c r="L178" s="941">
        <v>6</v>
      </c>
      <c r="M178" s="941">
        <v>57</v>
      </c>
      <c r="N178" s="942">
        <v>19</v>
      </c>
      <c r="O178" s="941" t="s">
        <v>5903</v>
      </c>
      <c r="P178" s="943" t="s">
        <v>6234</v>
      </c>
      <c r="Q178" s="944">
        <f t="shared" si="6"/>
        <v>0</v>
      </c>
      <c r="R178" s="980">
        <f t="shared" si="6"/>
        <v>0</v>
      </c>
      <c r="S178" s="944">
        <f t="shared" si="7"/>
        <v>-2</v>
      </c>
      <c r="T178" s="980">
        <f t="shared" si="8"/>
        <v>-8.84</v>
      </c>
      <c r="U178" s="987" t="s">
        <v>562</v>
      </c>
      <c r="V178" s="934" t="s">
        <v>562</v>
      </c>
      <c r="W178" s="934" t="s">
        <v>562</v>
      </c>
      <c r="X178" s="985" t="s">
        <v>562</v>
      </c>
      <c r="Y178" s="983"/>
    </row>
    <row r="179" spans="1:25" ht="14.4" customHeight="1" x14ac:dyDescent="0.3">
      <c r="A179" s="947" t="s">
        <v>6235</v>
      </c>
      <c r="B179" s="928"/>
      <c r="C179" s="929"/>
      <c r="D179" s="930"/>
      <c r="E179" s="913">
        <v>1</v>
      </c>
      <c r="F179" s="914">
        <v>4</v>
      </c>
      <c r="G179" s="915">
        <v>18</v>
      </c>
      <c r="H179" s="917"/>
      <c r="I179" s="911"/>
      <c r="J179" s="912"/>
      <c r="K179" s="916">
        <v>1.1499999999999999</v>
      </c>
      <c r="L179" s="917">
        <v>3</v>
      </c>
      <c r="M179" s="917">
        <v>27</v>
      </c>
      <c r="N179" s="918">
        <v>9</v>
      </c>
      <c r="O179" s="917" t="s">
        <v>5903</v>
      </c>
      <c r="P179" s="932" t="s">
        <v>6236</v>
      </c>
      <c r="Q179" s="919">
        <f t="shared" si="6"/>
        <v>0</v>
      </c>
      <c r="R179" s="979">
        <f t="shared" si="6"/>
        <v>0</v>
      </c>
      <c r="S179" s="919">
        <f t="shared" si="7"/>
        <v>-1</v>
      </c>
      <c r="T179" s="979">
        <f t="shared" si="8"/>
        <v>-4</v>
      </c>
      <c r="U179" s="986" t="s">
        <v>562</v>
      </c>
      <c r="V179" s="928" t="s">
        <v>562</v>
      </c>
      <c r="W179" s="928" t="s">
        <v>562</v>
      </c>
      <c r="X179" s="984" t="s">
        <v>562</v>
      </c>
      <c r="Y179" s="982"/>
    </row>
    <row r="180" spans="1:25" ht="14.4" customHeight="1" thickBot="1" x14ac:dyDescent="0.35">
      <c r="A180" s="964" t="s">
        <v>6237</v>
      </c>
      <c r="B180" s="965">
        <v>1</v>
      </c>
      <c r="C180" s="966">
        <v>3.75</v>
      </c>
      <c r="D180" s="967">
        <v>13</v>
      </c>
      <c r="E180" s="968">
        <v>1</v>
      </c>
      <c r="F180" s="969">
        <v>2.44</v>
      </c>
      <c r="G180" s="970">
        <v>12</v>
      </c>
      <c r="H180" s="971"/>
      <c r="I180" s="972"/>
      <c r="J180" s="973"/>
      <c r="K180" s="974">
        <v>2.44</v>
      </c>
      <c r="L180" s="971">
        <v>5</v>
      </c>
      <c r="M180" s="971">
        <v>45</v>
      </c>
      <c r="N180" s="975">
        <v>15</v>
      </c>
      <c r="O180" s="971" t="s">
        <v>5903</v>
      </c>
      <c r="P180" s="976" t="s">
        <v>6236</v>
      </c>
      <c r="Q180" s="977">
        <f t="shared" si="6"/>
        <v>-1</v>
      </c>
      <c r="R180" s="981">
        <f t="shared" si="6"/>
        <v>-3.75</v>
      </c>
      <c r="S180" s="977">
        <f t="shared" si="7"/>
        <v>-1</v>
      </c>
      <c r="T180" s="981">
        <f t="shared" si="8"/>
        <v>-2.44</v>
      </c>
      <c r="U180" s="991" t="s">
        <v>562</v>
      </c>
      <c r="V180" s="965" t="s">
        <v>562</v>
      </c>
      <c r="W180" s="965" t="s">
        <v>562</v>
      </c>
      <c r="X180" s="992" t="s">
        <v>562</v>
      </c>
      <c r="Y180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1:Q1048576">
    <cfRule type="cellIs" dxfId="14" priority="11" stopIfTrue="1" operator="lessThan">
      <formula>0</formula>
    </cfRule>
  </conditionalFormatting>
  <conditionalFormatting sqref="W181:W1048576">
    <cfRule type="cellIs" dxfId="13" priority="10" stopIfTrue="1" operator="greaterThan">
      <formula>0</formula>
    </cfRule>
  </conditionalFormatting>
  <conditionalFormatting sqref="X181:X1048576">
    <cfRule type="cellIs" dxfId="12" priority="9" stopIfTrue="1" operator="greaterThan">
      <formula>1</formula>
    </cfRule>
  </conditionalFormatting>
  <conditionalFormatting sqref="X181:X1048576">
    <cfRule type="cellIs" dxfId="11" priority="6" stopIfTrue="1" operator="greaterThan">
      <formula>1</formula>
    </cfRule>
  </conditionalFormatting>
  <conditionalFormatting sqref="W181:W1048576">
    <cfRule type="cellIs" dxfId="10" priority="7" stopIfTrue="1" operator="greaterThan">
      <formula>0</formula>
    </cfRule>
  </conditionalFormatting>
  <conditionalFormatting sqref="Q18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0">
    <cfRule type="cellIs" dxfId="7" priority="4" stopIfTrue="1" operator="lessThan">
      <formula>0</formula>
    </cfRule>
  </conditionalFormatting>
  <conditionalFormatting sqref="X5:X180">
    <cfRule type="cellIs" dxfId="6" priority="2" stopIfTrue="1" operator="greaterThan">
      <formula>1</formula>
    </cfRule>
  </conditionalFormatting>
  <conditionalFormatting sqref="W5:W180">
    <cfRule type="cellIs" dxfId="5" priority="3" stopIfTrue="1" operator="greaterThan">
      <formula>0</formula>
    </cfRule>
  </conditionalFormatting>
  <conditionalFormatting sqref="S5:S180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13591.553359999998</v>
      </c>
      <c r="C5" s="33">
        <v>13149.495689999998</v>
      </c>
      <c r="D5" s="12"/>
      <c r="E5" s="226">
        <v>14776.0108</v>
      </c>
      <c r="F5" s="32">
        <v>15966.532854797362</v>
      </c>
      <c r="G5" s="225">
        <f>E5-F5</f>
        <v>-1190.5220547973622</v>
      </c>
      <c r="H5" s="231">
        <f>IF(F5&lt;0.00000001,"",E5/F5)</f>
        <v>0.92543640716339659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2138.7816800000001</v>
      </c>
      <c r="C6" s="35">
        <v>2385.8506700000003</v>
      </c>
      <c r="D6" s="12"/>
      <c r="E6" s="227">
        <v>3757.063619999999</v>
      </c>
      <c r="F6" s="34">
        <v>2720.0659153442384</v>
      </c>
      <c r="G6" s="228">
        <f>E6-F6</f>
        <v>1036.9977046557606</v>
      </c>
      <c r="H6" s="232">
        <f>IF(F6&lt;0.00000001,"",E6/F6)</f>
        <v>1.3812399173144756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14925.14157</v>
      </c>
      <c r="C7" s="35">
        <v>16746.155469999998</v>
      </c>
      <c r="D7" s="12"/>
      <c r="E7" s="227">
        <v>19609.368490000001</v>
      </c>
      <c r="F7" s="34">
        <v>20669.007610595705</v>
      </c>
      <c r="G7" s="228">
        <f>E7-F7</f>
        <v>-1059.6391205957043</v>
      </c>
      <c r="H7" s="232">
        <f>IF(F7&lt;0.00000001,"",E7/F7)</f>
        <v>0.94873294642107087</v>
      </c>
    </row>
    <row r="8" spans="1:10" ht="14.4" customHeight="1" thickBot="1" x14ac:dyDescent="0.35">
      <c r="A8" s="1" t="s">
        <v>96</v>
      </c>
      <c r="B8" s="15">
        <v>5968.5419400000028</v>
      </c>
      <c r="C8" s="37">
        <v>5018.0450200000032</v>
      </c>
      <c r="D8" s="12"/>
      <c r="E8" s="229">
        <v>5049.3908399999982</v>
      </c>
      <c r="F8" s="36">
        <v>4972.1637672166698</v>
      </c>
      <c r="G8" s="230">
        <f>E8-F8</f>
        <v>77.227072783328367</v>
      </c>
      <c r="H8" s="233">
        <f>IF(F8&lt;0.00000001,"",E8/F8)</f>
        <v>1.0155318843865351</v>
      </c>
    </row>
    <row r="9" spans="1:10" ht="14.4" customHeight="1" thickBot="1" x14ac:dyDescent="0.35">
      <c r="A9" s="2" t="s">
        <v>97</v>
      </c>
      <c r="B9" s="3">
        <v>36624.018550000001</v>
      </c>
      <c r="C9" s="39">
        <v>37299.546849999999</v>
      </c>
      <c r="D9" s="12"/>
      <c r="E9" s="3">
        <v>43191.833749999998</v>
      </c>
      <c r="F9" s="38">
        <v>44327.770147953976</v>
      </c>
      <c r="G9" s="38">
        <f>E9-F9</f>
        <v>-1135.9363979539776</v>
      </c>
      <c r="H9" s="234">
        <f>IF(F9&lt;0.00000001,"",E9/F9)</f>
        <v>0.97437415881370681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4962.0369800000008</v>
      </c>
      <c r="C11" s="33">
        <f>IF(ISERROR(VLOOKUP("Celkem:",'ZV Vykáz.-A'!A:H,5,0)),0,VLOOKUP("Celkem:",'ZV Vykáz.-A'!A:H,5,0)/1000)</f>
        <v>4721.2966000000006</v>
      </c>
      <c r="D11" s="12"/>
      <c r="E11" s="226">
        <f>IF(ISERROR(VLOOKUP("Celkem:",'ZV Vykáz.-A'!A:H,8,0)),0,VLOOKUP("Celkem:",'ZV Vykáz.-A'!A:H,8,0)/1000)</f>
        <v>5051.3195900000019</v>
      </c>
      <c r="F11" s="32">
        <f>C11</f>
        <v>4721.2966000000006</v>
      </c>
      <c r="G11" s="225">
        <f>E11-F11</f>
        <v>330.0229900000013</v>
      </c>
      <c r="H11" s="231">
        <f>IF(F11&lt;0.00000001,"",E11/F11)</f>
        <v>1.0699009229795056</v>
      </c>
      <c r="I11" s="225">
        <f>E11-B11</f>
        <v>89.282610000001114</v>
      </c>
      <c r="J11" s="231">
        <f>IF(B11&lt;0.00000001,"",E11/B11)</f>
        <v>1.0179931367621531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15135.27</v>
      </c>
      <c r="C12" s="37">
        <f>IF(ISERROR(VLOOKUP("Celkem",CaseMix!A:D,3,0)),0,VLOOKUP("Celkem",CaseMix!A:D,3,0)*30)</f>
        <v>14757.329999999998</v>
      </c>
      <c r="D12" s="12"/>
      <c r="E12" s="229">
        <f>IF(ISERROR(VLOOKUP("Celkem",CaseMix!A:D,4,0)),0,VLOOKUP("Celkem",CaseMix!A:D,4,0)*30)</f>
        <v>15740.129999999997</v>
      </c>
      <c r="F12" s="36">
        <f>C12</f>
        <v>14757.329999999998</v>
      </c>
      <c r="G12" s="230">
        <f>E12-F12</f>
        <v>982.79999999999927</v>
      </c>
      <c r="H12" s="233">
        <f>IF(F12&lt;0.00000001,"",E12/F12)</f>
        <v>1.0665974129466509</v>
      </c>
      <c r="I12" s="230">
        <f>E12-B12</f>
        <v>604.85999999999694</v>
      </c>
      <c r="J12" s="233">
        <f>IF(B12&lt;0.00000001,"",E12/B12)</f>
        <v>1.0399636081814196</v>
      </c>
    </row>
    <row r="13" spans="1:10" ht="14.4" customHeight="1" thickBot="1" x14ac:dyDescent="0.35">
      <c r="A13" s="4" t="s">
        <v>100</v>
      </c>
      <c r="B13" s="9">
        <f>SUM(B11:B12)</f>
        <v>20097.306980000001</v>
      </c>
      <c r="C13" s="41">
        <f>SUM(C11:C12)</f>
        <v>19478.6266</v>
      </c>
      <c r="D13" s="12"/>
      <c r="E13" s="9">
        <f>SUM(E11:E12)</f>
        <v>20791.44959</v>
      </c>
      <c r="F13" s="40">
        <f>SUM(F11:F12)</f>
        <v>19478.6266</v>
      </c>
      <c r="G13" s="40">
        <f>E13-F13</f>
        <v>1312.8229900000006</v>
      </c>
      <c r="H13" s="235">
        <f>IF(F13&lt;0.00000001,"",E13/F13)</f>
        <v>1.0673981290857539</v>
      </c>
      <c r="I13" s="40">
        <f>SUM(I11:I12)</f>
        <v>694.14260999999806</v>
      </c>
      <c r="J13" s="235">
        <f>IF(B13&lt;0.00000001,"",E13/B13)</f>
        <v>1.0345390857934738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0.54874663610610264</v>
      </c>
      <c r="C15" s="43">
        <f>IF(C9=0,"",C13/C9)</f>
        <v>0.52222153471014621</v>
      </c>
      <c r="D15" s="12"/>
      <c r="E15" s="10">
        <f>IF(E9=0,"",E13/E9)</f>
        <v>0.48137455127151207</v>
      </c>
      <c r="F15" s="42">
        <f>IF(F9=0,"",F13/F9)</f>
        <v>0.4394226584144808</v>
      </c>
      <c r="G15" s="42">
        <f>IF(ISERROR(F15-E15),"",E15-F15)</f>
        <v>4.195189285703127E-2</v>
      </c>
      <c r="H15" s="236">
        <f>IF(ISERROR(F15-E15),"",IF(F15&lt;0.00000001,"",E15/F15))</f>
        <v>1.0954704816733882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4401438</v>
      </c>
      <c r="C3" s="344">
        <f t="shared" ref="C3:L3" si="0">SUBTOTAL(9,C6:C1048576)</f>
        <v>8.6997008787011083</v>
      </c>
      <c r="D3" s="344">
        <f t="shared" si="0"/>
        <v>4336963</v>
      </c>
      <c r="E3" s="344">
        <f t="shared" si="0"/>
        <v>8</v>
      </c>
      <c r="F3" s="344">
        <f t="shared" si="0"/>
        <v>4693101</v>
      </c>
      <c r="G3" s="347">
        <f>IF(D3&lt;&gt;0,F3/D3,"")</f>
        <v>1.0821169099206058</v>
      </c>
      <c r="H3" s="343">
        <f t="shared" si="0"/>
        <v>2022706.9800000007</v>
      </c>
      <c r="I3" s="344">
        <f t="shared" si="0"/>
        <v>2.2069781943568563</v>
      </c>
      <c r="J3" s="344">
        <f t="shared" si="0"/>
        <v>1324774.8700000008</v>
      </c>
      <c r="K3" s="344">
        <f t="shared" si="0"/>
        <v>2</v>
      </c>
      <c r="L3" s="344">
        <f t="shared" si="0"/>
        <v>1820909.3099999998</v>
      </c>
      <c r="M3" s="345">
        <f>IF(J3&lt;&gt;0,L3/J3,"")</f>
        <v>1.3745047186772186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2017</v>
      </c>
      <c r="E5" s="996"/>
      <c r="F5" s="996">
        <v>2018</v>
      </c>
      <c r="G5" s="905" t="s">
        <v>2</v>
      </c>
      <c r="H5" s="995">
        <v>2015</v>
      </c>
      <c r="I5" s="996"/>
      <c r="J5" s="996">
        <v>2017</v>
      </c>
      <c r="K5" s="996"/>
      <c r="L5" s="996">
        <v>2018</v>
      </c>
      <c r="M5" s="905" t="s">
        <v>2</v>
      </c>
    </row>
    <row r="6" spans="1:13" ht="14.4" customHeight="1" x14ac:dyDescent="0.3">
      <c r="A6" s="856" t="s">
        <v>5692</v>
      </c>
      <c r="B6" s="887"/>
      <c r="C6" s="825"/>
      <c r="D6" s="887"/>
      <c r="E6" s="825"/>
      <c r="F6" s="887">
        <v>266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5704</v>
      </c>
      <c r="B7" s="889">
        <v>4694</v>
      </c>
      <c r="C7" s="832"/>
      <c r="D7" s="889"/>
      <c r="E7" s="832"/>
      <c r="F7" s="889">
        <v>1942</v>
      </c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6239</v>
      </c>
      <c r="B8" s="889">
        <v>72212</v>
      </c>
      <c r="C8" s="832">
        <v>0.52074334215517304</v>
      </c>
      <c r="D8" s="889">
        <v>138671</v>
      </c>
      <c r="E8" s="832">
        <v>1</v>
      </c>
      <c r="F8" s="889">
        <v>44343</v>
      </c>
      <c r="G8" s="837">
        <v>0.31977125714821414</v>
      </c>
      <c r="H8" s="889">
        <v>59524.87</v>
      </c>
      <c r="I8" s="832">
        <v>0.60651285677604483</v>
      </c>
      <c r="J8" s="889">
        <v>98142.799999999988</v>
      </c>
      <c r="K8" s="832">
        <v>1</v>
      </c>
      <c r="L8" s="889">
        <v>36597.01</v>
      </c>
      <c r="M8" s="838">
        <v>0.37289551551412847</v>
      </c>
    </row>
    <row r="9" spans="1:13" ht="14.4" customHeight="1" x14ac:dyDescent="0.3">
      <c r="A9" s="857" t="s">
        <v>5713</v>
      </c>
      <c r="B9" s="889">
        <v>217609</v>
      </c>
      <c r="C9" s="832">
        <v>0.61791422819287445</v>
      </c>
      <c r="D9" s="889">
        <v>352167</v>
      </c>
      <c r="E9" s="832">
        <v>1</v>
      </c>
      <c r="F9" s="889">
        <v>385313</v>
      </c>
      <c r="G9" s="837">
        <v>1.0941201191480179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6240</v>
      </c>
      <c r="B10" s="889">
        <v>1018086</v>
      </c>
      <c r="C10" s="832">
        <v>0.69988526425998887</v>
      </c>
      <c r="D10" s="889">
        <v>1454647</v>
      </c>
      <c r="E10" s="832">
        <v>1</v>
      </c>
      <c r="F10" s="889">
        <v>1407168</v>
      </c>
      <c r="G10" s="837">
        <v>0.96736046614745708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6241</v>
      </c>
      <c r="B11" s="889">
        <v>1752331</v>
      </c>
      <c r="C11" s="832">
        <v>1.338643351782038</v>
      </c>
      <c r="D11" s="889">
        <v>1309035</v>
      </c>
      <c r="E11" s="832">
        <v>1</v>
      </c>
      <c r="F11" s="889">
        <v>1605252</v>
      </c>
      <c r="G11" s="837">
        <v>1.2262865393209501</v>
      </c>
      <c r="H11" s="889">
        <v>1963182.1100000006</v>
      </c>
      <c r="I11" s="832">
        <v>1.6004653375808113</v>
      </c>
      <c r="J11" s="889">
        <v>1226632.0700000008</v>
      </c>
      <c r="K11" s="832">
        <v>1</v>
      </c>
      <c r="L11" s="889">
        <v>1784312.2999999998</v>
      </c>
      <c r="M11" s="838">
        <v>1.4546434449573773</v>
      </c>
    </row>
    <row r="12" spans="1:13" ht="14.4" customHeight="1" x14ac:dyDescent="0.3">
      <c r="A12" s="857" t="s">
        <v>6242</v>
      </c>
      <c r="B12" s="889">
        <v>381120</v>
      </c>
      <c r="C12" s="832">
        <v>1.2966176080344567</v>
      </c>
      <c r="D12" s="889">
        <v>293934</v>
      </c>
      <c r="E12" s="832">
        <v>1</v>
      </c>
      <c r="F12" s="889">
        <v>452411</v>
      </c>
      <c r="G12" s="837">
        <v>1.539158450536515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6243</v>
      </c>
      <c r="B13" s="889">
        <v>308902</v>
      </c>
      <c r="C13" s="832">
        <v>1.4333135358859668</v>
      </c>
      <c r="D13" s="889">
        <v>215516</v>
      </c>
      <c r="E13" s="832">
        <v>1</v>
      </c>
      <c r="F13" s="889">
        <v>199852</v>
      </c>
      <c r="G13" s="837">
        <v>0.927318621355259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6244</v>
      </c>
      <c r="B14" s="889">
        <v>487201</v>
      </c>
      <c r="C14" s="832">
        <v>0.95867399444710089</v>
      </c>
      <c r="D14" s="889">
        <v>508203</v>
      </c>
      <c r="E14" s="832">
        <v>1</v>
      </c>
      <c r="F14" s="889">
        <v>537569</v>
      </c>
      <c r="G14" s="837">
        <v>1.0577839957654718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6245</v>
      </c>
      <c r="B15" s="889">
        <v>118819</v>
      </c>
      <c r="C15" s="832">
        <v>1.8339095539435097</v>
      </c>
      <c r="D15" s="889">
        <v>64790</v>
      </c>
      <c r="E15" s="832">
        <v>1</v>
      </c>
      <c r="F15" s="889">
        <v>58985</v>
      </c>
      <c r="G15" s="837">
        <v>0.91040283994443583</v>
      </c>
      <c r="H15" s="889"/>
      <c r="I15" s="832"/>
      <c r="J15" s="889"/>
      <c r="K15" s="832"/>
      <c r="L15" s="889"/>
      <c r="M15" s="838"/>
    </row>
    <row r="16" spans="1:13" ht="14.4" customHeight="1" thickBot="1" x14ac:dyDescent="0.35">
      <c r="A16" s="893" t="s">
        <v>6246</v>
      </c>
      <c r="B16" s="891">
        <v>40464</v>
      </c>
      <c r="C16" s="840"/>
      <c r="D16" s="891"/>
      <c r="E16" s="840"/>
      <c r="F16" s="891"/>
      <c r="G16" s="845"/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5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7110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25649.83</v>
      </c>
      <c r="G3" s="211">
        <f t="shared" si="0"/>
        <v>6424144.9799999995</v>
      </c>
      <c r="H3" s="212"/>
      <c r="I3" s="212"/>
      <c r="J3" s="207">
        <f t="shared" si="0"/>
        <v>32992.079999999994</v>
      </c>
      <c r="K3" s="211">
        <f t="shared" si="0"/>
        <v>5661737.870000001</v>
      </c>
      <c r="L3" s="212"/>
      <c r="M3" s="212"/>
      <c r="N3" s="207">
        <f t="shared" si="0"/>
        <v>30394.38</v>
      </c>
      <c r="O3" s="211">
        <f t="shared" si="0"/>
        <v>6514010.3100000005</v>
      </c>
      <c r="P3" s="177">
        <f>IF(K3=0,"",O3/K3)</f>
        <v>1.1505319496538258</v>
      </c>
      <c r="Q3" s="209">
        <f>IF(N3=0,"",O3/N3)</f>
        <v>214.31627524562109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5716</v>
      </c>
      <c r="B6" s="825" t="s">
        <v>6247</v>
      </c>
      <c r="C6" s="825" t="s">
        <v>5511</v>
      </c>
      <c r="D6" s="825" t="s">
        <v>6248</v>
      </c>
      <c r="E6" s="825" t="s">
        <v>6249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266</v>
      </c>
      <c r="P6" s="830"/>
      <c r="Q6" s="848">
        <v>266</v>
      </c>
    </row>
    <row r="7" spans="1:17" ht="14.4" customHeight="1" x14ac:dyDescent="0.3">
      <c r="A7" s="831" t="s">
        <v>5887</v>
      </c>
      <c r="B7" s="832" t="s">
        <v>6250</v>
      </c>
      <c r="C7" s="832" t="s">
        <v>5511</v>
      </c>
      <c r="D7" s="832" t="s">
        <v>6251</v>
      </c>
      <c r="E7" s="832" t="s">
        <v>6252</v>
      </c>
      <c r="F7" s="849">
        <v>2</v>
      </c>
      <c r="G7" s="849">
        <v>272</v>
      </c>
      <c r="H7" s="849"/>
      <c r="I7" s="849">
        <v>136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5887</v>
      </c>
      <c r="B8" s="832" t="s">
        <v>6250</v>
      </c>
      <c r="C8" s="832" t="s">
        <v>5511</v>
      </c>
      <c r="D8" s="832" t="s">
        <v>6253</v>
      </c>
      <c r="E8" s="832" t="s">
        <v>6254</v>
      </c>
      <c r="F8" s="849">
        <v>2</v>
      </c>
      <c r="G8" s="849">
        <v>1408</v>
      </c>
      <c r="H8" s="849"/>
      <c r="I8" s="849">
        <v>704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5887</v>
      </c>
      <c r="B9" s="832" t="s">
        <v>6250</v>
      </c>
      <c r="C9" s="832" t="s">
        <v>5511</v>
      </c>
      <c r="D9" s="832" t="s">
        <v>6255</v>
      </c>
      <c r="E9" s="832" t="s">
        <v>6256</v>
      </c>
      <c r="F9" s="849">
        <v>4</v>
      </c>
      <c r="G9" s="849">
        <v>1980</v>
      </c>
      <c r="H9" s="849"/>
      <c r="I9" s="849">
        <v>495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5887</v>
      </c>
      <c r="B10" s="832" t="s">
        <v>6250</v>
      </c>
      <c r="C10" s="832" t="s">
        <v>5511</v>
      </c>
      <c r="D10" s="832" t="s">
        <v>6257</v>
      </c>
      <c r="E10" s="832" t="s">
        <v>6258</v>
      </c>
      <c r="F10" s="849">
        <v>8</v>
      </c>
      <c r="G10" s="849">
        <v>680</v>
      </c>
      <c r="H10" s="849"/>
      <c r="I10" s="849">
        <v>85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5887</v>
      </c>
      <c r="B11" s="832" t="s">
        <v>6250</v>
      </c>
      <c r="C11" s="832" t="s">
        <v>5511</v>
      </c>
      <c r="D11" s="832" t="s">
        <v>6259</v>
      </c>
      <c r="E11" s="832" t="s">
        <v>6260</v>
      </c>
      <c r="F11" s="849">
        <v>1</v>
      </c>
      <c r="G11" s="849">
        <v>178</v>
      </c>
      <c r="H11" s="849"/>
      <c r="I11" s="849">
        <v>178</v>
      </c>
      <c r="J11" s="849"/>
      <c r="K11" s="849"/>
      <c r="L11" s="849"/>
      <c r="M11" s="849"/>
      <c r="N11" s="849">
        <v>2</v>
      </c>
      <c r="O11" s="849">
        <v>358</v>
      </c>
      <c r="P11" s="837"/>
      <c r="Q11" s="850">
        <v>179</v>
      </c>
    </row>
    <row r="12" spans="1:17" ht="14.4" customHeight="1" x14ac:dyDescent="0.3">
      <c r="A12" s="831" t="s">
        <v>5887</v>
      </c>
      <c r="B12" s="832" t="s">
        <v>6250</v>
      </c>
      <c r="C12" s="832" t="s">
        <v>5511</v>
      </c>
      <c r="D12" s="832" t="s">
        <v>6261</v>
      </c>
      <c r="E12" s="832" t="s">
        <v>6262</v>
      </c>
      <c r="F12" s="849">
        <v>1</v>
      </c>
      <c r="G12" s="849">
        <v>176</v>
      </c>
      <c r="H12" s="849"/>
      <c r="I12" s="849">
        <v>176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5887</v>
      </c>
      <c r="B13" s="832" t="s">
        <v>6250</v>
      </c>
      <c r="C13" s="832" t="s">
        <v>5511</v>
      </c>
      <c r="D13" s="832" t="s">
        <v>6263</v>
      </c>
      <c r="E13" s="832" t="s">
        <v>6264</v>
      </c>
      <c r="F13" s="849"/>
      <c r="G13" s="849"/>
      <c r="H13" s="849"/>
      <c r="I13" s="849"/>
      <c r="J13" s="849"/>
      <c r="K13" s="849"/>
      <c r="L13" s="849"/>
      <c r="M13" s="849"/>
      <c r="N13" s="849">
        <v>6</v>
      </c>
      <c r="O13" s="849">
        <v>1584</v>
      </c>
      <c r="P13" s="837"/>
      <c r="Q13" s="850">
        <v>264</v>
      </c>
    </row>
    <row r="14" spans="1:17" ht="14.4" customHeight="1" x14ac:dyDescent="0.3">
      <c r="A14" s="831" t="s">
        <v>6265</v>
      </c>
      <c r="B14" s="832" t="s">
        <v>6266</v>
      </c>
      <c r="C14" s="832" t="s">
        <v>5421</v>
      </c>
      <c r="D14" s="832" t="s">
        <v>6267</v>
      </c>
      <c r="E14" s="832" t="s">
        <v>1521</v>
      </c>
      <c r="F14" s="849">
        <v>0.02</v>
      </c>
      <c r="G14" s="849">
        <v>177.08</v>
      </c>
      <c r="H14" s="849"/>
      <c r="I14" s="849">
        <v>8854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6265</v>
      </c>
      <c r="B15" s="832" t="s">
        <v>6266</v>
      </c>
      <c r="C15" s="832" t="s">
        <v>5421</v>
      </c>
      <c r="D15" s="832" t="s">
        <v>6268</v>
      </c>
      <c r="E15" s="832" t="s">
        <v>1521</v>
      </c>
      <c r="F15" s="849">
        <v>1.8499999999999999</v>
      </c>
      <c r="G15" s="849">
        <v>3275.98</v>
      </c>
      <c r="H15" s="849">
        <v>0.87850727937292006</v>
      </c>
      <c r="I15" s="849">
        <v>1770.8000000000002</v>
      </c>
      <c r="J15" s="849">
        <v>2.0499999999999998</v>
      </c>
      <c r="K15" s="849">
        <v>3729.0299999999997</v>
      </c>
      <c r="L15" s="849">
        <v>1</v>
      </c>
      <c r="M15" s="849">
        <v>1819.0390243902439</v>
      </c>
      <c r="N15" s="849">
        <v>0.35</v>
      </c>
      <c r="O15" s="849">
        <v>636.66</v>
      </c>
      <c r="P15" s="837">
        <v>0.170730726221028</v>
      </c>
      <c r="Q15" s="850">
        <v>1819.0285714285715</v>
      </c>
    </row>
    <row r="16" spans="1:17" ht="14.4" customHeight="1" x14ac:dyDescent="0.3">
      <c r="A16" s="831" t="s">
        <v>6265</v>
      </c>
      <c r="B16" s="832" t="s">
        <v>6266</v>
      </c>
      <c r="C16" s="832" t="s">
        <v>5421</v>
      </c>
      <c r="D16" s="832" t="s">
        <v>6269</v>
      </c>
      <c r="E16" s="832" t="s">
        <v>6270</v>
      </c>
      <c r="F16" s="849">
        <v>0.05</v>
      </c>
      <c r="G16" s="849">
        <v>45.19</v>
      </c>
      <c r="H16" s="849">
        <v>0.40001770381517215</v>
      </c>
      <c r="I16" s="849">
        <v>903.8</v>
      </c>
      <c r="J16" s="849">
        <v>0.13</v>
      </c>
      <c r="K16" s="849">
        <v>112.97</v>
      </c>
      <c r="L16" s="849">
        <v>1</v>
      </c>
      <c r="M16" s="849">
        <v>869</v>
      </c>
      <c r="N16" s="849"/>
      <c r="O16" s="849"/>
      <c r="P16" s="837"/>
      <c r="Q16" s="850"/>
    </row>
    <row r="17" spans="1:17" ht="14.4" customHeight="1" x14ac:dyDescent="0.3">
      <c r="A17" s="831" t="s">
        <v>6265</v>
      </c>
      <c r="B17" s="832" t="s">
        <v>6266</v>
      </c>
      <c r="C17" s="832" t="s">
        <v>2174</v>
      </c>
      <c r="D17" s="832" t="s">
        <v>6271</v>
      </c>
      <c r="E17" s="832" t="s">
        <v>6272</v>
      </c>
      <c r="F17" s="849">
        <v>1590</v>
      </c>
      <c r="G17" s="849">
        <v>8347.5</v>
      </c>
      <c r="H17" s="849">
        <v>0.61685288640595903</v>
      </c>
      <c r="I17" s="849">
        <v>5.25</v>
      </c>
      <c r="J17" s="849">
        <v>1890</v>
      </c>
      <c r="K17" s="849">
        <v>13532.4</v>
      </c>
      <c r="L17" s="849">
        <v>1</v>
      </c>
      <c r="M17" s="849">
        <v>7.16</v>
      </c>
      <c r="N17" s="849">
        <v>1260</v>
      </c>
      <c r="O17" s="849">
        <v>9059.4</v>
      </c>
      <c r="P17" s="837">
        <v>0.66945996275605213</v>
      </c>
      <c r="Q17" s="850">
        <v>7.1899999999999995</v>
      </c>
    </row>
    <row r="18" spans="1:17" ht="14.4" customHeight="1" x14ac:dyDescent="0.3">
      <c r="A18" s="831" t="s">
        <v>6265</v>
      </c>
      <c r="B18" s="832" t="s">
        <v>6266</v>
      </c>
      <c r="C18" s="832" t="s">
        <v>2174</v>
      </c>
      <c r="D18" s="832" t="s">
        <v>6273</v>
      </c>
      <c r="E18" s="832" t="s">
        <v>6274</v>
      </c>
      <c r="F18" s="849"/>
      <c r="G18" s="849"/>
      <c r="H18" s="849"/>
      <c r="I18" s="849"/>
      <c r="J18" s="849">
        <v>374</v>
      </c>
      <c r="K18" s="849">
        <v>1978.46</v>
      </c>
      <c r="L18" s="849">
        <v>1</v>
      </c>
      <c r="M18" s="849">
        <v>5.29</v>
      </c>
      <c r="N18" s="849">
        <v>359</v>
      </c>
      <c r="O18" s="849">
        <v>1913.47</v>
      </c>
      <c r="P18" s="837">
        <v>0.96715121862458675</v>
      </c>
      <c r="Q18" s="850">
        <v>5.33</v>
      </c>
    </row>
    <row r="19" spans="1:17" ht="14.4" customHeight="1" x14ac:dyDescent="0.3">
      <c r="A19" s="831" t="s">
        <v>6265</v>
      </c>
      <c r="B19" s="832" t="s">
        <v>6266</v>
      </c>
      <c r="C19" s="832" t="s">
        <v>2174</v>
      </c>
      <c r="D19" s="832" t="s">
        <v>6275</v>
      </c>
      <c r="E19" s="832" t="s">
        <v>6276</v>
      </c>
      <c r="F19" s="849"/>
      <c r="G19" s="849"/>
      <c r="H19" s="849"/>
      <c r="I19" s="849"/>
      <c r="J19" s="849">
        <v>700</v>
      </c>
      <c r="K19" s="849">
        <v>18340</v>
      </c>
      <c r="L19" s="849">
        <v>1</v>
      </c>
      <c r="M19" s="849">
        <v>26.2</v>
      </c>
      <c r="N19" s="849"/>
      <c r="O19" s="849"/>
      <c r="P19" s="837"/>
      <c r="Q19" s="850"/>
    </row>
    <row r="20" spans="1:17" ht="14.4" customHeight="1" x14ac:dyDescent="0.3">
      <c r="A20" s="831" t="s">
        <v>6265</v>
      </c>
      <c r="B20" s="832" t="s">
        <v>6266</v>
      </c>
      <c r="C20" s="832" t="s">
        <v>2174</v>
      </c>
      <c r="D20" s="832" t="s">
        <v>6277</v>
      </c>
      <c r="E20" s="832" t="s">
        <v>6278</v>
      </c>
      <c r="F20" s="849"/>
      <c r="G20" s="849"/>
      <c r="H20" s="849"/>
      <c r="I20" s="849"/>
      <c r="J20" s="849"/>
      <c r="K20" s="849"/>
      <c r="L20" s="849"/>
      <c r="M20" s="849"/>
      <c r="N20" s="849">
        <v>440</v>
      </c>
      <c r="O20" s="849">
        <v>9196</v>
      </c>
      <c r="P20" s="837"/>
      <c r="Q20" s="850">
        <v>20.9</v>
      </c>
    </row>
    <row r="21" spans="1:17" ht="14.4" customHeight="1" x14ac:dyDescent="0.3">
      <c r="A21" s="831" t="s">
        <v>6265</v>
      </c>
      <c r="B21" s="832" t="s">
        <v>6266</v>
      </c>
      <c r="C21" s="832" t="s">
        <v>2174</v>
      </c>
      <c r="D21" s="832" t="s">
        <v>6279</v>
      </c>
      <c r="E21" s="832" t="s">
        <v>6280</v>
      </c>
      <c r="F21" s="849">
        <v>8</v>
      </c>
      <c r="G21" s="849">
        <v>17309.919999999998</v>
      </c>
      <c r="H21" s="849">
        <v>1.4521866794184515</v>
      </c>
      <c r="I21" s="849">
        <v>2163.7399999999998</v>
      </c>
      <c r="J21" s="849">
        <v>6</v>
      </c>
      <c r="K21" s="849">
        <v>11919.9</v>
      </c>
      <c r="L21" s="849">
        <v>1</v>
      </c>
      <c r="M21" s="849">
        <v>1986.6499999999999</v>
      </c>
      <c r="N21" s="849">
        <v>6</v>
      </c>
      <c r="O21" s="849">
        <v>12167.34</v>
      </c>
      <c r="P21" s="837">
        <v>1.020758563410767</v>
      </c>
      <c r="Q21" s="850">
        <v>2027.89</v>
      </c>
    </row>
    <row r="22" spans="1:17" ht="14.4" customHeight="1" x14ac:dyDescent="0.3">
      <c r="A22" s="831" t="s">
        <v>6265</v>
      </c>
      <c r="B22" s="832" t="s">
        <v>6266</v>
      </c>
      <c r="C22" s="832" t="s">
        <v>2174</v>
      </c>
      <c r="D22" s="832" t="s">
        <v>6281</v>
      </c>
      <c r="E22" s="832" t="s">
        <v>6282</v>
      </c>
      <c r="F22" s="849">
        <v>920</v>
      </c>
      <c r="G22" s="849">
        <v>30369.199999999997</v>
      </c>
      <c r="H22" s="849">
        <v>0.62578147473193924</v>
      </c>
      <c r="I22" s="849">
        <v>33.01</v>
      </c>
      <c r="J22" s="849">
        <v>1439</v>
      </c>
      <c r="K22" s="849">
        <v>48530.039999999994</v>
      </c>
      <c r="L22" s="849">
        <v>1</v>
      </c>
      <c r="M22" s="849">
        <v>33.724836692147321</v>
      </c>
      <c r="N22" s="849">
        <v>106</v>
      </c>
      <c r="O22" s="849">
        <v>3624.14</v>
      </c>
      <c r="P22" s="837">
        <v>7.4678281740546693E-2</v>
      </c>
      <c r="Q22" s="850">
        <v>34.19</v>
      </c>
    </row>
    <row r="23" spans="1:17" ht="14.4" customHeight="1" x14ac:dyDescent="0.3">
      <c r="A23" s="831" t="s">
        <v>6265</v>
      </c>
      <c r="B23" s="832" t="s">
        <v>6266</v>
      </c>
      <c r="C23" s="832" t="s">
        <v>5511</v>
      </c>
      <c r="D23" s="832" t="s">
        <v>6283</v>
      </c>
      <c r="E23" s="832" t="s">
        <v>6284</v>
      </c>
      <c r="F23" s="849">
        <v>8</v>
      </c>
      <c r="G23" s="849">
        <v>5448</v>
      </c>
      <c r="H23" s="849">
        <v>1.3313782991202345</v>
      </c>
      <c r="I23" s="849">
        <v>681</v>
      </c>
      <c r="J23" s="849">
        <v>6</v>
      </c>
      <c r="K23" s="849">
        <v>4092</v>
      </c>
      <c r="L23" s="849">
        <v>1</v>
      </c>
      <c r="M23" s="849">
        <v>682</v>
      </c>
      <c r="N23" s="849">
        <v>6</v>
      </c>
      <c r="O23" s="849">
        <v>4092</v>
      </c>
      <c r="P23" s="837">
        <v>1</v>
      </c>
      <c r="Q23" s="850">
        <v>682</v>
      </c>
    </row>
    <row r="24" spans="1:17" ht="14.4" customHeight="1" x14ac:dyDescent="0.3">
      <c r="A24" s="831" t="s">
        <v>6265</v>
      </c>
      <c r="B24" s="832" t="s">
        <v>6266</v>
      </c>
      <c r="C24" s="832" t="s">
        <v>5511</v>
      </c>
      <c r="D24" s="832" t="s">
        <v>6285</v>
      </c>
      <c r="E24" s="832" t="s">
        <v>6286</v>
      </c>
      <c r="F24" s="849"/>
      <c r="G24" s="849"/>
      <c r="H24" s="849"/>
      <c r="I24" s="849"/>
      <c r="J24" s="849">
        <v>1</v>
      </c>
      <c r="K24" s="849">
        <v>2638</v>
      </c>
      <c r="L24" s="849">
        <v>1</v>
      </c>
      <c r="M24" s="849">
        <v>2638</v>
      </c>
      <c r="N24" s="849"/>
      <c r="O24" s="849"/>
      <c r="P24" s="837"/>
      <c r="Q24" s="850"/>
    </row>
    <row r="25" spans="1:17" ht="14.4" customHeight="1" x14ac:dyDescent="0.3">
      <c r="A25" s="831" t="s">
        <v>6265</v>
      </c>
      <c r="B25" s="832" t="s">
        <v>6266</v>
      </c>
      <c r="C25" s="832" t="s">
        <v>5511</v>
      </c>
      <c r="D25" s="832" t="s">
        <v>6287</v>
      </c>
      <c r="E25" s="832" t="s">
        <v>6288</v>
      </c>
      <c r="F25" s="849">
        <v>2</v>
      </c>
      <c r="G25" s="849">
        <v>3650</v>
      </c>
      <c r="H25" s="849">
        <v>0.15384615384615385</v>
      </c>
      <c r="I25" s="849">
        <v>1825</v>
      </c>
      <c r="J25" s="849">
        <v>13</v>
      </c>
      <c r="K25" s="849">
        <v>23725</v>
      </c>
      <c r="L25" s="849">
        <v>1</v>
      </c>
      <c r="M25" s="849">
        <v>1825</v>
      </c>
      <c r="N25" s="849">
        <v>10</v>
      </c>
      <c r="O25" s="849">
        <v>18260</v>
      </c>
      <c r="P25" s="837">
        <v>0.76965226554267652</v>
      </c>
      <c r="Q25" s="850">
        <v>1826</v>
      </c>
    </row>
    <row r="26" spans="1:17" ht="14.4" customHeight="1" x14ac:dyDescent="0.3">
      <c r="A26" s="831" t="s">
        <v>6265</v>
      </c>
      <c r="B26" s="832" t="s">
        <v>6266</v>
      </c>
      <c r="C26" s="832" t="s">
        <v>5511</v>
      </c>
      <c r="D26" s="832" t="s">
        <v>6289</v>
      </c>
      <c r="E26" s="832" t="s">
        <v>6290</v>
      </c>
      <c r="F26" s="849"/>
      <c r="G26" s="849"/>
      <c r="H26" s="849"/>
      <c r="I26" s="849"/>
      <c r="J26" s="849">
        <v>2</v>
      </c>
      <c r="K26" s="849">
        <v>858</v>
      </c>
      <c r="L26" s="849">
        <v>1</v>
      </c>
      <c r="M26" s="849">
        <v>429</v>
      </c>
      <c r="N26" s="849">
        <v>2</v>
      </c>
      <c r="O26" s="849">
        <v>860</v>
      </c>
      <c r="P26" s="837">
        <v>1.0023310023310024</v>
      </c>
      <c r="Q26" s="850">
        <v>430</v>
      </c>
    </row>
    <row r="27" spans="1:17" ht="14.4" customHeight="1" x14ac:dyDescent="0.3">
      <c r="A27" s="831" t="s">
        <v>6265</v>
      </c>
      <c r="B27" s="832" t="s">
        <v>6266</v>
      </c>
      <c r="C27" s="832" t="s">
        <v>5511</v>
      </c>
      <c r="D27" s="832" t="s">
        <v>6291</v>
      </c>
      <c r="E27" s="832" t="s">
        <v>6292</v>
      </c>
      <c r="F27" s="849">
        <v>4</v>
      </c>
      <c r="G27" s="849">
        <v>58024</v>
      </c>
      <c r="H27" s="849">
        <v>0.57138918157736662</v>
      </c>
      <c r="I27" s="849">
        <v>14506</v>
      </c>
      <c r="J27" s="849">
        <v>7</v>
      </c>
      <c r="K27" s="849">
        <v>101549</v>
      </c>
      <c r="L27" s="849">
        <v>1</v>
      </c>
      <c r="M27" s="849">
        <v>14507</v>
      </c>
      <c r="N27" s="849">
        <v>1</v>
      </c>
      <c r="O27" s="849">
        <v>14509</v>
      </c>
      <c r="P27" s="837">
        <v>0.14287683778274526</v>
      </c>
      <c r="Q27" s="850">
        <v>14509</v>
      </c>
    </row>
    <row r="28" spans="1:17" ht="14.4" customHeight="1" x14ac:dyDescent="0.3">
      <c r="A28" s="831" t="s">
        <v>6265</v>
      </c>
      <c r="B28" s="832" t="s">
        <v>6266</v>
      </c>
      <c r="C28" s="832" t="s">
        <v>5511</v>
      </c>
      <c r="D28" s="832" t="s">
        <v>6293</v>
      </c>
      <c r="E28" s="832" t="s">
        <v>6294</v>
      </c>
      <c r="F28" s="849">
        <v>10</v>
      </c>
      <c r="G28" s="849">
        <v>5090</v>
      </c>
      <c r="H28" s="849">
        <v>1</v>
      </c>
      <c r="I28" s="849">
        <v>509</v>
      </c>
      <c r="J28" s="849">
        <v>10</v>
      </c>
      <c r="K28" s="849">
        <v>5090</v>
      </c>
      <c r="L28" s="849">
        <v>1</v>
      </c>
      <c r="M28" s="849">
        <v>509</v>
      </c>
      <c r="N28" s="849">
        <v>7</v>
      </c>
      <c r="O28" s="849">
        <v>3570</v>
      </c>
      <c r="P28" s="837">
        <v>0.70137524557956776</v>
      </c>
      <c r="Q28" s="850">
        <v>510</v>
      </c>
    </row>
    <row r="29" spans="1:17" ht="14.4" customHeight="1" x14ac:dyDescent="0.3">
      <c r="A29" s="831" t="s">
        <v>6265</v>
      </c>
      <c r="B29" s="832" t="s">
        <v>6266</v>
      </c>
      <c r="C29" s="832" t="s">
        <v>5511</v>
      </c>
      <c r="D29" s="832" t="s">
        <v>6295</v>
      </c>
      <c r="E29" s="832" t="s">
        <v>6296</v>
      </c>
      <c r="F29" s="849"/>
      <c r="G29" s="849"/>
      <c r="H29" s="849"/>
      <c r="I29" s="849"/>
      <c r="J29" s="849"/>
      <c r="K29" s="849"/>
      <c r="L29" s="849"/>
      <c r="M29" s="849"/>
      <c r="N29" s="849">
        <v>1</v>
      </c>
      <c r="O29" s="849">
        <v>2333</v>
      </c>
      <c r="P29" s="837"/>
      <c r="Q29" s="850">
        <v>2333</v>
      </c>
    </row>
    <row r="30" spans="1:17" ht="14.4" customHeight="1" x14ac:dyDescent="0.3">
      <c r="A30" s="831" t="s">
        <v>6265</v>
      </c>
      <c r="B30" s="832" t="s">
        <v>6266</v>
      </c>
      <c r="C30" s="832" t="s">
        <v>5511</v>
      </c>
      <c r="D30" s="832" t="s">
        <v>6297</v>
      </c>
      <c r="E30" s="832" t="s">
        <v>6298</v>
      </c>
      <c r="F30" s="849"/>
      <c r="G30" s="849"/>
      <c r="H30" s="849"/>
      <c r="I30" s="849"/>
      <c r="J30" s="849">
        <v>1</v>
      </c>
      <c r="K30" s="849">
        <v>719</v>
      </c>
      <c r="L30" s="849">
        <v>1</v>
      </c>
      <c r="M30" s="849">
        <v>719</v>
      </c>
      <c r="N30" s="849">
        <v>1</v>
      </c>
      <c r="O30" s="849">
        <v>719</v>
      </c>
      <c r="P30" s="837">
        <v>1</v>
      </c>
      <c r="Q30" s="850">
        <v>719</v>
      </c>
    </row>
    <row r="31" spans="1:17" ht="14.4" customHeight="1" x14ac:dyDescent="0.3">
      <c r="A31" s="831" t="s">
        <v>5898</v>
      </c>
      <c r="B31" s="832" t="s">
        <v>6299</v>
      </c>
      <c r="C31" s="832" t="s">
        <v>5511</v>
      </c>
      <c r="D31" s="832" t="s">
        <v>6300</v>
      </c>
      <c r="E31" s="832" t="s">
        <v>6301</v>
      </c>
      <c r="F31" s="849">
        <v>1</v>
      </c>
      <c r="G31" s="849">
        <v>49</v>
      </c>
      <c r="H31" s="849">
        <v>0.5</v>
      </c>
      <c r="I31" s="849">
        <v>49</v>
      </c>
      <c r="J31" s="849">
        <v>2</v>
      </c>
      <c r="K31" s="849">
        <v>98</v>
      </c>
      <c r="L31" s="849">
        <v>1</v>
      </c>
      <c r="M31" s="849">
        <v>49</v>
      </c>
      <c r="N31" s="849">
        <v>1</v>
      </c>
      <c r="O31" s="849">
        <v>49</v>
      </c>
      <c r="P31" s="837">
        <v>0.5</v>
      </c>
      <c r="Q31" s="850">
        <v>49</v>
      </c>
    </row>
    <row r="32" spans="1:17" ht="14.4" customHeight="1" x14ac:dyDescent="0.3">
      <c r="A32" s="831" t="s">
        <v>5898</v>
      </c>
      <c r="B32" s="832" t="s">
        <v>6302</v>
      </c>
      <c r="C32" s="832" t="s">
        <v>5511</v>
      </c>
      <c r="D32" s="832" t="s">
        <v>6303</v>
      </c>
      <c r="E32" s="832" t="s">
        <v>6304</v>
      </c>
      <c r="F32" s="849"/>
      <c r="G32" s="849"/>
      <c r="H32" s="849"/>
      <c r="I32" s="849"/>
      <c r="J32" s="849"/>
      <c r="K32" s="849"/>
      <c r="L32" s="849"/>
      <c r="M32" s="849"/>
      <c r="N32" s="849">
        <v>1</v>
      </c>
      <c r="O32" s="849">
        <v>299</v>
      </c>
      <c r="P32" s="837"/>
      <c r="Q32" s="850">
        <v>299</v>
      </c>
    </row>
    <row r="33" spans="1:17" ht="14.4" customHeight="1" x14ac:dyDescent="0.3">
      <c r="A33" s="831" t="s">
        <v>5898</v>
      </c>
      <c r="B33" s="832" t="s">
        <v>6302</v>
      </c>
      <c r="C33" s="832" t="s">
        <v>5511</v>
      </c>
      <c r="D33" s="832" t="s">
        <v>6305</v>
      </c>
      <c r="E33" s="832" t="s">
        <v>6306</v>
      </c>
      <c r="F33" s="849">
        <v>7</v>
      </c>
      <c r="G33" s="849">
        <v>161</v>
      </c>
      <c r="H33" s="849"/>
      <c r="I33" s="849">
        <v>23</v>
      </c>
      <c r="J33" s="849">
        <v>0</v>
      </c>
      <c r="K33" s="849">
        <v>0</v>
      </c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5898</v>
      </c>
      <c r="B34" s="832" t="s">
        <v>6302</v>
      </c>
      <c r="C34" s="832" t="s">
        <v>5511</v>
      </c>
      <c r="D34" s="832" t="s">
        <v>6307</v>
      </c>
      <c r="E34" s="832" t="s">
        <v>6308</v>
      </c>
      <c r="F34" s="849"/>
      <c r="G34" s="849"/>
      <c r="H34" s="849"/>
      <c r="I34" s="849"/>
      <c r="J34" s="849"/>
      <c r="K34" s="849"/>
      <c r="L34" s="849"/>
      <c r="M34" s="849"/>
      <c r="N34" s="849">
        <v>5</v>
      </c>
      <c r="O34" s="849">
        <v>63980</v>
      </c>
      <c r="P34" s="837"/>
      <c r="Q34" s="850">
        <v>12796</v>
      </c>
    </row>
    <row r="35" spans="1:17" ht="14.4" customHeight="1" x14ac:dyDescent="0.3">
      <c r="A35" s="831" t="s">
        <v>5898</v>
      </c>
      <c r="B35" s="832" t="s">
        <v>6302</v>
      </c>
      <c r="C35" s="832" t="s">
        <v>5511</v>
      </c>
      <c r="D35" s="832" t="s">
        <v>6309</v>
      </c>
      <c r="E35" s="832" t="s">
        <v>6310</v>
      </c>
      <c r="F35" s="849">
        <v>5</v>
      </c>
      <c r="G35" s="849">
        <v>6415</v>
      </c>
      <c r="H35" s="849">
        <v>2.4961089494163424</v>
      </c>
      <c r="I35" s="849">
        <v>1283</v>
      </c>
      <c r="J35" s="849">
        <v>2</v>
      </c>
      <c r="K35" s="849">
        <v>2570</v>
      </c>
      <c r="L35" s="849">
        <v>1</v>
      </c>
      <c r="M35" s="849">
        <v>1285</v>
      </c>
      <c r="N35" s="849"/>
      <c r="O35" s="849"/>
      <c r="P35" s="837"/>
      <c r="Q35" s="850"/>
    </row>
    <row r="36" spans="1:17" ht="14.4" customHeight="1" x14ac:dyDescent="0.3">
      <c r="A36" s="831" t="s">
        <v>5898</v>
      </c>
      <c r="B36" s="832" t="s">
        <v>6302</v>
      </c>
      <c r="C36" s="832" t="s">
        <v>5511</v>
      </c>
      <c r="D36" s="832" t="s">
        <v>6311</v>
      </c>
      <c r="E36" s="832" t="s">
        <v>6312</v>
      </c>
      <c r="F36" s="849"/>
      <c r="G36" s="849"/>
      <c r="H36" s="849"/>
      <c r="I36" s="849"/>
      <c r="J36" s="849">
        <v>1</v>
      </c>
      <c r="K36" s="849">
        <v>10381</v>
      </c>
      <c r="L36" s="849">
        <v>1</v>
      </c>
      <c r="M36" s="849">
        <v>10381</v>
      </c>
      <c r="N36" s="849">
        <v>1</v>
      </c>
      <c r="O36" s="849">
        <v>11396</v>
      </c>
      <c r="P36" s="837">
        <v>1.0977747808496292</v>
      </c>
      <c r="Q36" s="850">
        <v>11396</v>
      </c>
    </row>
    <row r="37" spans="1:17" ht="14.4" customHeight="1" x14ac:dyDescent="0.3">
      <c r="A37" s="831" t="s">
        <v>5898</v>
      </c>
      <c r="B37" s="832" t="s">
        <v>6302</v>
      </c>
      <c r="C37" s="832" t="s">
        <v>5511</v>
      </c>
      <c r="D37" s="832" t="s">
        <v>6313</v>
      </c>
      <c r="E37" s="832" t="s">
        <v>6314</v>
      </c>
      <c r="F37" s="849">
        <v>4</v>
      </c>
      <c r="G37" s="849">
        <v>1740</v>
      </c>
      <c r="H37" s="849"/>
      <c r="I37" s="849">
        <v>435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5898</v>
      </c>
      <c r="B38" s="832" t="s">
        <v>6302</v>
      </c>
      <c r="C38" s="832" t="s">
        <v>5511</v>
      </c>
      <c r="D38" s="832" t="s">
        <v>6315</v>
      </c>
      <c r="E38" s="832" t="s">
        <v>6316</v>
      </c>
      <c r="F38" s="849">
        <v>5</v>
      </c>
      <c r="G38" s="849">
        <v>5055</v>
      </c>
      <c r="H38" s="849">
        <v>2.4975296442687749</v>
      </c>
      <c r="I38" s="849">
        <v>1011</v>
      </c>
      <c r="J38" s="849">
        <v>2</v>
      </c>
      <c r="K38" s="849">
        <v>2024</v>
      </c>
      <c r="L38" s="849">
        <v>1</v>
      </c>
      <c r="M38" s="849">
        <v>1012</v>
      </c>
      <c r="N38" s="849"/>
      <c r="O38" s="849"/>
      <c r="P38" s="837"/>
      <c r="Q38" s="850"/>
    </row>
    <row r="39" spans="1:17" ht="14.4" customHeight="1" x14ac:dyDescent="0.3">
      <c r="A39" s="831" t="s">
        <v>5898</v>
      </c>
      <c r="B39" s="832" t="s">
        <v>6302</v>
      </c>
      <c r="C39" s="832" t="s">
        <v>5511</v>
      </c>
      <c r="D39" s="832" t="s">
        <v>6317</v>
      </c>
      <c r="E39" s="832" t="s">
        <v>6318</v>
      </c>
      <c r="F39" s="849">
        <v>3</v>
      </c>
      <c r="G39" s="849">
        <v>6882</v>
      </c>
      <c r="H39" s="849">
        <v>2.9960818458859384</v>
      </c>
      <c r="I39" s="849">
        <v>2294</v>
      </c>
      <c r="J39" s="849">
        <v>1</v>
      </c>
      <c r="K39" s="849">
        <v>2297</v>
      </c>
      <c r="L39" s="849">
        <v>1</v>
      </c>
      <c r="M39" s="849">
        <v>2297</v>
      </c>
      <c r="N39" s="849"/>
      <c r="O39" s="849"/>
      <c r="P39" s="837"/>
      <c r="Q39" s="850"/>
    </row>
    <row r="40" spans="1:17" ht="14.4" customHeight="1" x14ac:dyDescent="0.3">
      <c r="A40" s="831" t="s">
        <v>5898</v>
      </c>
      <c r="B40" s="832" t="s">
        <v>6319</v>
      </c>
      <c r="C40" s="832" t="s">
        <v>5511</v>
      </c>
      <c r="D40" s="832" t="s">
        <v>6320</v>
      </c>
      <c r="E40" s="832" t="s">
        <v>6321</v>
      </c>
      <c r="F40" s="849">
        <v>3</v>
      </c>
      <c r="G40" s="849">
        <v>1062</v>
      </c>
      <c r="H40" s="849">
        <v>0.1875</v>
      </c>
      <c r="I40" s="849">
        <v>354</v>
      </c>
      <c r="J40" s="849">
        <v>16</v>
      </c>
      <c r="K40" s="849">
        <v>5664</v>
      </c>
      <c r="L40" s="849">
        <v>1</v>
      </c>
      <c r="M40" s="849">
        <v>354</v>
      </c>
      <c r="N40" s="849">
        <v>9</v>
      </c>
      <c r="O40" s="849">
        <v>3186</v>
      </c>
      <c r="P40" s="837">
        <v>0.5625</v>
      </c>
      <c r="Q40" s="850">
        <v>354</v>
      </c>
    </row>
    <row r="41" spans="1:17" ht="14.4" customHeight="1" x14ac:dyDescent="0.3">
      <c r="A41" s="831" t="s">
        <v>5898</v>
      </c>
      <c r="B41" s="832" t="s">
        <v>6319</v>
      </c>
      <c r="C41" s="832" t="s">
        <v>5511</v>
      </c>
      <c r="D41" s="832" t="s">
        <v>6322</v>
      </c>
      <c r="E41" s="832" t="s">
        <v>6323</v>
      </c>
      <c r="F41" s="849">
        <v>871</v>
      </c>
      <c r="G41" s="849">
        <v>56615</v>
      </c>
      <c r="H41" s="849">
        <v>0.53534111862323297</v>
      </c>
      <c r="I41" s="849">
        <v>65</v>
      </c>
      <c r="J41" s="849">
        <v>1627</v>
      </c>
      <c r="K41" s="849">
        <v>105755</v>
      </c>
      <c r="L41" s="849">
        <v>1</v>
      </c>
      <c r="M41" s="849">
        <v>65</v>
      </c>
      <c r="N41" s="849">
        <v>1486</v>
      </c>
      <c r="O41" s="849">
        <v>96590</v>
      </c>
      <c r="P41" s="837">
        <v>0.91333743085433317</v>
      </c>
      <c r="Q41" s="850">
        <v>65</v>
      </c>
    </row>
    <row r="42" spans="1:17" ht="14.4" customHeight="1" x14ac:dyDescent="0.3">
      <c r="A42" s="831" t="s">
        <v>5898</v>
      </c>
      <c r="B42" s="832" t="s">
        <v>6319</v>
      </c>
      <c r="C42" s="832" t="s">
        <v>5511</v>
      </c>
      <c r="D42" s="832" t="s">
        <v>6324</v>
      </c>
      <c r="E42" s="832" t="s">
        <v>6325</v>
      </c>
      <c r="F42" s="849">
        <v>1</v>
      </c>
      <c r="G42" s="849">
        <v>545</v>
      </c>
      <c r="H42" s="849"/>
      <c r="I42" s="849">
        <v>545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5898</v>
      </c>
      <c r="B43" s="832" t="s">
        <v>6319</v>
      </c>
      <c r="C43" s="832" t="s">
        <v>5511</v>
      </c>
      <c r="D43" s="832" t="s">
        <v>6326</v>
      </c>
      <c r="E43" s="832" t="s">
        <v>6327</v>
      </c>
      <c r="F43" s="849">
        <v>7</v>
      </c>
      <c r="G43" s="849">
        <v>4144</v>
      </c>
      <c r="H43" s="849">
        <v>0.77777777777777779</v>
      </c>
      <c r="I43" s="849">
        <v>592</v>
      </c>
      <c r="J43" s="849">
        <v>9</v>
      </c>
      <c r="K43" s="849">
        <v>5328</v>
      </c>
      <c r="L43" s="849">
        <v>1</v>
      </c>
      <c r="M43" s="849">
        <v>592</v>
      </c>
      <c r="N43" s="849">
        <v>7</v>
      </c>
      <c r="O43" s="849">
        <v>4144</v>
      </c>
      <c r="P43" s="837">
        <v>0.77777777777777779</v>
      </c>
      <c r="Q43" s="850">
        <v>592</v>
      </c>
    </row>
    <row r="44" spans="1:17" ht="14.4" customHeight="1" x14ac:dyDescent="0.3">
      <c r="A44" s="831" t="s">
        <v>5898</v>
      </c>
      <c r="B44" s="832" t="s">
        <v>6319</v>
      </c>
      <c r="C44" s="832" t="s">
        <v>5511</v>
      </c>
      <c r="D44" s="832" t="s">
        <v>6328</v>
      </c>
      <c r="E44" s="832" t="s">
        <v>6329</v>
      </c>
      <c r="F44" s="849">
        <v>5</v>
      </c>
      <c r="G44" s="849">
        <v>3085</v>
      </c>
      <c r="H44" s="849">
        <v>0.55555555555555558</v>
      </c>
      <c r="I44" s="849">
        <v>617</v>
      </c>
      <c r="J44" s="849">
        <v>9</v>
      </c>
      <c r="K44" s="849">
        <v>5553</v>
      </c>
      <c r="L44" s="849">
        <v>1</v>
      </c>
      <c r="M44" s="849">
        <v>617</v>
      </c>
      <c r="N44" s="849">
        <v>7</v>
      </c>
      <c r="O44" s="849">
        <v>4319</v>
      </c>
      <c r="P44" s="837">
        <v>0.77777777777777779</v>
      </c>
      <c r="Q44" s="850">
        <v>617</v>
      </c>
    </row>
    <row r="45" spans="1:17" ht="14.4" customHeight="1" x14ac:dyDescent="0.3">
      <c r="A45" s="831" t="s">
        <v>5898</v>
      </c>
      <c r="B45" s="832" t="s">
        <v>6319</v>
      </c>
      <c r="C45" s="832" t="s">
        <v>5511</v>
      </c>
      <c r="D45" s="832" t="s">
        <v>6330</v>
      </c>
      <c r="E45" s="832" t="s">
        <v>6331</v>
      </c>
      <c r="F45" s="849">
        <v>23</v>
      </c>
      <c r="G45" s="849">
        <v>552</v>
      </c>
      <c r="H45" s="849">
        <v>0.95833333333333337</v>
      </c>
      <c r="I45" s="849">
        <v>24</v>
      </c>
      <c r="J45" s="849">
        <v>24</v>
      </c>
      <c r="K45" s="849">
        <v>576</v>
      </c>
      <c r="L45" s="849">
        <v>1</v>
      </c>
      <c r="M45" s="849">
        <v>24</v>
      </c>
      <c r="N45" s="849">
        <v>35</v>
      </c>
      <c r="O45" s="849">
        <v>840</v>
      </c>
      <c r="P45" s="837">
        <v>1.4583333333333333</v>
      </c>
      <c r="Q45" s="850">
        <v>24</v>
      </c>
    </row>
    <row r="46" spans="1:17" ht="14.4" customHeight="1" x14ac:dyDescent="0.3">
      <c r="A46" s="831" t="s">
        <v>5898</v>
      </c>
      <c r="B46" s="832" t="s">
        <v>6319</v>
      </c>
      <c r="C46" s="832" t="s">
        <v>5511</v>
      </c>
      <c r="D46" s="832" t="s">
        <v>6332</v>
      </c>
      <c r="E46" s="832" t="s">
        <v>6333</v>
      </c>
      <c r="F46" s="849">
        <v>7</v>
      </c>
      <c r="G46" s="849">
        <v>385</v>
      </c>
      <c r="H46" s="849">
        <v>0.36842105263157893</v>
      </c>
      <c r="I46" s="849">
        <v>55</v>
      </c>
      <c r="J46" s="849">
        <v>19</v>
      </c>
      <c r="K46" s="849">
        <v>1045</v>
      </c>
      <c r="L46" s="849">
        <v>1</v>
      </c>
      <c r="M46" s="849">
        <v>55</v>
      </c>
      <c r="N46" s="849">
        <v>16</v>
      </c>
      <c r="O46" s="849">
        <v>880</v>
      </c>
      <c r="P46" s="837">
        <v>0.84210526315789469</v>
      </c>
      <c r="Q46" s="850">
        <v>55</v>
      </c>
    </row>
    <row r="47" spans="1:17" ht="14.4" customHeight="1" x14ac:dyDescent="0.3">
      <c r="A47" s="831" t="s">
        <v>5898</v>
      </c>
      <c r="B47" s="832" t="s">
        <v>6319</v>
      </c>
      <c r="C47" s="832" t="s">
        <v>5511</v>
      </c>
      <c r="D47" s="832" t="s">
        <v>6334</v>
      </c>
      <c r="E47" s="832" t="s">
        <v>6335</v>
      </c>
      <c r="F47" s="849">
        <v>956</v>
      </c>
      <c r="G47" s="849">
        <v>73612</v>
      </c>
      <c r="H47" s="849">
        <v>0.78553820870994251</v>
      </c>
      <c r="I47" s="849">
        <v>77</v>
      </c>
      <c r="J47" s="849">
        <v>1217</v>
      </c>
      <c r="K47" s="849">
        <v>93709</v>
      </c>
      <c r="L47" s="849">
        <v>1</v>
      </c>
      <c r="M47" s="849">
        <v>77</v>
      </c>
      <c r="N47" s="849">
        <v>1288</v>
      </c>
      <c r="O47" s="849">
        <v>99176</v>
      </c>
      <c r="P47" s="837">
        <v>1.0583401807723911</v>
      </c>
      <c r="Q47" s="850">
        <v>77</v>
      </c>
    </row>
    <row r="48" spans="1:17" ht="14.4" customHeight="1" x14ac:dyDescent="0.3">
      <c r="A48" s="831" t="s">
        <v>5898</v>
      </c>
      <c r="B48" s="832" t="s">
        <v>6319</v>
      </c>
      <c r="C48" s="832" t="s">
        <v>5511</v>
      </c>
      <c r="D48" s="832" t="s">
        <v>6336</v>
      </c>
      <c r="E48" s="832" t="s">
        <v>6337</v>
      </c>
      <c r="F48" s="849">
        <v>114</v>
      </c>
      <c r="G48" s="849">
        <v>2736</v>
      </c>
      <c r="H48" s="849">
        <v>0.6063829787234043</v>
      </c>
      <c r="I48" s="849">
        <v>24</v>
      </c>
      <c r="J48" s="849">
        <v>188</v>
      </c>
      <c r="K48" s="849">
        <v>4512</v>
      </c>
      <c r="L48" s="849">
        <v>1</v>
      </c>
      <c r="M48" s="849">
        <v>24</v>
      </c>
      <c r="N48" s="849">
        <v>198</v>
      </c>
      <c r="O48" s="849">
        <v>4752</v>
      </c>
      <c r="P48" s="837">
        <v>1.053191489361702</v>
      </c>
      <c r="Q48" s="850">
        <v>24</v>
      </c>
    </row>
    <row r="49" spans="1:17" ht="14.4" customHeight="1" x14ac:dyDescent="0.3">
      <c r="A49" s="831" t="s">
        <v>5898</v>
      </c>
      <c r="B49" s="832" t="s">
        <v>6319</v>
      </c>
      <c r="C49" s="832" t="s">
        <v>5511</v>
      </c>
      <c r="D49" s="832" t="s">
        <v>6338</v>
      </c>
      <c r="E49" s="832" t="s">
        <v>6339</v>
      </c>
      <c r="F49" s="849"/>
      <c r="G49" s="849"/>
      <c r="H49" s="849"/>
      <c r="I49" s="849"/>
      <c r="J49" s="849">
        <v>2</v>
      </c>
      <c r="K49" s="849">
        <v>1262</v>
      </c>
      <c r="L49" s="849">
        <v>1</v>
      </c>
      <c r="M49" s="849">
        <v>631</v>
      </c>
      <c r="N49" s="849"/>
      <c r="O49" s="849"/>
      <c r="P49" s="837"/>
      <c r="Q49" s="850"/>
    </row>
    <row r="50" spans="1:17" ht="14.4" customHeight="1" x14ac:dyDescent="0.3">
      <c r="A50" s="831" t="s">
        <v>5898</v>
      </c>
      <c r="B50" s="832" t="s">
        <v>6319</v>
      </c>
      <c r="C50" s="832" t="s">
        <v>5511</v>
      </c>
      <c r="D50" s="832" t="s">
        <v>6340</v>
      </c>
      <c r="E50" s="832" t="s">
        <v>6341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210</v>
      </c>
      <c r="P50" s="837"/>
      <c r="Q50" s="850">
        <v>210</v>
      </c>
    </row>
    <row r="51" spans="1:17" ht="14.4" customHeight="1" x14ac:dyDescent="0.3">
      <c r="A51" s="831" t="s">
        <v>5898</v>
      </c>
      <c r="B51" s="832" t="s">
        <v>6319</v>
      </c>
      <c r="C51" s="832" t="s">
        <v>5511</v>
      </c>
      <c r="D51" s="832" t="s">
        <v>6342</v>
      </c>
      <c r="E51" s="832" t="s">
        <v>6343</v>
      </c>
      <c r="F51" s="849">
        <v>22</v>
      </c>
      <c r="G51" s="849">
        <v>1452</v>
      </c>
      <c r="H51" s="849">
        <v>0.73333333333333328</v>
      </c>
      <c r="I51" s="849">
        <v>66</v>
      </c>
      <c r="J51" s="849">
        <v>30</v>
      </c>
      <c r="K51" s="849">
        <v>1980</v>
      </c>
      <c r="L51" s="849">
        <v>1</v>
      </c>
      <c r="M51" s="849">
        <v>66</v>
      </c>
      <c r="N51" s="849">
        <v>24</v>
      </c>
      <c r="O51" s="849">
        <v>1584</v>
      </c>
      <c r="P51" s="837">
        <v>0.8</v>
      </c>
      <c r="Q51" s="850">
        <v>66</v>
      </c>
    </row>
    <row r="52" spans="1:17" ht="14.4" customHeight="1" x14ac:dyDescent="0.3">
      <c r="A52" s="831" t="s">
        <v>5898</v>
      </c>
      <c r="B52" s="832" t="s">
        <v>6319</v>
      </c>
      <c r="C52" s="832" t="s">
        <v>5511</v>
      </c>
      <c r="D52" s="832" t="s">
        <v>6344</v>
      </c>
      <c r="E52" s="832" t="s">
        <v>6345</v>
      </c>
      <c r="F52" s="849">
        <v>15</v>
      </c>
      <c r="G52" s="849">
        <v>5250</v>
      </c>
      <c r="H52" s="849">
        <v>0.34090909090909088</v>
      </c>
      <c r="I52" s="849">
        <v>350</v>
      </c>
      <c r="J52" s="849">
        <v>44</v>
      </c>
      <c r="K52" s="849">
        <v>15400</v>
      </c>
      <c r="L52" s="849">
        <v>1</v>
      </c>
      <c r="M52" s="849">
        <v>350</v>
      </c>
      <c r="N52" s="849">
        <v>20</v>
      </c>
      <c r="O52" s="849">
        <v>7000</v>
      </c>
      <c r="P52" s="837">
        <v>0.45454545454545453</v>
      </c>
      <c r="Q52" s="850">
        <v>350</v>
      </c>
    </row>
    <row r="53" spans="1:17" ht="14.4" customHeight="1" x14ac:dyDescent="0.3">
      <c r="A53" s="831" t="s">
        <v>5898</v>
      </c>
      <c r="B53" s="832" t="s">
        <v>6319</v>
      </c>
      <c r="C53" s="832" t="s">
        <v>5511</v>
      </c>
      <c r="D53" s="832" t="s">
        <v>6346</v>
      </c>
      <c r="E53" s="832" t="s">
        <v>6347</v>
      </c>
      <c r="F53" s="849">
        <v>87</v>
      </c>
      <c r="G53" s="849">
        <v>2175</v>
      </c>
      <c r="H53" s="849">
        <v>0.56493506493506496</v>
      </c>
      <c r="I53" s="849">
        <v>25</v>
      </c>
      <c r="J53" s="849">
        <v>154</v>
      </c>
      <c r="K53" s="849">
        <v>3850</v>
      </c>
      <c r="L53" s="849">
        <v>1</v>
      </c>
      <c r="M53" s="849">
        <v>25</v>
      </c>
      <c r="N53" s="849">
        <v>152</v>
      </c>
      <c r="O53" s="849">
        <v>3800</v>
      </c>
      <c r="P53" s="837">
        <v>0.98701298701298701</v>
      </c>
      <c r="Q53" s="850">
        <v>25</v>
      </c>
    </row>
    <row r="54" spans="1:17" ht="14.4" customHeight="1" x14ac:dyDescent="0.3">
      <c r="A54" s="831" t="s">
        <v>5898</v>
      </c>
      <c r="B54" s="832" t="s">
        <v>6319</v>
      </c>
      <c r="C54" s="832" t="s">
        <v>5511</v>
      </c>
      <c r="D54" s="832" t="s">
        <v>6348</v>
      </c>
      <c r="E54" s="832" t="s">
        <v>6349</v>
      </c>
      <c r="F54" s="849">
        <v>4</v>
      </c>
      <c r="G54" s="849">
        <v>2968</v>
      </c>
      <c r="H54" s="849">
        <v>0.44444444444444442</v>
      </c>
      <c r="I54" s="849">
        <v>742</v>
      </c>
      <c r="J54" s="849">
        <v>9</v>
      </c>
      <c r="K54" s="849">
        <v>6678</v>
      </c>
      <c r="L54" s="849">
        <v>1</v>
      </c>
      <c r="M54" s="849">
        <v>742</v>
      </c>
      <c r="N54" s="849">
        <v>5</v>
      </c>
      <c r="O54" s="849">
        <v>3710</v>
      </c>
      <c r="P54" s="837">
        <v>0.55555555555555558</v>
      </c>
      <c r="Q54" s="850">
        <v>742</v>
      </c>
    </row>
    <row r="55" spans="1:17" ht="14.4" customHeight="1" x14ac:dyDescent="0.3">
      <c r="A55" s="831" t="s">
        <v>5898</v>
      </c>
      <c r="B55" s="832" t="s">
        <v>6319</v>
      </c>
      <c r="C55" s="832" t="s">
        <v>5511</v>
      </c>
      <c r="D55" s="832" t="s">
        <v>6350</v>
      </c>
      <c r="E55" s="832" t="s">
        <v>6351</v>
      </c>
      <c r="F55" s="849">
        <v>12</v>
      </c>
      <c r="G55" s="849">
        <v>2172</v>
      </c>
      <c r="H55" s="849">
        <v>0.52173913043478259</v>
      </c>
      <c r="I55" s="849">
        <v>181</v>
      </c>
      <c r="J55" s="849">
        <v>23</v>
      </c>
      <c r="K55" s="849">
        <v>4163</v>
      </c>
      <c r="L55" s="849">
        <v>1</v>
      </c>
      <c r="M55" s="849">
        <v>181</v>
      </c>
      <c r="N55" s="849">
        <v>35</v>
      </c>
      <c r="O55" s="849">
        <v>6335</v>
      </c>
      <c r="P55" s="837">
        <v>1.5217391304347827</v>
      </c>
      <c r="Q55" s="850">
        <v>181</v>
      </c>
    </row>
    <row r="56" spans="1:17" ht="14.4" customHeight="1" x14ac:dyDescent="0.3">
      <c r="A56" s="831" t="s">
        <v>5898</v>
      </c>
      <c r="B56" s="832" t="s">
        <v>6319</v>
      </c>
      <c r="C56" s="832" t="s">
        <v>5511</v>
      </c>
      <c r="D56" s="832" t="s">
        <v>6352</v>
      </c>
      <c r="E56" s="832" t="s">
        <v>6353</v>
      </c>
      <c r="F56" s="849">
        <v>51</v>
      </c>
      <c r="G56" s="849">
        <v>12954</v>
      </c>
      <c r="H56" s="849">
        <v>0.33552631578947367</v>
      </c>
      <c r="I56" s="849">
        <v>254</v>
      </c>
      <c r="J56" s="849">
        <v>152</v>
      </c>
      <c r="K56" s="849">
        <v>38608</v>
      </c>
      <c r="L56" s="849">
        <v>1</v>
      </c>
      <c r="M56" s="849">
        <v>254</v>
      </c>
      <c r="N56" s="849">
        <v>171</v>
      </c>
      <c r="O56" s="849">
        <v>43434</v>
      </c>
      <c r="P56" s="837">
        <v>1.125</v>
      </c>
      <c r="Q56" s="850">
        <v>254</v>
      </c>
    </row>
    <row r="57" spans="1:17" ht="14.4" customHeight="1" x14ac:dyDescent="0.3">
      <c r="A57" s="831" t="s">
        <v>5898</v>
      </c>
      <c r="B57" s="832" t="s">
        <v>6319</v>
      </c>
      <c r="C57" s="832" t="s">
        <v>5511</v>
      </c>
      <c r="D57" s="832" t="s">
        <v>6354</v>
      </c>
      <c r="E57" s="832" t="s">
        <v>6355</v>
      </c>
      <c r="F57" s="849">
        <v>4</v>
      </c>
      <c r="G57" s="849">
        <v>1072</v>
      </c>
      <c r="H57" s="849">
        <v>0.44444444444444442</v>
      </c>
      <c r="I57" s="849">
        <v>268</v>
      </c>
      <c r="J57" s="849">
        <v>9</v>
      </c>
      <c r="K57" s="849">
        <v>2412</v>
      </c>
      <c r="L57" s="849">
        <v>1</v>
      </c>
      <c r="M57" s="849">
        <v>268</v>
      </c>
      <c r="N57" s="849">
        <v>7</v>
      </c>
      <c r="O57" s="849">
        <v>1876</v>
      </c>
      <c r="P57" s="837">
        <v>0.77777777777777779</v>
      </c>
      <c r="Q57" s="850">
        <v>268</v>
      </c>
    </row>
    <row r="58" spans="1:17" ht="14.4" customHeight="1" x14ac:dyDescent="0.3">
      <c r="A58" s="831" t="s">
        <v>5898</v>
      </c>
      <c r="B58" s="832" t="s">
        <v>6319</v>
      </c>
      <c r="C58" s="832" t="s">
        <v>5511</v>
      </c>
      <c r="D58" s="832" t="s">
        <v>6356</v>
      </c>
      <c r="E58" s="832" t="s">
        <v>6357</v>
      </c>
      <c r="F58" s="849">
        <v>10</v>
      </c>
      <c r="G58" s="849">
        <v>2170</v>
      </c>
      <c r="H58" s="849">
        <v>0.5</v>
      </c>
      <c r="I58" s="849">
        <v>217</v>
      </c>
      <c r="J58" s="849">
        <v>20</v>
      </c>
      <c r="K58" s="849">
        <v>4340</v>
      </c>
      <c r="L58" s="849">
        <v>1</v>
      </c>
      <c r="M58" s="849">
        <v>217</v>
      </c>
      <c r="N58" s="849">
        <v>30</v>
      </c>
      <c r="O58" s="849">
        <v>6510</v>
      </c>
      <c r="P58" s="837">
        <v>1.5</v>
      </c>
      <c r="Q58" s="850">
        <v>217</v>
      </c>
    </row>
    <row r="59" spans="1:17" ht="14.4" customHeight="1" x14ac:dyDescent="0.3">
      <c r="A59" s="831" t="s">
        <v>5898</v>
      </c>
      <c r="B59" s="832" t="s">
        <v>6319</v>
      </c>
      <c r="C59" s="832" t="s">
        <v>5511</v>
      </c>
      <c r="D59" s="832" t="s">
        <v>6358</v>
      </c>
      <c r="E59" s="832" t="s">
        <v>6359</v>
      </c>
      <c r="F59" s="849"/>
      <c r="G59" s="849"/>
      <c r="H59" s="849"/>
      <c r="I59" s="849"/>
      <c r="J59" s="849">
        <v>1</v>
      </c>
      <c r="K59" s="849">
        <v>37</v>
      </c>
      <c r="L59" s="849">
        <v>1</v>
      </c>
      <c r="M59" s="849">
        <v>37</v>
      </c>
      <c r="N59" s="849">
        <v>4</v>
      </c>
      <c r="O59" s="849">
        <v>148</v>
      </c>
      <c r="P59" s="837">
        <v>4</v>
      </c>
      <c r="Q59" s="850">
        <v>37</v>
      </c>
    </row>
    <row r="60" spans="1:17" ht="14.4" customHeight="1" x14ac:dyDescent="0.3">
      <c r="A60" s="831" t="s">
        <v>5898</v>
      </c>
      <c r="B60" s="832" t="s">
        <v>6319</v>
      </c>
      <c r="C60" s="832" t="s">
        <v>5511</v>
      </c>
      <c r="D60" s="832" t="s">
        <v>6360</v>
      </c>
      <c r="E60" s="832" t="s">
        <v>6361</v>
      </c>
      <c r="F60" s="849">
        <v>5</v>
      </c>
      <c r="G60" s="849">
        <v>2960</v>
      </c>
      <c r="H60" s="849">
        <v>0.55555555555555558</v>
      </c>
      <c r="I60" s="849">
        <v>592</v>
      </c>
      <c r="J60" s="849">
        <v>9</v>
      </c>
      <c r="K60" s="849">
        <v>5328</v>
      </c>
      <c r="L60" s="849">
        <v>1</v>
      </c>
      <c r="M60" s="849">
        <v>592</v>
      </c>
      <c r="N60" s="849">
        <v>7</v>
      </c>
      <c r="O60" s="849">
        <v>4144</v>
      </c>
      <c r="P60" s="837">
        <v>0.77777777777777779</v>
      </c>
      <c r="Q60" s="850">
        <v>592</v>
      </c>
    </row>
    <row r="61" spans="1:17" ht="14.4" customHeight="1" x14ac:dyDescent="0.3">
      <c r="A61" s="831" t="s">
        <v>5898</v>
      </c>
      <c r="B61" s="832" t="s">
        <v>6319</v>
      </c>
      <c r="C61" s="832" t="s">
        <v>5511</v>
      </c>
      <c r="D61" s="832" t="s">
        <v>6362</v>
      </c>
      <c r="E61" s="832" t="s">
        <v>6363</v>
      </c>
      <c r="F61" s="849">
        <v>4</v>
      </c>
      <c r="G61" s="849">
        <v>200</v>
      </c>
      <c r="H61" s="849">
        <v>0.8</v>
      </c>
      <c r="I61" s="849">
        <v>50</v>
      </c>
      <c r="J61" s="849">
        <v>5</v>
      </c>
      <c r="K61" s="849">
        <v>250</v>
      </c>
      <c r="L61" s="849">
        <v>1</v>
      </c>
      <c r="M61" s="849">
        <v>50</v>
      </c>
      <c r="N61" s="849">
        <v>9</v>
      </c>
      <c r="O61" s="849">
        <v>450</v>
      </c>
      <c r="P61" s="837">
        <v>1.8</v>
      </c>
      <c r="Q61" s="850">
        <v>50</v>
      </c>
    </row>
    <row r="62" spans="1:17" ht="14.4" customHeight="1" x14ac:dyDescent="0.3">
      <c r="A62" s="831" t="s">
        <v>5898</v>
      </c>
      <c r="B62" s="832" t="s">
        <v>6319</v>
      </c>
      <c r="C62" s="832" t="s">
        <v>5511</v>
      </c>
      <c r="D62" s="832" t="s">
        <v>6364</v>
      </c>
      <c r="E62" s="832" t="s">
        <v>6365</v>
      </c>
      <c r="F62" s="849">
        <v>4</v>
      </c>
      <c r="G62" s="849">
        <v>2188</v>
      </c>
      <c r="H62" s="849">
        <v>0.44444444444444442</v>
      </c>
      <c r="I62" s="849">
        <v>547</v>
      </c>
      <c r="J62" s="849">
        <v>9</v>
      </c>
      <c r="K62" s="849">
        <v>4923</v>
      </c>
      <c r="L62" s="849">
        <v>1</v>
      </c>
      <c r="M62" s="849">
        <v>547</v>
      </c>
      <c r="N62" s="849">
        <v>7</v>
      </c>
      <c r="O62" s="849">
        <v>3829</v>
      </c>
      <c r="P62" s="837">
        <v>0.77777777777777779</v>
      </c>
      <c r="Q62" s="850">
        <v>547</v>
      </c>
    </row>
    <row r="63" spans="1:17" ht="14.4" customHeight="1" x14ac:dyDescent="0.3">
      <c r="A63" s="831" t="s">
        <v>5898</v>
      </c>
      <c r="B63" s="832" t="s">
        <v>6319</v>
      </c>
      <c r="C63" s="832" t="s">
        <v>5511</v>
      </c>
      <c r="D63" s="832" t="s">
        <v>6366</v>
      </c>
      <c r="E63" s="832" t="s">
        <v>6367</v>
      </c>
      <c r="F63" s="849">
        <v>1</v>
      </c>
      <c r="G63" s="849">
        <v>516</v>
      </c>
      <c r="H63" s="849">
        <v>0.49903288201160539</v>
      </c>
      <c r="I63" s="849">
        <v>516</v>
      </c>
      <c r="J63" s="849">
        <v>2</v>
      </c>
      <c r="K63" s="849">
        <v>1034</v>
      </c>
      <c r="L63" s="849">
        <v>1</v>
      </c>
      <c r="M63" s="849">
        <v>517</v>
      </c>
      <c r="N63" s="849">
        <v>1</v>
      </c>
      <c r="O63" s="849">
        <v>518</v>
      </c>
      <c r="P63" s="837">
        <v>0.50096711798839455</v>
      </c>
      <c r="Q63" s="850">
        <v>518</v>
      </c>
    </row>
    <row r="64" spans="1:17" ht="14.4" customHeight="1" x14ac:dyDescent="0.3">
      <c r="A64" s="831" t="s">
        <v>5898</v>
      </c>
      <c r="B64" s="832" t="s">
        <v>6319</v>
      </c>
      <c r="C64" s="832" t="s">
        <v>5511</v>
      </c>
      <c r="D64" s="832" t="s">
        <v>6368</v>
      </c>
      <c r="E64" s="832" t="s">
        <v>6369</v>
      </c>
      <c r="F64" s="849">
        <v>5</v>
      </c>
      <c r="G64" s="849">
        <v>3680</v>
      </c>
      <c r="H64" s="849">
        <v>0.55555555555555558</v>
      </c>
      <c r="I64" s="849">
        <v>736</v>
      </c>
      <c r="J64" s="849">
        <v>9</v>
      </c>
      <c r="K64" s="849">
        <v>6624</v>
      </c>
      <c r="L64" s="849">
        <v>1</v>
      </c>
      <c r="M64" s="849">
        <v>736</v>
      </c>
      <c r="N64" s="849">
        <v>7</v>
      </c>
      <c r="O64" s="849">
        <v>5152</v>
      </c>
      <c r="P64" s="837">
        <v>0.77777777777777779</v>
      </c>
      <c r="Q64" s="850">
        <v>736</v>
      </c>
    </row>
    <row r="65" spans="1:17" ht="14.4" customHeight="1" x14ac:dyDescent="0.3">
      <c r="A65" s="831" t="s">
        <v>5898</v>
      </c>
      <c r="B65" s="832" t="s">
        <v>6319</v>
      </c>
      <c r="C65" s="832" t="s">
        <v>5511</v>
      </c>
      <c r="D65" s="832" t="s">
        <v>6370</v>
      </c>
      <c r="E65" s="832" t="s">
        <v>6371</v>
      </c>
      <c r="F65" s="849">
        <v>2</v>
      </c>
      <c r="G65" s="849">
        <v>658</v>
      </c>
      <c r="H65" s="849">
        <v>0.2857142857142857</v>
      </c>
      <c r="I65" s="849">
        <v>329</v>
      </c>
      <c r="J65" s="849">
        <v>7</v>
      </c>
      <c r="K65" s="849">
        <v>2303</v>
      </c>
      <c r="L65" s="849">
        <v>1</v>
      </c>
      <c r="M65" s="849">
        <v>329</v>
      </c>
      <c r="N65" s="849">
        <v>1</v>
      </c>
      <c r="O65" s="849">
        <v>329</v>
      </c>
      <c r="P65" s="837">
        <v>0.14285714285714285</v>
      </c>
      <c r="Q65" s="850">
        <v>329</v>
      </c>
    </row>
    <row r="66" spans="1:17" ht="14.4" customHeight="1" x14ac:dyDescent="0.3">
      <c r="A66" s="831" t="s">
        <v>5898</v>
      </c>
      <c r="B66" s="832" t="s">
        <v>6319</v>
      </c>
      <c r="C66" s="832" t="s">
        <v>5511</v>
      </c>
      <c r="D66" s="832" t="s">
        <v>6372</v>
      </c>
      <c r="E66" s="832" t="s">
        <v>6373</v>
      </c>
      <c r="F66" s="849">
        <v>4</v>
      </c>
      <c r="G66" s="849">
        <v>1384</v>
      </c>
      <c r="H66" s="849">
        <v>0.44444444444444442</v>
      </c>
      <c r="I66" s="849">
        <v>346</v>
      </c>
      <c r="J66" s="849">
        <v>9</v>
      </c>
      <c r="K66" s="849">
        <v>3114</v>
      </c>
      <c r="L66" s="849">
        <v>1</v>
      </c>
      <c r="M66" s="849">
        <v>346</v>
      </c>
      <c r="N66" s="849">
        <v>7</v>
      </c>
      <c r="O66" s="849">
        <v>2422</v>
      </c>
      <c r="P66" s="837">
        <v>0.77777777777777779</v>
      </c>
      <c r="Q66" s="850">
        <v>346</v>
      </c>
    </row>
    <row r="67" spans="1:17" ht="14.4" customHeight="1" x14ac:dyDescent="0.3">
      <c r="A67" s="831" t="s">
        <v>5898</v>
      </c>
      <c r="B67" s="832" t="s">
        <v>6319</v>
      </c>
      <c r="C67" s="832" t="s">
        <v>5511</v>
      </c>
      <c r="D67" s="832" t="s">
        <v>6374</v>
      </c>
      <c r="E67" s="832" t="s">
        <v>6375</v>
      </c>
      <c r="F67" s="849">
        <v>1</v>
      </c>
      <c r="G67" s="849">
        <v>753</v>
      </c>
      <c r="H67" s="849"/>
      <c r="I67" s="849">
        <v>753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5898</v>
      </c>
      <c r="B68" s="832" t="s">
        <v>6319</v>
      </c>
      <c r="C68" s="832" t="s">
        <v>5511</v>
      </c>
      <c r="D68" s="832" t="s">
        <v>6376</v>
      </c>
      <c r="E68" s="832" t="s">
        <v>6377</v>
      </c>
      <c r="F68" s="849">
        <v>6</v>
      </c>
      <c r="G68" s="849">
        <v>1392</v>
      </c>
      <c r="H68" s="849">
        <v>0.5</v>
      </c>
      <c r="I68" s="849">
        <v>232</v>
      </c>
      <c r="J68" s="849">
        <v>12</v>
      </c>
      <c r="K68" s="849">
        <v>2784</v>
      </c>
      <c r="L68" s="849">
        <v>1</v>
      </c>
      <c r="M68" s="849">
        <v>232</v>
      </c>
      <c r="N68" s="849">
        <v>4</v>
      </c>
      <c r="O68" s="849">
        <v>928</v>
      </c>
      <c r="P68" s="837">
        <v>0.33333333333333331</v>
      </c>
      <c r="Q68" s="850">
        <v>232</v>
      </c>
    </row>
    <row r="69" spans="1:17" ht="14.4" customHeight="1" x14ac:dyDescent="0.3">
      <c r="A69" s="831" t="s">
        <v>5898</v>
      </c>
      <c r="B69" s="832" t="s">
        <v>6319</v>
      </c>
      <c r="C69" s="832" t="s">
        <v>5511</v>
      </c>
      <c r="D69" s="832" t="s">
        <v>6378</v>
      </c>
      <c r="E69" s="832" t="s">
        <v>6379</v>
      </c>
      <c r="F69" s="849">
        <v>6</v>
      </c>
      <c r="G69" s="849">
        <v>4734</v>
      </c>
      <c r="H69" s="849">
        <v>2</v>
      </c>
      <c r="I69" s="849">
        <v>789</v>
      </c>
      <c r="J69" s="849">
        <v>3</v>
      </c>
      <c r="K69" s="849">
        <v>2367</v>
      </c>
      <c r="L69" s="849">
        <v>1</v>
      </c>
      <c r="M69" s="849">
        <v>789</v>
      </c>
      <c r="N69" s="849">
        <v>3</v>
      </c>
      <c r="O69" s="849">
        <v>2367</v>
      </c>
      <c r="P69" s="837">
        <v>1</v>
      </c>
      <c r="Q69" s="850">
        <v>789</v>
      </c>
    </row>
    <row r="70" spans="1:17" ht="14.4" customHeight="1" x14ac:dyDescent="0.3">
      <c r="A70" s="831" t="s">
        <v>5898</v>
      </c>
      <c r="B70" s="832" t="s">
        <v>6319</v>
      </c>
      <c r="C70" s="832" t="s">
        <v>5511</v>
      </c>
      <c r="D70" s="832" t="s">
        <v>6380</v>
      </c>
      <c r="E70" s="832" t="s">
        <v>6381</v>
      </c>
      <c r="F70" s="849">
        <v>2</v>
      </c>
      <c r="G70" s="849">
        <v>448</v>
      </c>
      <c r="H70" s="849">
        <v>0.2857142857142857</v>
      </c>
      <c r="I70" s="849">
        <v>224</v>
      </c>
      <c r="J70" s="849">
        <v>7</v>
      </c>
      <c r="K70" s="849">
        <v>1568</v>
      </c>
      <c r="L70" s="849">
        <v>1</v>
      </c>
      <c r="M70" s="849">
        <v>224</v>
      </c>
      <c r="N70" s="849">
        <v>1</v>
      </c>
      <c r="O70" s="849">
        <v>224</v>
      </c>
      <c r="P70" s="837">
        <v>0.14285714285714285</v>
      </c>
      <c r="Q70" s="850">
        <v>224</v>
      </c>
    </row>
    <row r="71" spans="1:17" ht="14.4" customHeight="1" x14ac:dyDescent="0.3">
      <c r="A71" s="831" t="s">
        <v>5898</v>
      </c>
      <c r="B71" s="832" t="s">
        <v>6319</v>
      </c>
      <c r="C71" s="832" t="s">
        <v>5511</v>
      </c>
      <c r="D71" s="832" t="s">
        <v>6382</v>
      </c>
      <c r="E71" s="832" t="s">
        <v>6383</v>
      </c>
      <c r="F71" s="849">
        <v>3</v>
      </c>
      <c r="G71" s="849">
        <v>2757</v>
      </c>
      <c r="H71" s="849">
        <v>1.5</v>
      </c>
      <c r="I71" s="849">
        <v>919</v>
      </c>
      <c r="J71" s="849">
        <v>2</v>
      </c>
      <c r="K71" s="849">
        <v>1838</v>
      </c>
      <c r="L71" s="849">
        <v>1</v>
      </c>
      <c r="M71" s="849">
        <v>919</v>
      </c>
      <c r="N71" s="849"/>
      <c r="O71" s="849"/>
      <c r="P71" s="837"/>
      <c r="Q71" s="850"/>
    </row>
    <row r="72" spans="1:17" ht="14.4" customHeight="1" x14ac:dyDescent="0.3">
      <c r="A72" s="831" t="s">
        <v>5898</v>
      </c>
      <c r="B72" s="832" t="s">
        <v>6319</v>
      </c>
      <c r="C72" s="832" t="s">
        <v>5511</v>
      </c>
      <c r="D72" s="832" t="s">
        <v>6384</v>
      </c>
      <c r="E72" s="832" t="s">
        <v>6385</v>
      </c>
      <c r="F72" s="849">
        <v>3</v>
      </c>
      <c r="G72" s="849">
        <v>2688</v>
      </c>
      <c r="H72" s="849">
        <v>1.5</v>
      </c>
      <c r="I72" s="849">
        <v>896</v>
      </c>
      <c r="J72" s="849">
        <v>2</v>
      </c>
      <c r="K72" s="849">
        <v>1792</v>
      </c>
      <c r="L72" s="849">
        <v>1</v>
      </c>
      <c r="M72" s="849">
        <v>896</v>
      </c>
      <c r="N72" s="849"/>
      <c r="O72" s="849"/>
      <c r="P72" s="837"/>
      <c r="Q72" s="850"/>
    </row>
    <row r="73" spans="1:17" ht="14.4" customHeight="1" x14ac:dyDescent="0.3">
      <c r="A73" s="831" t="s">
        <v>5898</v>
      </c>
      <c r="B73" s="832" t="s">
        <v>6319</v>
      </c>
      <c r="C73" s="832" t="s">
        <v>5511</v>
      </c>
      <c r="D73" s="832" t="s">
        <v>6386</v>
      </c>
      <c r="E73" s="832" t="s">
        <v>6387</v>
      </c>
      <c r="F73" s="849"/>
      <c r="G73" s="849"/>
      <c r="H73" s="849"/>
      <c r="I73" s="849"/>
      <c r="J73" s="849"/>
      <c r="K73" s="849"/>
      <c r="L73" s="849"/>
      <c r="M73" s="849"/>
      <c r="N73" s="849">
        <v>3</v>
      </c>
      <c r="O73" s="849">
        <v>732</v>
      </c>
      <c r="P73" s="837"/>
      <c r="Q73" s="850">
        <v>244</v>
      </c>
    </row>
    <row r="74" spans="1:17" ht="14.4" customHeight="1" x14ac:dyDescent="0.3">
      <c r="A74" s="831" t="s">
        <v>6388</v>
      </c>
      <c r="B74" s="832" t="s">
        <v>6389</v>
      </c>
      <c r="C74" s="832" t="s">
        <v>5511</v>
      </c>
      <c r="D74" s="832" t="s">
        <v>6390</v>
      </c>
      <c r="E74" s="832" t="s">
        <v>6391</v>
      </c>
      <c r="F74" s="849">
        <v>446</v>
      </c>
      <c r="G74" s="849">
        <v>12042</v>
      </c>
      <c r="H74" s="849">
        <v>0.59229747675962818</v>
      </c>
      <c r="I74" s="849">
        <v>27</v>
      </c>
      <c r="J74" s="849">
        <v>753</v>
      </c>
      <c r="K74" s="849">
        <v>20331</v>
      </c>
      <c r="L74" s="849">
        <v>1</v>
      </c>
      <c r="M74" s="849">
        <v>27</v>
      </c>
      <c r="N74" s="849">
        <v>762</v>
      </c>
      <c r="O74" s="849">
        <v>20574</v>
      </c>
      <c r="P74" s="837">
        <v>1.0119521912350598</v>
      </c>
      <c r="Q74" s="850">
        <v>27</v>
      </c>
    </row>
    <row r="75" spans="1:17" ht="14.4" customHeight="1" x14ac:dyDescent="0.3">
      <c r="A75" s="831" t="s">
        <v>6388</v>
      </c>
      <c r="B75" s="832" t="s">
        <v>6389</v>
      </c>
      <c r="C75" s="832" t="s">
        <v>5511</v>
      </c>
      <c r="D75" s="832" t="s">
        <v>6392</v>
      </c>
      <c r="E75" s="832" t="s">
        <v>6393</v>
      </c>
      <c r="F75" s="849">
        <v>342</v>
      </c>
      <c r="G75" s="849">
        <v>18468</v>
      </c>
      <c r="H75" s="849">
        <v>0.65142857142857147</v>
      </c>
      <c r="I75" s="849">
        <v>54</v>
      </c>
      <c r="J75" s="849">
        <v>525</v>
      </c>
      <c r="K75" s="849">
        <v>28350</v>
      </c>
      <c r="L75" s="849">
        <v>1</v>
      </c>
      <c r="M75" s="849">
        <v>54</v>
      </c>
      <c r="N75" s="849">
        <v>566</v>
      </c>
      <c r="O75" s="849">
        <v>30564</v>
      </c>
      <c r="P75" s="837">
        <v>1.078095238095238</v>
      </c>
      <c r="Q75" s="850">
        <v>54</v>
      </c>
    </row>
    <row r="76" spans="1:17" ht="14.4" customHeight="1" x14ac:dyDescent="0.3">
      <c r="A76" s="831" t="s">
        <v>6388</v>
      </c>
      <c r="B76" s="832" t="s">
        <v>6389</v>
      </c>
      <c r="C76" s="832" t="s">
        <v>5511</v>
      </c>
      <c r="D76" s="832" t="s">
        <v>6394</v>
      </c>
      <c r="E76" s="832" t="s">
        <v>6395</v>
      </c>
      <c r="F76" s="849">
        <v>454</v>
      </c>
      <c r="G76" s="849">
        <v>10896</v>
      </c>
      <c r="H76" s="849">
        <v>0.60614152202937255</v>
      </c>
      <c r="I76" s="849">
        <v>24</v>
      </c>
      <c r="J76" s="849">
        <v>749</v>
      </c>
      <c r="K76" s="849">
        <v>17976</v>
      </c>
      <c r="L76" s="849">
        <v>1</v>
      </c>
      <c r="M76" s="849">
        <v>24</v>
      </c>
      <c r="N76" s="849">
        <v>757</v>
      </c>
      <c r="O76" s="849">
        <v>18168</v>
      </c>
      <c r="P76" s="837">
        <v>1.0106809078771695</v>
      </c>
      <c r="Q76" s="850">
        <v>24</v>
      </c>
    </row>
    <row r="77" spans="1:17" ht="14.4" customHeight="1" x14ac:dyDescent="0.3">
      <c r="A77" s="831" t="s">
        <v>6388</v>
      </c>
      <c r="B77" s="832" t="s">
        <v>6389</v>
      </c>
      <c r="C77" s="832" t="s">
        <v>5511</v>
      </c>
      <c r="D77" s="832" t="s">
        <v>6396</v>
      </c>
      <c r="E77" s="832" t="s">
        <v>6397</v>
      </c>
      <c r="F77" s="849">
        <v>540</v>
      </c>
      <c r="G77" s="849">
        <v>14580</v>
      </c>
      <c r="H77" s="849">
        <v>0.62068965517241381</v>
      </c>
      <c r="I77" s="849">
        <v>27</v>
      </c>
      <c r="J77" s="849">
        <v>870</v>
      </c>
      <c r="K77" s="849">
        <v>23490</v>
      </c>
      <c r="L77" s="849">
        <v>1</v>
      </c>
      <c r="M77" s="849">
        <v>27</v>
      </c>
      <c r="N77" s="849">
        <v>792</v>
      </c>
      <c r="O77" s="849">
        <v>21384</v>
      </c>
      <c r="P77" s="837">
        <v>0.91034482758620694</v>
      </c>
      <c r="Q77" s="850">
        <v>27</v>
      </c>
    </row>
    <row r="78" spans="1:17" ht="14.4" customHeight="1" x14ac:dyDescent="0.3">
      <c r="A78" s="831" t="s">
        <v>6388</v>
      </c>
      <c r="B78" s="832" t="s">
        <v>6389</v>
      </c>
      <c r="C78" s="832" t="s">
        <v>5511</v>
      </c>
      <c r="D78" s="832" t="s">
        <v>6398</v>
      </c>
      <c r="E78" s="832" t="s">
        <v>6399</v>
      </c>
      <c r="F78" s="849">
        <v>425</v>
      </c>
      <c r="G78" s="849">
        <v>11475</v>
      </c>
      <c r="H78" s="849">
        <v>0.62776957163958647</v>
      </c>
      <c r="I78" s="849">
        <v>27</v>
      </c>
      <c r="J78" s="849">
        <v>677</v>
      </c>
      <c r="K78" s="849">
        <v>18279</v>
      </c>
      <c r="L78" s="849">
        <v>1</v>
      </c>
      <c r="M78" s="849">
        <v>27</v>
      </c>
      <c r="N78" s="849">
        <v>651</v>
      </c>
      <c r="O78" s="849">
        <v>17577</v>
      </c>
      <c r="P78" s="837">
        <v>0.96159527326440175</v>
      </c>
      <c r="Q78" s="850">
        <v>27</v>
      </c>
    </row>
    <row r="79" spans="1:17" ht="14.4" customHeight="1" x14ac:dyDescent="0.3">
      <c r="A79" s="831" t="s">
        <v>6388</v>
      </c>
      <c r="B79" s="832" t="s">
        <v>6389</v>
      </c>
      <c r="C79" s="832" t="s">
        <v>5511</v>
      </c>
      <c r="D79" s="832" t="s">
        <v>6400</v>
      </c>
      <c r="E79" s="832" t="s">
        <v>6401</v>
      </c>
      <c r="F79" s="849">
        <v>623</v>
      </c>
      <c r="G79" s="849">
        <v>13706</v>
      </c>
      <c r="H79" s="849">
        <v>0.60485436893203881</v>
      </c>
      <c r="I79" s="849">
        <v>22</v>
      </c>
      <c r="J79" s="849">
        <v>1030</v>
      </c>
      <c r="K79" s="849">
        <v>22660</v>
      </c>
      <c r="L79" s="849">
        <v>1</v>
      </c>
      <c r="M79" s="849">
        <v>22</v>
      </c>
      <c r="N79" s="849">
        <v>954</v>
      </c>
      <c r="O79" s="849">
        <v>20988</v>
      </c>
      <c r="P79" s="837">
        <v>0.9262135922330097</v>
      </c>
      <c r="Q79" s="850">
        <v>22</v>
      </c>
    </row>
    <row r="80" spans="1:17" ht="14.4" customHeight="1" x14ac:dyDescent="0.3">
      <c r="A80" s="831" t="s">
        <v>6388</v>
      </c>
      <c r="B80" s="832" t="s">
        <v>6389</v>
      </c>
      <c r="C80" s="832" t="s">
        <v>5511</v>
      </c>
      <c r="D80" s="832" t="s">
        <v>6402</v>
      </c>
      <c r="E80" s="832" t="s">
        <v>6403</v>
      </c>
      <c r="F80" s="849">
        <v>7</v>
      </c>
      <c r="G80" s="849">
        <v>476</v>
      </c>
      <c r="H80" s="849">
        <v>0.3888888888888889</v>
      </c>
      <c r="I80" s="849">
        <v>68</v>
      </c>
      <c r="J80" s="849">
        <v>18</v>
      </c>
      <c r="K80" s="849">
        <v>1224</v>
      </c>
      <c r="L80" s="849">
        <v>1</v>
      </c>
      <c r="M80" s="849">
        <v>68</v>
      </c>
      <c r="N80" s="849">
        <v>35</v>
      </c>
      <c r="O80" s="849">
        <v>2380</v>
      </c>
      <c r="P80" s="837">
        <v>1.9444444444444444</v>
      </c>
      <c r="Q80" s="850">
        <v>68</v>
      </c>
    </row>
    <row r="81" spans="1:17" ht="14.4" customHeight="1" x14ac:dyDescent="0.3">
      <c r="A81" s="831" t="s">
        <v>6388</v>
      </c>
      <c r="B81" s="832" t="s">
        <v>6389</v>
      </c>
      <c r="C81" s="832" t="s">
        <v>5511</v>
      </c>
      <c r="D81" s="832" t="s">
        <v>6404</v>
      </c>
      <c r="E81" s="832" t="s">
        <v>6405</v>
      </c>
      <c r="F81" s="849">
        <v>3</v>
      </c>
      <c r="G81" s="849">
        <v>186</v>
      </c>
      <c r="H81" s="849"/>
      <c r="I81" s="849">
        <v>62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" customHeight="1" x14ac:dyDescent="0.3">
      <c r="A82" s="831" t="s">
        <v>6388</v>
      </c>
      <c r="B82" s="832" t="s">
        <v>6389</v>
      </c>
      <c r="C82" s="832" t="s">
        <v>5511</v>
      </c>
      <c r="D82" s="832" t="s">
        <v>6406</v>
      </c>
      <c r="E82" s="832" t="s">
        <v>6407</v>
      </c>
      <c r="F82" s="849">
        <v>68</v>
      </c>
      <c r="G82" s="849">
        <v>4216</v>
      </c>
      <c r="H82" s="849">
        <v>0.44736842105263158</v>
      </c>
      <c r="I82" s="849">
        <v>62</v>
      </c>
      <c r="J82" s="849">
        <v>152</v>
      </c>
      <c r="K82" s="849">
        <v>9424</v>
      </c>
      <c r="L82" s="849">
        <v>1</v>
      </c>
      <c r="M82" s="849">
        <v>62</v>
      </c>
      <c r="N82" s="849">
        <v>141</v>
      </c>
      <c r="O82" s="849">
        <v>8742</v>
      </c>
      <c r="P82" s="837">
        <v>0.92763157894736847</v>
      </c>
      <c r="Q82" s="850">
        <v>62</v>
      </c>
    </row>
    <row r="83" spans="1:17" ht="14.4" customHeight="1" x14ac:dyDescent="0.3">
      <c r="A83" s="831" t="s">
        <v>6388</v>
      </c>
      <c r="B83" s="832" t="s">
        <v>6389</v>
      </c>
      <c r="C83" s="832" t="s">
        <v>5511</v>
      </c>
      <c r="D83" s="832" t="s">
        <v>6408</v>
      </c>
      <c r="E83" s="832" t="s">
        <v>6409</v>
      </c>
      <c r="F83" s="849">
        <v>10</v>
      </c>
      <c r="G83" s="849">
        <v>3940</v>
      </c>
      <c r="H83" s="849">
        <v>3.3333333333333335</v>
      </c>
      <c r="I83" s="849">
        <v>394</v>
      </c>
      <c r="J83" s="849">
        <v>3</v>
      </c>
      <c r="K83" s="849">
        <v>1182</v>
      </c>
      <c r="L83" s="849">
        <v>1</v>
      </c>
      <c r="M83" s="849">
        <v>394</v>
      </c>
      <c r="N83" s="849">
        <v>8</v>
      </c>
      <c r="O83" s="849">
        <v>3152</v>
      </c>
      <c r="P83" s="837">
        <v>2.6666666666666665</v>
      </c>
      <c r="Q83" s="850">
        <v>394</v>
      </c>
    </row>
    <row r="84" spans="1:17" ht="14.4" customHeight="1" x14ac:dyDescent="0.3">
      <c r="A84" s="831" t="s">
        <v>6388</v>
      </c>
      <c r="B84" s="832" t="s">
        <v>6389</v>
      </c>
      <c r="C84" s="832" t="s">
        <v>5511</v>
      </c>
      <c r="D84" s="832" t="s">
        <v>6410</v>
      </c>
      <c r="E84" s="832" t="s">
        <v>6411</v>
      </c>
      <c r="F84" s="849">
        <v>1</v>
      </c>
      <c r="G84" s="849">
        <v>82</v>
      </c>
      <c r="H84" s="849">
        <v>0.5</v>
      </c>
      <c r="I84" s="849">
        <v>82</v>
      </c>
      <c r="J84" s="849">
        <v>2</v>
      </c>
      <c r="K84" s="849">
        <v>164</v>
      </c>
      <c r="L84" s="849">
        <v>1</v>
      </c>
      <c r="M84" s="849">
        <v>82</v>
      </c>
      <c r="N84" s="849"/>
      <c r="O84" s="849"/>
      <c r="P84" s="837"/>
      <c r="Q84" s="850"/>
    </row>
    <row r="85" spans="1:17" ht="14.4" customHeight="1" x14ac:dyDescent="0.3">
      <c r="A85" s="831" t="s">
        <v>6388</v>
      </c>
      <c r="B85" s="832" t="s">
        <v>6389</v>
      </c>
      <c r="C85" s="832" t="s">
        <v>5511</v>
      </c>
      <c r="D85" s="832" t="s">
        <v>6412</v>
      </c>
      <c r="E85" s="832" t="s">
        <v>6413</v>
      </c>
      <c r="F85" s="849">
        <v>125</v>
      </c>
      <c r="G85" s="849">
        <v>123500</v>
      </c>
      <c r="H85" s="849">
        <v>0.589622641509434</v>
      </c>
      <c r="I85" s="849">
        <v>988</v>
      </c>
      <c r="J85" s="849">
        <v>212</v>
      </c>
      <c r="K85" s="849">
        <v>209456</v>
      </c>
      <c r="L85" s="849">
        <v>1</v>
      </c>
      <c r="M85" s="849">
        <v>988</v>
      </c>
      <c r="N85" s="849">
        <v>208</v>
      </c>
      <c r="O85" s="849">
        <v>205504</v>
      </c>
      <c r="P85" s="837">
        <v>0.98113207547169812</v>
      </c>
      <c r="Q85" s="850">
        <v>988</v>
      </c>
    </row>
    <row r="86" spans="1:17" ht="14.4" customHeight="1" x14ac:dyDescent="0.3">
      <c r="A86" s="831" t="s">
        <v>6388</v>
      </c>
      <c r="B86" s="832" t="s">
        <v>6389</v>
      </c>
      <c r="C86" s="832" t="s">
        <v>5511</v>
      </c>
      <c r="D86" s="832" t="s">
        <v>6414</v>
      </c>
      <c r="E86" s="832" t="s">
        <v>6415</v>
      </c>
      <c r="F86" s="849"/>
      <c r="G86" s="849"/>
      <c r="H86" s="849"/>
      <c r="I86" s="849"/>
      <c r="J86" s="849">
        <v>1</v>
      </c>
      <c r="K86" s="849">
        <v>191</v>
      </c>
      <c r="L86" s="849">
        <v>1</v>
      </c>
      <c r="M86" s="849">
        <v>191</v>
      </c>
      <c r="N86" s="849">
        <v>1</v>
      </c>
      <c r="O86" s="849">
        <v>191</v>
      </c>
      <c r="P86" s="837">
        <v>1</v>
      </c>
      <c r="Q86" s="850">
        <v>191</v>
      </c>
    </row>
    <row r="87" spans="1:17" ht="14.4" customHeight="1" x14ac:dyDescent="0.3">
      <c r="A87" s="831" t="s">
        <v>6388</v>
      </c>
      <c r="B87" s="832" t="s">
        <v>6389</v>
      </c>
      <c r="C87" s="832" t="s">
        <v>5511</v>
      </c>
      <c r="D87" s="832" t="s">
        <v>6416</v>
      </c>
      <c r="E87" s="832" t="s">
        <v>6417</v>
      </c>
      <c r="F87" s="849">
        <v>3</v>
      </c>
      <c r="G87" s="849">
        <v>246</v>
      </c>
      <c r="H87" s="849">
        <v>0.33333333333333331</v>
      </c>
      <c r="I87" s="849">
        <v>82</v>
      </c>
      <c r="J87" s="849">
        <v>9</v>
      </c>
      <c r="K87" s="849">
        <v>738</v>
      </c>
      <c r="L87" s="849">
        <v>1</v>
      </c>
      <c r="M87" s="849">
        <v>82</v>
      </c>
      <c r="N87" s="849">
        <v>7</v>
      </c>
      <c r="O87" s="849">
        <v>574</v>
      </c>
      <c r="P87" s="837">
        <v>0.77777777777777779</v>
      </c>
      <c r="Q87" s="850">
        <v>82</v>
      </c>
    </row>
    <row r="88" spans="1:17" ht="14.4" customHeight="1" x14ac:dyDescent="0.3">
      <c r="A88" s="831" t="s">
        <v>6388</v>
      </c>
      <c r="B88" s="832" t="s">
        <v>6389</v>
      </c>
      <c r="C88" s="832" t="s">
        <v>5511</v>
      </c>
      <c r="D88" s="832" t="s">
        <v>6418</v>
      </c>
      <c r="E88" s="832" t="s">
        <v>6419</v>
      </c>
      <c r="F88" s="849">
        <v>35</v>
      </c>
      <c r="G88" s="849">
        <v>2205</v>
      </c>
      <c r="H88" s="849">
        <v>1</v>
      </c>
      <c r="I88" s="849">
        <v>63</v>
      </c>
      <c r="J88" s="849">
        <v>35</v>
      </c>
      <c r="K88" s="849">
        <v>2205</v>
      </c>
      <c r="L88" s="849">
        <v>1</v>
      </c>
      <c r="M88" s="849">
        <v>63</v>
      </c>
      <c r="N88" s="849">
        <v>27</v>
      </c>
      <c r="O88" s="849">
        <v>1701</v>
      </c>
      <c r="P88" s="837">
        <v>0.77142857142857146</v>
      </c>
      <c r="Q88" s="850">
        <v>63</v>
      </c>
    </row>
    <row r="89" spans="1:17" ht="14.4" customHeight="1" x14ac:dyDescent="0.3">
      <c r="A89" s="831" t="s">
        <v>6388</v>
      </c>
      <c r="B89" s="832" t="s">
        <v>6389</v>
      </c>
      <c r="C89" s="832" t="s">
        <v>5511</v>
      </c>
      <c r="D89" s="832" t="s">
        <v>6420</v>
      </c>
      <c r="E89" s="832" t="s">
        <v>6421</v>
      </c>
      <c r="F89" s="849">
        <v>12</v>
      </c>
      <c r="G89" s="849">
        <v>204</v>
      </c>
      <c r="H89" s="849">
        <v>0.4</v>
      </c>
      <c r="I89" s="849">
        <v>17</v>
      </c>
      <c r="J89" s="849">
        <v>30</v>
      </c>
      <c r="K89" s="849">
        <v>510</v>
      </c>
      <c r="L89" s="849">
        <v>1</v>
      </c>
      <c r="M89" s="849">
        <v>17</v>
      </c>
      <c r="N89" s="849">
        <v>50</v>
      </c>
      <c r="O89" s="849">
        <v>850</v>
      </c>
      <c r="P89" s="837">
        <v>1.6666666666666667</v>
      </c>
      <c r="Q89" s="850">
        <v>17</v>
      </c>
    </row>
    <row r="90" spans="1:17" ht="14.4" customHeight="1" x14ac:dyDescent="0.3">
      <c r="A90" s="831" t="s">
        <v>6388</v>
      </c>
      <c r="B90" s="832" t="s">
        <v>6389</v>
      </c>
      <c r="C90" s="832" t="s">
        <v>5511</v>
      </c>
      <c r="D90" s="832" t="s">
        <v>6422</v>
      </c>
      <c r="E90" s="832" t="s">
        <v>6423</v>
      </c>
      <c r="F90" s="849">
        <v>6</v>
      </c>
      <c r="G90" s="849">
        <v>384</v>
      </c>
      <c r="H90" s="849">
        <v>2</v>
      </c>
      <c r="I90" s="849">
        <v>64</v>
      </c>
      <c r="J90" s="849">
        <v>3</v>
      </c>
      <c r="K90" s="849">
        <v>192</v>
      </c>
      <c r="L90" s="849">
        <v>1</v>
      </c>
      <c r="M90" s="849">
        <v>64</v>
      </c>
      <c r="N90" s="849">
        <v>2</v>
      </c>
      <c r="O90" s="849">
        <v>128</v>
      </c>
      <c r="P90" s="837">
        <v>0.66666666666666663</v>
      </c>
      <c r="Q90" s="850">
        <v>64</v>
      </c>
    </row>
    <row r="91" spans="1:17" ht="14.4" customHeight="1" x14ac:dyDescent="0.3">
      <c r="A91" s="831" t="s">
        <v>6388</v>
      </c>
      <c r="B91" s="832" t="s">
        <v>6389</v>
      </c>
      <c r="C91" s="832" t="s">
        <v>5511</v>
      </c>
      <c r="D91" s="832" t="s">
        <v>6424</v>
      </c>
      <c r="E91" s="832" t="s">
        <v>6425</v>
      </c>
      <c r="F91" s="849">
        <v>1</v>
      </c>
      <c r="G91" s="849">
        <v>482</v>
      </c>
      <c r="H91" s="849"/>
      <c r="I91" s="849">
        <v>482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6388</v>
      </c>
      <c r="B92" s="832" t="s">
        <v>6389</v>
      </c>
      <c r="C92" s="832" t="s">
        <v>5511</v>
      </c>
      <c r="D92" s="832" t="s">
        <v>6426</v>
      </c>
      <c r="E92" s="832" t="s">
        <v>6427</v>
      </c>
      <c r="F92" s="849">
        <v>2</v>
      </c>
      <c r="G92" s="849">
        <v>94</v>
      </c>
      <c r="H92" s="849">
        <v>0.2</v>
      </c>
      <c r="I92" s="849">
        <v>47</v>
      </c>
      <c r="J92" s="849">
        <v>10</v>
      </c>
      <c r="K92" s="849">
        <v>470</v>
      </c>
      <c r="L92" s="849">
        <v>1</v>
      </c>
      <c r="M92" s="849">
        <v>47</v>
      </c>
      <c r="N92" s="849">
        <v>37</v>
      </c>
      <c r="O92" s="849">
        <v>1739</v>
      </c>
      <c r="P92" s="837">
        <v>3.7</v>
      </c>
      <c r="Q92" s="850">
        <v>47</v>
      </c>
    </row>
    <row r="93" spans="1:17" ht="14.4" customHeight="1" x14ac:dyDescent="0.3">
      <c r="A93" s="831" t="s">
        <v>6388</v>
      </c>
      <c r="B93" s="832" t="s">
        <v>6389</v>
      </c>
      <c r="C93" s="832" t="s">
        <v>5511</v>
      </c>
      <c r="D93" s="832" t="s">
        <v>6428</v>
      </c>
      <c r="E93" s="832" t="s">
        <v>6429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53</v>
      </c>
      <c r="P93" s="837"/>
      <c r="Q93" s="850">
        <v>53</v>
      </c>
    </row>
    <row r="94" spans="1:17" ht="14.4" customHeight="1" x14ac:dyDescent="0.3">
      <c r="A94" s="831" t="s">
        <v>6388</v>
      </c>
      <c r="B94" s="832" t="s">
        <v>6389</v>
      </c>
      <c r="C94" s="832" t="s">
        <v>5511</v>
      </c>
      <c r="D94" s="832" t="s">
        <v>6430</v>
      </c>
      <c r="E94" s="832" t="s">
        <v>6431</v>
      </c>
      <c r="F94" s="849">
        <v>50</v>
      </c>
      <c r="G94" s="849">
        <v>3000</v>
      </c>
      <c r="H94" s="849">
        <v>1.7857142857142858</v>
      </c>
      <c r="I94" s="849">
        <v>60</v>
      </c>
      <c r="J94" s="849">
        <v>28</v>
      </c>
      <c r="K94" s="849">
        <v>1680</v>
      </c>
      <c r="L94" s="849">
        <v>1</v>
      </c>
      <c r="M94" s="849">
        <v>60</v>
      </c>
      <c r="N94" s="849">
        <v>20</v>
      </c>
      <c r="O94" s="849">
        <v>1200</v>
      </c>
      <c r="P94" s="837">
        <v>0.7142857142857143</v>
      </c>
      <c r="Q94" s="850">
        <v>60</v>
      </c>
    </row>
    <row r="95" spans="1:17" ht="14.4" customHeight="1" x14ac:dyDescent="0.3">
      <c r="A95" s="831" t="s">
        <v>6388</v>
      </c>
      <c r="B95" s="832" t="s">
        <v>6389</v>
      </c>
      <c r="C95" s="832" t="s">
        <v>5511</v>
      </c>
      <c r="D95" s="832" t="s">
        <v>6432</v>
      </c>
      <c r="E95" s="832" t="s">
        <v>6433</v>
      </c>
      <c r="F95" s="849">
        <v>1</v>
      </c>
      <c r="G95" s="849">
        <v>61</v>
      </c>
      <c r="H95" s="849"/>
      <c r="I95" s="849">
        <v>61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6388</v>
      </c>
      <c r="B96" s="832" t="s">
        <v>6389</v>
      </c>
      <c r="C96" s="832" t="s">
        <v>5511</v>
      </c>
      <c r="D96" s="832" t="s">
        <v>6434</v>
      </c>
      <c r="E96" s="832" t="s">
        <v>6435</v>
      </c>
      <c r="F96" s="849">
        <v>98</v>
      </c>
      <c r="G96" s="849">
        <v>1862</v>
      </c>
      <c r="H96" s="849">
        <v>1.4411764705882353</v>
      </c>
      <c r="I96" s="849">
        <v>19</v>
      </c>
      <c r="J96" s="849">
        <v>68</v>
      </c>
      <c r="K96" s="849">
        <v>1292</v>
      </c>
      <c r="L96" s="849">
        <v>1</v>
      </c>
      <c r="M96" s="849">
        <v>19</v>
      </c>
      <c r="N96" s="849">
        <v>37</v>
      </c>
      <c r="O96" s="849">
        <v>703</v>
      </c>
      <c r="P96" s="837">
        <v>0.54411764705882348</v>
      </c>
      <c r="Q96" s="850">
        <v>19</v>
      </c>
    </row>
    <row r="97" spans="1:17" ht="14.4" customHeight="1" x14ac:dyDescent="0.3">
      <c r="A97" s="831" t="s">
        <v>6388</v>
      </c>
      <c r="B97" s="832" t="s">
        <v>6389</v>
      </c>
      <c r="C97" s="832" t="s">
        <v>5511</v>
      </c>
      <c r="D97" s="832" t="s">
        <v>6436</v>
      </c>
      <c r="E97" s="832" t="s">
        <v>6437</v>
      </c>
      <c r="F97" s="849">
        <v>1</v>
      </c>
      <c r="G97" s="849">
        <v>1463</v>
      </c>
      <c r="H97" s="849">
        <v>0.33333333333333331</v>
      </c>
      <c r="I97" s="849">
        <v>1463</v>
      </c>
      <c r="J97" s="849">
        <v>3</v>
      </c>
      <c r="K97" s="849">
        <v>4389</v>
      </c>
      <c r="L97" s="849">
        <v>1</v>
      </c>
      <c r="M97" s="849">
        <v>1463</v>
      </c>
      <c r="N97" s="849">
        <v>2</v>
      </c>
      <c r="O97" s="849">
        <v>2930</v>
      </c>
      <c r="P97" s="837">
        <v>0.6675780359990886</v>
      </c>
      <c r="Q97" s="850">
        <v>1465</v>
      </c>
    </row>
    <row r="98" spans="1:17" ht="14.4" customHeight="1" x14ac:dyDescent="0.3">
      <c r="A98" s="831" t="s">
        <v>6388</v>
      </c>
      <c r="B98" s="832" t="s">
        <v>6389</v>
      </c>
      <c r="C98" s="832" t="s">
        <v>5511</v>
      </c>
      <c r="D98" s="832" t="s">
        <v>6438</v>
      </c>
      <c r="E98" s="832" t="s">
        <v>6439</v>
      </c>
      <c r="F98" s="849">
        <v>4</v>
      </c>
      <c r="G98" s="849">
        <v>1568</v>
      </c>
      <c r="H98" s="849">
        <v>4</v>
      </c>
      <c r="I98" s="849">
        <v>392</v>
      </c>
      <c r="J98" s="849">
        <v>1</v>
      </c>
      <c r="K98" s="849">
        <v>392</v>
      </c>
      <c r="L98" s="849">
        <v>1</v>
      </c>
      <c r="M98" s="849">
        <v>392</v>
      </c>
      <c r="N98" s="849">
        <v>1</v>
      </c>
      <c r="O98" s="849">
        <v>392</v>
      </c>
      <c r="P98" s="837">
        <v>1</v>
      </c>
      <c r="Q98" s="850">
        <v>392</v>
      </c>
    </row>
    <row r="99" spans="1:17" ht="14.4" customHeight="1" x14ac:dyDescent="0.3">
      <c r="A99" s="831" t="s">
        <v>6388</v>
      </c>
      <c r="B99" s="832" t="s">
        <v>6389</v>
      </c>
      <c r="C99" s="832" t="s">
        <v>5511</v>
      </c>
      <c r="D99" s="832" t="s">
        <v>6440</v>
      </c>
      <c r="E99" s="832" t="s">
        <v>6441</v>
      </c>
      <c r="F99" s="849">
        <v>1</v>
      </c>
      <c r="G99" s="849">
        <v>464</v>
      </c>
      <c r="H99" s="849">
        <v>1</v>
      </c>
      <c r="I99" s="849">
        <v>464</v>
      </c>
      <c r="J99" s="849">
        <v>1</v>
      </c>
      <c r="K99" s="849">
        <v>464</v>
      </c>
      <c r="L99" s="849">
        <v>1</v>
      </c>
      <c r="M99" s="849">
        <v>464</v>
      </c>
      <c r="N99" s="849">
        <v>2</v>
      </c>
      <c r="O99" s="849">
        <v>928</v>
      </c>
      <c r="P99" s="837">
        <v>2</v>
      </c>
      <c r="Q99" s="850">
        <v>464</v>
      </c>
    </row>
    <row r="100" spans="1:17" ht="14.4" customHeight="1" x14ac:dyDescent="0.3">
      <c r="A100" s="831" t="s">
        <v>6388</v>
      </c>
      <c r="B100" s="832" t="s">
        <v>6389</v>
      </c>
      <c r="C100" s="832" t="s">
        <v>5511</v>
      </c>
      <c r="D100" s="832" t="s">
        <v>6442</v>
      </c>
      <c r="E100" s="832" t="s">
        <v>6443</v>
      </c>
      <c r="F100" s="849">
        <v>5</v>
      </c>
      <c r="G100" s="849">
        <v>1565</v>
      </c>
      <c r="H100" s="849">
        <v>0.33333333333333331</v>
      </c>
      <c r="I100" s="849">
        <v>313</v>
      </c>
      <c r="J100" s="849">
        <v>15</v>
      </c>
      <c r="K100" s="849">
        <v>4695</v>
      </c>
      <c r="L100" s="849">
        <v>1</v>
      </c>
      <c r="M100" s="849">
        <v>313</v>
      </c>
      <c r="N100" s="849">
        <v>9</v>
      </c>
      <c r="O100" s="849">
        <v>2817</v>
      </c>
      <c r="P100" s="837">
        <v>0.6</v>
      </c>
      <c r="Q100" s="850">
        <v>313</v>
      </c>
    </row>
    <row r="101" spans="1:17" ht="14.4" customHeight="1" x14ac:dyDescent="0.3">
      <c r="A101" s="831" t="s">
        <v>6388</v>
      </c>
      <c r="B101" s="832" t="s">
        <v>6389</v>
      </c>
      <c r="C101" s="832" t="s">
        <v>5511</v>
      </c>
      <c r="D101" s="832" t="s">
        <v>6444</v>
      </c>
      <c r="E101" s="832" t="s">
        <v>6445</v>
      </c>
      <c r="F101" s="849">
        <v>61</v>
      </c>
      <c r="G101" s="849">
        <v>52033</v>
      </c>
      <c r="H101" s="849">
        <v>0.4420289855072464</v>
      </c>
      <c r="I101" s="849">
        <v>853</v>
      </c>
      <c r="J101" s="849">
        <v>138</v>
      </c>
      <c r="K101" s="849">
        <v>117714</v>
      </c>
      <c r="L101" s="849">
        <v>1</v>
      </c>
      <c r="M101" s="849">
        <v>853</v>
      </c>
      <c r="N101" s="849">
        <v>143</v>
      </c>
      <c r="O101" s="849">
        <v>121979</v>
      </c>
      <c r="P101" s="837">
        <v>1.036231884057971</v>
      </c>
      <c r="Q101" s="850">
        <v>853</v>
      </c>
    </row>
    <row r="102" spans="1:17" ht="14.4" customHeight="1" x14ac:dyDescent="0.3">
      <c r="A102" s="831" t="s">
        <v>6388</v>
      </c>
      <c r="B102" s="832" t="s">
        <v>6389</v>
      </c>
      <c r="C102" s="832" t="s">
        <v>5511</v>
      </c>
      <c r="D102" s="832" t="s">
        <v>6446</v>
      </c>
      <c r="E102" s="832" t="s">
        <v>6447</v>
      </c>
      <c r="F102" s="849">
        <v>1</v>
      </c>
      <c r="G102" s="849">
        <v>187</v>
      </c>
      <c r="H102" s="849">
        <v>1.5151515151515152E-2</v>
      </c>
      <c r="I102" s="849">
        <v>187</v>
      </c>
      <c r="J102" s="849">
        <v>66</v>
      </c>
      <c r="K102" s="849">
        <v>12342</v>
      </c>
      <c r="L102" s="849">
        <v>1</v>
      </c>
      <c r="M102" s="849">
        <v>187</v>
      </c>
      <c r="N102" s="849">
        <v>13</v>
      </c>
      <c r="O102" s="849">
        <v>2431</v>
      </c>
      <c r="P102" s="837">
        <v>0.19696969696969696</v>
      </c>
      <c r="Q102" s="850">
        <v>187</v>
      </c>
    </row>
    <row r="103" spans="1:17" ht="14.4" customHeight="1" x14ac:dyDescent="0.3">
      <c r="A103" s="831" t="s">
        <v>6388</v>
      </c>
      <c r="B103" s="832" t="s">
        <v>6389</v>
      </c>
      <c r="C103" s="832" t="s">
        <v>5511</v>
      </c>
      <c r="D103" s="832" t="s">
        <v>6448</v>
      </c>
      <c r="E103" s="832" t="s">
        <v>6449</v>
      </c>
      <c r="F103" s="849">
        <v>2</v>
      </c>
      <c r="G103" s="849">
        <v>336</v>
      </c>
      <c r="H103" s="849">
        <v>1</v>
      </c>
      <c r="I103" s="849">
        <v>168</v>
      </c>
      <c r="J103" s="849">
        <v>2</v>
      </c>
      <c r="K103" s="849">
        <v>336</v>
      </c>
      <c r="L103" s="849">
        <v>1</v>
      </c>
      <c r="M103" s="849">
        <v>168</v>
      </c>
      <c r="N103" s="849">
        <v>1</v>
      </c>
      <c r="O103" s="849">
        <v>168</v>
      </c>
      <c r="P103" s="837">
        <v>0.5</v>
      </c>
      <c r="Q103" s="850">
        <v>168</v>
      </c>
    </row>
    <row r="104" spans="1:17" ht="14.4" customHeight="1" x14ac:dyDescent="0.3">
      <c r="A104" s="831" t="s">
        <v>6388</v>
      </c>
      <c r="B104" s="832" t="s">
        <v>6389</v>
      </c>
      <c r="C104" s="832" t="s">
        <v>5511</v>
      </c>
      <c r="D104" s="832" t="s">
        <v>6450</v>
      </c>
      <c r="E104" s="832" t="s">
        <v>6451</v>
      </c>
      <c r="F104" s="849">
        <v>6</v>
      </c>
      <c r="G104" s="849">
        <v>1002</v>
      </c>
      <c r="H104" s="849">
        <v>0.8571428571428571</v>
      </c>
      <c r="I104" s="849">
        <v>167</v>
      </c>
      <c r="J104" s="849">
        <v>7</v>
      </c>
      <c r="K104" s="849">
        <v>1169</v>
      </c>
      <c r="L104" s="849">
        <v>1</v>
      </c>
      <c r="M104" s="849">
        <v>167</v>
      </c>
      <c r="N104" s="849">
        <v>8</v>
      </c>
      <c r="O104" s="849">
        <v>1336</v>
      </c>
      <c r="P104" s="837">
        <v>1.1428571428571428</v>
      </c>
      <c r="Q104" s="850">
        <v>167</v>
      </c>
    </row>
    <row r="105" spans="1:17" ht="14.4" customHeight="1" x14ac:dyDescent="0.3">
      <c r="A105" s="831" t="s">
        <v>6388</v>
      </c>
      <c r="B105" s="832" t="s">
        <v>6389</v>
      </c>
      <c r="C105" s="832" t="s">
        <v>5511</v>
      </c>
      <c r="D105" s="832" t="s">
        <v>6452</v>
      </c>
      <c r="E105" s="832" t="s">
        <v>6453</v>
      </c>
      <c r="F105" s="849">
        <v>13</v>
      </c>
      <c r="G105" s="849">
        <v>3094</v>
      </c>
      <c r="H105" s="849">
        <v>1.4444444444444444</v>
      </c>
      <c r="I105" s="849">
        <v>238</v>
      </c>
      <c r="J105" s="849">
        <v>9</v>
      </c>
      <c r="K105" s="849">
        <v>2142</v>
      </c>
      <c r="L105" s="849">
        <v>1</v>
      </c>
      <c r="M105" s="849">
        <v>238</v>
      </c>
      <c r="N105" s="849">
        <v>5</v>
      </c>
      <c r="O105" s="849">
        <v>1190</v>
      </c>
      <c r="P105" s="837">
        <v>0.55555555555555558</v>
      </c>
      <c r="Q105" s="850">
        <v>238</v>
      </c>
    </row>
    <row r="106" spans="1:17" ht="14.4" customHeight="1" x14ac:dyDescent="0.3">
      <c r="A106" s="831" t="s">
        <v>6388</v>
      </c>
      <c r="B106" s="832" t="s">
        <v>6389</v>
      </c>
      <c r="C106" s="832" t="s">
        <v>5511</v>
      </c>
      <c r="D106" s="832" t="s">
        <v>6454</v>
      </c>
      <c r="E106" s="832" t="s">
        <v>6455</v>
      </c>
      <c r="F106" s="849"/>
      <c r="G106" s="849"/>
      <c r="H106" s="849"/>
      <c r="I106" s="849"/>
      <c r="J106" s="849"/>
      <c r="K106" s="849"/>
      <c r="L106" s="849"/>
      <c r="M106" s="849"/>
      <c r="N106" s="849">
        <v>2</v>
      </c>
      <c r="O106" s="849">
        <v>348</v>
      </c>
      <c r="P106" s="837"/>
      <c r="Q106" s="850">
        <v>174</v>
      </c>
    </row>
    <row r="107" spans="1:17" ht="14.4" customHeight="1" x14ac:dyDescent="0.3">
      <c r="A107" s="831" t="s">
        <v>6388</v>
      </c>
      <c r="B107" s="832" t="s">
        <v>6389</v>
      </c>
      <c r="C107" s="832" t="s">
        <v>5511</v>
      </c>
      <c r="D107" s="832" t="s">
        <v>6456</v>
      </c>
      <c r="E107" s="832" t="s">
        <v>6457</v>
      </c>
      <c r="F107" s="849">
        <v>4</v>
      </c>
      <c r="G107" s="849">
        <v>1240</v>
      </c>
      <c r="H107" s="849">
        <v>2</v>
      </c>
      <c r="I107" s="849">
        <v>310</v>
      </c>
      <c r="J107" s="849">
        <v>2</v>
      </c>
      <c r="K107" s="849">
        <v>620</v>
      </c>
      <c r="L107" s="849">
        <v>1</v>
      </c>
      <c r="M107" s="849">
        <v>310</v>
      </c>
      <c r="N107" s="849"/>
      <c r="O107" s="849"/>
      <c r="P107" s="837"/>
      <c r="Q107" s="850"/>
    </row>
    <row r="108" spans="1:17" ht="14.4" customHeight="1" x14ac:dyDescent="0.3">
      <c r="A108" s="831" t="s">
        <v>6388</v>
      </c>
      <c r="B108" s="832" t="s">
        <v>6389</v>
      </c>
      <c r="C108" s="832" t="s">
        <v>5511</v>
      </c>
      <c r="D108" s="832" t="s">
        <v>6458</v>
      </c>
      <c r="E108" s="832" t="s">
        <v>6459</v>
      </c>
      <c r="F108" s="849"/>
      <c r="G108" s="849"/>
      <c r="H108" s="849"/>
      <c r="I108" s="849"/>
      <c r="J108" s="849">
        <v>1</v>
      </c>
      <c r="K108" s="849">
        <v>352</v>
      </c>
      <c r="L108" s="849">
        <v>1</v>
      </c>
      <c r="M108" s="849">
        <v>352</v>
      </c>
      <c r="N108" s="849">
        <v>7</v>
      </c>
      <c r="O108" s="849">
        <v>2464</v>
      </c>
      <c r="P108" s="837">
        <v>7</v>
      </c>
      <c r="Q108" s="850">
        <v>352</v>
      </c>
    </row>
    <row r="109" spans="1:17" ht="14.4" customHeight="1" x14ac:dyDescent="0.3">
      <c r="A109" s="831" t="s">
        <v>6388</v>
      </c>
      <c r="B109" s="832" t="s">
        <v>6389</v>
      </c>
      <c r="C109" s="832" t="s">
        <v>5511</v>
      </c>
      <c r="D109" s="832" t="s">
        <v>6460</v>
      </c>
      <c r="E109" s="832" t="s">
        <v>6461</v>
      </c>
      <c r="F109" s="849"/>
      <c r="G109" s="849"/>
      <c r="H109" s="849"/>
      <c r="I109" s="849"/>
      <c r="J109" s="849">
        <v>1</v>
      </c>
      <c r="K109" s="849">
        <v>352</v>
      </c>
      <c r="L109" s="849">
        <v>1</v>
      </c>
      <c r="M109" s="849">
        <v>352</v>
      </c>
      <c r="N109" s="849">
        <v>7</v>
      </c>
      <c r="O109" s="849">
        <v>2464</v>
      </c>
      <c r="P109" s="837">
        <v>7</v>
      </c>
      <c r="Q109" s="850">
        <v>352</v>
      </c>
    </row>
    <row r="110" spans="1:17" ht="14.4" customHeight="1" x14ac:dyDescent="0.3">
      <c r="A110" s="831" t="s">
        <v>6388</v>
      </c>
      <c r="B110" s="832" t="s">
        <v>6389</v>
      </c>
      <c r="C110" s="832" t="s">
        <v>5511</v>
      </c>
      <c r="D110" s="832" t="s">
        <v>6462</v>
      </c>
      <c r="E110" s="832" t="s">
        <v>6463</v>
      </c>
      <c r="F110" s="849">
        <v>5</v>
      </c>
      <c r="G110" s="849">
        <v>6105</v>
      </c>
      <c r="H110" s="849">
        <v>0.99918166939443531</v>
      </c>
      <c r="I110" s="849">
        <v>1221</v>
      </c>
      <c r="J110" s="849">
        <v>5</v>
      </c>
      <c r="K110" s="849">
        <v>6110</v>
      </c>
      <c r="L110" s="849">
        <v>1</v>
      </c>
      <c r="M110" s="849">
        <v>1222</v>
      </c>
      <c r="N110" s="849">
        <v>3</v>
      </c>
      <c r="O110" s="849">
        <v>3669</v>
      </c>
      <c r="P110" s="837">
        <v>0.60049099836333875</v>
      </c>
      <c r="Q110" s="850">
        <v>1223</v>
      </c>
    </row>
    <row r="111" spans="1:17" ht="14.4" customHeight="1" x14ac:dyDescent="0.3">
      <c r="A111" s="831" t="s">
        <v>6388</v>
      </c>
      <c r="B111" s="832" t="s">
        <v>6389</v>
      </c>
      <c r="C111" s="832" t="s">
        <v>5511</v>
      </c>
      <c r="D111" s="832" t="s">
        <v>6464</v>
      </c>
      <c r="E111" s="832" t="s">
        <v>6465</v>
      </c>
      <c r="F111" s="849">
        <v>12</v>
      </c>
      <c r="G111" s="849">
        <v>9444</v>
      </c>
      <c r="H111" s="849">
        <v>0.54476234425473002</v>
      </c>
      <c r="I111" s="849">
        <v>787</v>
      </c>
      <c r="J111" s="849">
        <v>22</v>
      </c>
      <c r="K111" s="849">
        <v>17336</v>
      </c>
      <c r="L111" s="849">
        <v>1</v>
      </c>
      <c r="M111" s="849">
        <v>788</v>
      </c>
      <c r="N111" s="849">
        <v>27</v>
      </c>
      <c r="O111" s="849">
        <v>21276</v>
      </c>
      <c r="P111" s="837">
        <v>1.2272727272727273</v>
      </c>
      <c r="Q111" s="850">
        <v>788</v>
      </c>
    </row>
    <row r="112" spans="1:17" ht="14.4" customHeight="1" x14ac:dyDescent="0.3">
      <c r="A112" s="831" t="s">
        <v>6388</v>
      </c>
      <c r="B112" s="832" t="s">
        <v>6389</v>
      </c>
      <c r="C112" s="832" t="s">
        <v>5511</v>
      </c>
      <c r="D112" s="832" t="s">
        <v>6466</v>
      </c>
      <c r="E112" s="832" t="s">
        <v>6467</v>
      </c>
      <c r="F112" s="849"/>
      <c r="G112" s="849"/>
      <c r="H112" s="849"/>
      <c r="I112" s="849"/>
      <c r="J112" s="849"/>
      <c r="K112" s="849"/>
      <c r="L112" s="849"/>
      <c r="M112" s="849"/>
      <c r="N112" s="849">
        <v>2</v>
      </c>
      <c r="O112" s="849">
        <v>1202</v>
      </c>
      <c r="P112" s="837"/>
      <c r="Q112" s="850">
        <v>601</v>
      </c>
    </row>
    <row r="113" spans="1:17" ht="14.4" customHeight="1" x14ac:dyDescent="0.3">
      <c r="A113" s="831" t="s">
        <v>6388</v>
      </c>
      <c r="B113" s="832" t="s">
        <v>6389</v>
      </c>
      <c r="C113" s="832" t="s">
        <v>5511</v>
      </c>
      <c r="D113" s="832" t="s">
        <v>6468</v>
      </c>
      <c r="E113" s="832" t="s">
        <v>6469</v>
      </c>
      <c r="F113" s="849">
        <v>3</v>
      </c>
      <c r="G113" s="849">
        <v>567</v>
      </c>
      <c r="H113" s="849">
        <v>0.15789473684210525</v>
      </c>
      <c r="I113" s="849">
        <v>189</v>
      </c>
      <c r="J113" s="849">
        <v>19</v>
      </c>
      <c r="K113" s="849">
        <v>3591</v>
      </c>
      <c r="L113" s="849">
        <v>1</v>
      </c>
      <c r="M113" s="849">
        <v>189</v>
      </c>
      <c r="N113" s="849">
        <v>1</v>
      </c>
      <c r="O113" s="849">
        <v>189</v>
      </c>
      <c r="P113" s="837">
        <v>5.2631578947368418E-2</v>
      </c>
      <c r="Q113" s="850">
        <v>189</v>
      </c>
    </row>
    <row r="114" spans="1:17" ht="14.4" customHeight="1" x14ac:dyDescent="0.3">
      <c r="A114" s="831" t="s">
        <v>6388</v>
      </c>
      <c r="B114" s="832" t="s">
        <v>6389</v>
      </c>
      <c r="C114" s="832" t="s">
        <v>5511</v>
      </c>
      <c r="D114" s="832" t="s">
        <v>6470</v>
      </c>
      <c r="E114" s="832" t="s">
        <v>6471</v>
      </c>
      <c r="F114" s="849"/>
      <c r="G114" s="849"/>
      <c r="H114" s="849"/>
      <c r="I114" s="849"/>
      <c r="J114" s="849">
        <v>1</v>
      </c>
      <c r="K114" s="849">
        <v>179</v>
      </c>
      <c r="L114" s="849">
        <v>1</v>
      </c>
      <c r="M114" s="849">
        <v>179</v>
      </c>
      <c r="N114" s="849"/>
      <c r="O114" s="849"/>
      <c r="P114" s="837"/>
      <c r="Q114" s="850"/>
    </row>
    <row r="115" spans="1:17" ht="14.4" customHeight="1" x14ac:dyDescent="0.3">
      <c r="A115" s="831" t="s">
        <v>6388</v>
      </c>
      <c r="B115" s="832" t="s">
        <v>6389</v>
      </c>
      <c r="C115" s="832" t="s">
        <v>5511</v>
      </c>
      <c r="D115" s="832" t="s">
        <v>6472</v>
      </c>
      <c r="E115" s="832" t="s">
        <v>6473</v>
      </c>
      <c r="F115" s="849">
        <v>56</v>
      </c>
      <c r="G115" s="849">
        <v>12824</v>
      </c>
      <c r="H115" s="849">
        <v>1.2444444444444445</v>
      </c>
      <c r="I115" s="849">
        <v>229</v>
      </c>
      <c r="J115" s="849">
        <v>45</v>
      </c>
      <c r="K115" s="849">
        <v>10305</v>
      </c>
      <c r="L115" s="849">
        <v>1</v>
      </c>
      <c r="M115" s="849">
        <v>229</v>
      </c>
      <c r="N115" s="849">
        <v>25</v>
      </c>
      <c r="O115" s="849">
        <v>5725</v>
      </c>
      <c r="P115" s="837">
        <v>0.55555555555555558</v>
      </c>
      <c r="Q115" s="850">
        <v>229</v>
      </c>
    </row>
    <row r="116" spans="1:17" ht="14.4" customHeight="1" x14ac:dyDescent="0.3">
      <c r="A116" s="831" t="s">
        <v>6388</v>
      </c>
      <c r="B116" s="832" t="s">
        <v>6389</v>
      </c>
      <c r="C116" s="832" t="s">
        <v>5511</v>
      </c>
      <c r="D116" s="832" t="s">
        <v>6474</v>
      </c>
      <c r="E116" s="832" t="s">
        <v>6475</v>
      </c>
      <c r="F116" s="849"/>
      <c r="G116" s="849"/>
      <c r="H116" s="849"/>
      <c r="I116" s="849"/>
      <c r="J116" s="849"/>
      <c r="K116" s="849"/>
      <c r="L116" s="849"/>
      <c r="M116" s="849"/>
      <c r="N116" s="849">
        <v>5</v>
      </c>
      <c r="O116" s="849">
        <v>795</v>
      </c>
      <c r="P116" s="837"/>
      <c r="Q116" s="850">
        <v>159</v>
      </c>
    </row>
    <row r="117" spans="1:17" ht="14.4" customHeight="1" x14ac:dyDescent="0.3">
      <c r="A117" s="831" t="s">
        <v>6388</v>
      </c>
      <c r="B117" s="832" t="s">
        <v>6389</v>
      </c>
      <c r="C117" s="832" t="s">
        <v>5511</v>
      </c>
      <c r="D117" s="832" t="s">
        <v>6476</v>
      </c>
      <c r="E117" s="832" t="s">
        <v>6477</v>
      </c>
      <c r="F117" s="849">
        <v>2</v>
      </c>
      <c r="G117" s="849">
        <v>924</v>
      </c>
      <c r="H117" s="849">
        <v>0.66666666666666663</v>
      </c>
      <c r="I117" s="849">
        <v>462</v>
      </c>
      <c r="J117" s="849">
        <v>3</v>
      </c>
      <c r="K117" s="849">
        <v>1386</v>
      </c>
      <c r="L117" s="849">
        <v>1</v>
      </c>
      <c r="M117" s="849">
        <v>462</v>
      </c>
      <c r="N117" s="849">
        <v>8</v>
      </c>
      <c r="O117" s="849">
        <v>3696</v>
      </c>
      <c r="P117" s="837">
        <v>2.6666666666666665</v>
      </c>
      <c r="Q117" s="850">
        <v>462</v>
      </c>
    </row>
    <row r="118" spans="1:17" ht="14.4" customHeight="1" x14ac:dyDescent="0.3">
      <c r="A118" s="831" t="s">
        <v>6388</v>
      </c>
      <c r="B118" s="832" t="s">
        <v>6389</v>
      </c>
      <c r="C118" s="832" t="s">
        <v>5511</v>
      </c>
      <c r="D118" s="832" t="s">
        <v>6478</v>
      </c>
      <c r="E118" s="832" t="s">
        <v>6479</v>
      </c>
      <c r="F118" s="849">
        <v>4</v>
      </c>
      <c r="G118" s="849">
        <v>2248</v>
      </c>
      <c r="H118" s="849">
        <v>1</v>
      </c>
      <c r="I118" s="849">
        <v>562</v>
      </c>
      <c r="J118" s="849">
        <v>4</v>
      </c>
      <c r="K118" s="849">
        <v>2248</v>
      </c>
      <c r="L118" s="849">
        <v>1</v>
      </c>
      <c r="M118" s="849">
        <v>562</v>
      </c>
      <c r="N118" s="849"/>
      <c r="O118" s="849"/>
      <c r="P118" s="837"/>
      <c r="Q118" s="850"/>
    </row>
    <row r="119" spans="1:17" ht="14.4" customHeight="1" x14ac:dyDescent="0.3">
      <c r="A119" s="831" t="s">
        <v>6388</v>
      </c>
      <c r="B119" s="832" t="s">
        <v>6389</v>
      </c>
      <c r="C119" s="832" t="s">
        <v>5511</v>
      </c>
      <c r="D119" s="832" t="s">
        <v>6480</v>
      </c>
      <c r="E119" s="832" t="s">
        <v>6481</v>
      </c>
      <c r="F119" s="849">
        <v>1</v>
      </c>
      <c r="G119" s="849">
        <v>172</v>
      </c>
      <c r="H119" s="849">
        <v>1</v>
      </c>
      <c r="I119" s="849">
        <v>172</v>
      </c>
      <c r="J119" s="849">
        <v>1</v>
      </c>
      <c r="K119" s="849">
        <v>172</v>
      </c>
      <c r="L119" s="849">
        <v>1</v>
      </c>
      <c r="M119" s="849">
        <v>172</v>
      </c>
      <c r="N119" s="849"/>
      <c r="O119" s="849"/>
      <c r="P119" s="837"/>
      <c r="Q119" s="850"/>
    </row>
    <row r="120" spans="1:17" ht="14.4" customHeight="1" x14ac:dyDescent="0.3">
      <c r="A120" s="831" t="s">
        <v>6388</v>
      </c>
      <c r="B120" s="832" t="s">
        <v>6389</v>
      </c>
      <c r="C120" s="832" t="s">
        <v>5511</v>
      </c>
      <c r="D120" s="832" t="s">
        <v>6482</v>
      </c>
      <c r="E120" s="832" t="s">
        <v>6483</v>
      </c>
      <c r="F120" s="849"/>
      <c r="G120" s="849"/>
      <c r="H120" s="849"/>
      <c r="I120" s="849"/>
      <c r="J120" s="849">
        <v>2</v>
      </c>
      <c r="K120" s="849">
        <v>266</v>
      </c>
      <c r="L120" s="849">
        <v>1</v>
      </c>
      <c r="M120" s="849">
        <v>133</v>
      </c>
      <c r="N120" s="849">
        <v>1</v>
      </c>
      <c r="O120" s="849">
        <v>133</v>
      </c>
      <c r="P120" s="837">
        <v>0.5</v>
      </c>
      <c r="Q120" s="850">
        <v>133</v>
      </c>
    </row>
    <row r="121" spans="1:17" ht="14.4" customHeight="1" x14ac:dyDescent="0.3">
      <c r="A121" s="831" t="s">
        <v>6388</v>
      </c>
      <c r="B121" s="832" t="s">
        <v>6389</v>
      </c>
      <c r="C121" s="832" t="s">
        <v>5511</v>
      </c>
      <c r="D121" s="832" t="s">
        <v>6484</v>
      </c>
      <c r="E121" s="832" t="s">
        <v>6485</v>
      </c>
      <c r="F121" s="849"/>
      <c r="G121" s="849"/>
      <c r="H121" s="849"/>
      <c r="I121" s="849"/>
      <c r="J121" s="849">
        <v>2</v>
      </c>
      <c r="K121" s="849">
        <v>358</v>
      </c>
      <c r="L121" s="849">
        <v>1</v>
      </c>
      <c r="M121" s="849">
        <v>179</v>
      </c>
      <c r="N121" s="849"/>
      <c r="O121" s="849"/>
      <c r="P121" s="837"/>
      <c r="Q121" s="850"/>
    </row>
    <row r="122" spans="1:17" ht="14.4" customHeight="1" x14ac:dyDescent="0.3">
      <c r="A122" s="831" t="s">
        <v>6388</v>
      </c>
      <c r="B122" s="832" t="s">
        <v>6389</v>
      </c>
      <c r="C122" s="832" t="s">
        <v>5511</v>
      </c>
      <c r="D122" s="832" t="s">
        <v>6486</v>
      </c>
      <c r="E122" s="832" t="s">
        <v>6487</v>
      </c>
      <c r="F122" s="849"/>
      <c r="G122" s="849"/>
      <c r="H122" s="849"/>
      <c r="I122" s="849"/>
      <c r="J122" s="849"/>
      <c r="K122" s="849"/>
      <c r="L122" s="849"/>
      <c r="M122" s="849"/>
      <c r="N122" s="849">
        <v>2</v>
      </c>
      <c r="O122" s="849">
        <v>828</v>
      </c>
      <c r="P122" s="837"/>
      <c r="Q122" s="850">
        <v>414</v>
      </c>
    </row>
    <row r="123" spans="1:17" ht="14.4" customHeight="1" x14ac:dyDescent="0.3">
      <c r="A123" s="831" t="s">
        <v>6388</v>
      </c>
      <c r="B123" s="832" t="s">
        <v>6389</v>
      </c>
      <c r="C123" s="832" t="s">
        <v>5511</v>
      </c>
      <c r="D123" s="832" t="s">
        <v>6488</v>
      </c>
      <c r="E123" s="832" t="s">
        <v>6489</v>
      </c>
      <c r="F123" s="849">
        <v>1</v>
      </c>
      <c r="G123" s="849">
        <v>941</v>
      </c>
      <c r="H123" s="849"/>
      <c r="I123" s="849">
        <v>941</v>
      </c>
      <c r="J123" s="849"/>
      <c r="K123" s="849"/>
      <c r="L123" s="849"/>
      <c r="M123" s="849"/>
      <c r="N123" s="849">
        <v>6</v>
      </c>
      <c r="O123" s="849">
        <v>5646</v>
      </c>
      <c r="P123" s="837"/>
      <c r="Q123" s="850">
        <v>941</v>
      </c>
    </row>
    <row r="124" spans="1:17" ht="14.4" customHeight="1" x14ac:dyDescent="0.3">
      <c r="A124" s="831" t="s">
        <v>6388</v>
      </c>
      <c r="B124" s="832" t="s">
        <v>6389</v>
      </c>
      <c r="C124" s="832" t="s">
        <v>5511</v>
      </c>
      <c r="D124" s="832" t="s">
        <v>6490</v>
      </c>
      <c r="E124" s="832" t="s">
        <v>6491</v>
      </c>
      <c r="F124" s="849"/>
      <c r="G124" s="849"/>
      <c r="H124" s="849"/>
      <c r="I124" s="849"/>
      <c r="J124" s="849"/>
      <c r="K124" s="849"/>
      <c r="L124" s="849"/>
      <c r="M124" s="849"/>
      <c r="N124" s="849">
        <v>2</v>
      </c>
      <c r="O124" s="849">
        <v>792</v>
      </c>
      <c r="P124" s="837"/>
      <c r="Q124" s="850">
        <v>396</v>
      </c>
    </row>
    <row r="125" spans="1:17" ht="14.4" customHeight="1" x14ac:dyDescent="0.3">
      <c r="A125" s="831" t="s">
        <v>6388</v>
      </c>
      <c r="B125" s="832" t="s">
        <v>6389</v>
      </c>
      <c r="C125" s="832" t="s">
        <v>5511</v>
      </c>
      <c r="D125" s="832" t="s">
        <v>6492</v>
      </c>
      <c r="E125" s="832" t="s">
        <v>6493</v>
      </c>
      <c r="F125" s="849">
        <v>7</v>
      </c>
      <c r="G125" s="849">
        <v>623</v>
      </c>
      <c r="H125" s="849">
        <v>1.4</v>
      </c>
      <c r="I125" s="849">
        <v>89</v>
      </c>
      <c r="J125" s="849">
        <v>5</v>
      </c>
      <c r="K125" s="849">
        <v>445</v>
      </c>
      <c r="L125" s="849">
        <v>1</v>
      </c>
      <c r="M125" s="849">
        <v>89</v>
      </c>
      <c r="N125" s="849">
        <v>9</v>
      </c>
      <c r="O125" s="849">
        <v>801</v>
      </c>
      <c r="P125" s="837">
        <v>1.8</v>
      </c>
      <c r="Q125" s="850">
        <v>89</v>
      </c>
    </row>
    <row r="126" spans="1:17" ht="14.4" customHeight="1" x14ac:dyDescent="0.3">
      <c r="A126" s="831" t="s">
        <v>6388</v>
      </c>
      <c r="B126" s="832" t="s">
        <v>6389</v>
      </c>
      <c r="C126" s="832" t="s">
        <v>5511</v>
      </c>
      <c r="D126" s="832" t="s">
        <v>6494</v>
      </c>
      <c r="E126" s="832" t="s">
        <v>6495</v>
      </c>
      <c r="F126" s="849">
        <v>637</v>
      </c>
      <c r="G126" s="849">
        <v>19110</v>
      </c>
      <c r="H126" s="849">
        <v>0.61545893719806766</v>
      </c>
      <c r="I126" s="849">
        <v>30</v>
      </c>
      <c r="J126" s="849">
        <v>1035</v>
      </c>
      <c r="K126" s="849">
        <v>31050</v>
      </c>
      <c r="L126" s="849">
        <v>1</v>
      </c>
      <c r="M126" s="849">
        <v>30</v>
      </c>
      <c r="N126" s="849">
        <v>963</v>
      </c>
      <c r="O126" s="849">
        <v>28890</v>
      </c>
      <c r="P126" s="837">
        <v>0.93043478260869561</v>
      </c>
      <c r="Q126" s="850">
        <v>30</v>
      </c>
    </row>
    <row r="127" spans="1:17" ht="14.4" customHeight="1" x14ac:dyDescent="0.3">
      <c r="A127" s="831" t="s">
        <v>6388</v>
      </c>
      <c r="B127" s="832" t="s">
        <v>6389</v>
      </c>
      <c r="C127" s="832" t="s">
        <v>5511</v>
      </c>
      <c r="D127" s="832" t="s">
        <v>6496</v>
      </c>
      <c r="E127" s="832" t="s">
        <v>6497</v>
      </c>
      <c r="F127" s="849">
        <v>50</v>
      </c>
      <c r="G127" s="849">
        <v>2500</v>
      </c>
      <c r="H127" s="849">
        <v>1.6129032258064515</v>
      </c>
      <c r="I127" s="849">
        <v>50</v>
      </c>
      <c r="J127" s="849">
        <v>31</v>
      </c>
      <c r="K127" s="849">
        <v>1550</v>
      </c>
      <c r="L127" s="849">
        <v>1</v>
      </c>
      <c r="M127" s="849">
        <v>50</v>
      </c>
      <c r="N127" s="849">
        <v>22</v>
      </c>
      <c r="O127" s="849">
        <v>1100</v>
      </c>
      <c r="P127" s="837">
        <v>0.70967741935483875</v>
      </c>
      <c r="Q127" s="850">
        <v>50</v>
      </c>
    </row>
    <row r="128" spans="1:17" ht="14.4" customHeight="1" x14ac:dyDescent="0.3">
      <c r="A128" s="831" t="s">
        <v>6388</v>
      </c>
      <c r="B128" s="832" t="s">
        <v>6389</v>
      </c>
      <c r="C128" s="832" t="s">
        <v>5511</v>
      </c>
      <c r="D128" s="832" t="s">
        <v>6498</v>
      </c>
      <c r="E128" s="832" t="s">
        <v>6499</v>
      </c>
      <c r="F128" s="849">
        <v>705</v>
      </c>
      <c r="G128" s="849">
        <v>8460</v>
      </c>
      <c r="H128" s="849">
        <v>1.0085836909871244</v>
      </c>
      <c r="I128" s="849">
        <v>12</v>
      </c>
      <c r="J128" s="849">
        <v>699</v>
      </c>
      <c r="K128" s="849">
        <v>8388</v>
      </c>
      <c r="L128" s="849">
        <v>1</v>
      </c>
      <c r="M128" s="849">
        <v>12</v>
      </c>
      <c r="N128" s="849">
        <v>523</v>
      </c>
      <c r="O128" s="849">
        <v>6276</v>
      </c>
      <c r="P128" s="837">
        <v>0.74821173104434902</v>
      </c>
      <c r="Q128" s="850">
        <v>12</v>
      </c>
    </row>
    <row r="129" spans="1:17" ht="14.4" customHeight="1" x14ac:dyDescent="0.3">
      <c r="A129" s="831" t="s">
        <v>6388</v>
      </c>
      <c r="B129" s="832" t="s">
        <v>6389</v>
      </c>
      <c r="C129" s="832" t="s">
        <v>5511</v>
      </c>
      <c r="D129" s="832" t="s">
        <v>6500</v>
      </c>
      <c r="E129" s="832" t="s">
        <v>6501</v>
      </c>
      <c r="F129" s="849">
        <v>53</v>
      </c>
      <c r="G129" s="849">
        <v>9699</v>
      </c>
      <c r="H129" s="849">
        <v>0.3925925925925926</v>
      </c>
      <c r="I129" s="849">
        <v>183</v>
      </c>
      <c r="J129" s="849">
        <v>135</v>
      </c>
      <c r="K129" s="849">
        <v>24705</v>
      </c>
      <c r="L129" s="849">
        <v>1</v>
      </c>
      <c r="M129" s="849">
        <v>183</v>
      </c>
      <c r="N129" s="849">
        <v>63</v>
      </c>
      <c r="O129" s="849">
        <v>11529</v>
      </c>
      <c r="P129" s="837">
        <v>0.46666666666666667</v>
      </c>
      <c r="Q129" s="850">
        <v>183</v>
      </c>
    </row>
    <row r="130" spans="1:17" ht="14.4" customHeight="1" x14ac:dyDescent="0.3">
      <c r="A130" s="831" t="s">
        <v>6388</v>
      </c>
      <c r="B130" s="832" t="s">
        <v>6389</v>
      </c>
      <c r="C130" s="832" t="s">
        <v>5511</v>
      </c>
      <c r="D130" s="832" t="s">
        <v>6502</v>
      </c>
      <c r="E130" s="832" t="s">
        <v>6503</v>
      </c>
      <c r="F130" s="849">
        <v>145</v>
      </c>
      <c r="G130" s="849">
        <v>10585</v>
      </c>
      <c r="H130" s="849">
        <v>0.80555555555555558</v>
      </c>
      <c r="I130" s="849">
        <v>73</v>
      </c>
      <c r="J130" s="849">
        <v>180</v>
      </c>
      <c r="K130" s="849">
        <v>13140</v>
      </c>
      <c r="L130" s="849">
        <v>1</v>
      </c>
      <c r="M130" s="849">
        <v>73</v>
      </c>
      <c r="N130" s="849">
        <v>132</v>
      </c>
      <c r="O130" s="849">
        <v>9636</v>
      </c>
      <c r="P130" s="837">
        <v>0.73333333333333328</v>
      </c>
      <c r="Q130" s="850">
        <v>73</v>
      </c>
    </row>
    <row r="131" spans="1:17" ht="14.4" customHeight="1" x14ac:dyDescent="0.3">
      <c r="A131" s="831" t="s">
        <v>6388</v>
      </c>
      <c r="B131" s="832" t="s">
        <v>6389</v>
      </c>
      <c r="C131" s="832" t="s">
        <v>5511</v>
      </c>
      <c r="D131" s="832" t="s">
        <v>6504</v>
      </c>
      <c r="E131" s="832" t="s">
        <v>6505</v>
      </c>
      <c r="F131" s="849">
        <v>51</v>
      </c>
      <c r="G131" s="849">
        <v>9384</v>
      </c>
      <c r="H131" s="849">
        <v>0.56666666666666665</v>
      </c>
      <c r="I131" s="849">
        <v>184</v>
      </c>
      <c r="J131" s="849">
        <v>90</v>
      </c>
      <c r="K131" s="849">
        <v>16560</v>
      </c>
      <c r="L131" s="849">
        <v>1</v>
      </c>
      <c r="M131" s="849">
        <v>184</v>
      </c>
      <c r="N131" s="849">
        <v>60</v>
      </c>
      <c r="O131" s="849">
        <v>11040</v>
      </c>
      <c r="P131" s="837">
        <v>0.66666666666666663</v>
      </c>
      <c r="Q131" s="850">
        <v>184</v>
      </c>
    </row>
    <row r="132" spans="1:17" ht="14.4" customHeight="1" x14ac:dyDescent="0.3">
      <c r="A132" s="831" t="s">
        <v>6388</v>
      </c>
      <c r="B132" s="832" t="s">
        <v>6389</v>
      </c>
      <c r="C132" s="832" t="s">
        <v>5511</v>
      </c>
      <c r="D132" s="832" t="s">
        <v>6309</v>
      </c>
      <c r="E132" s="832" t="s">
        <v>6310</v>
      </c>
      <c r="F132" s="849">
        <v>1</v>
      </c>
      <c r="G132" s="849">
        <v>1283</v>
      </c>
      <c r="H132" s="849">
        <v>0.33281452658884564</v>
      </c>
      <c r="I132" s="849">
        <v>1283</v>
      </c>
      <c r="J132" s="849">
        <v>3</v>
      </c>
      <c r="K132" s="849">
        <v>3855</v>
      </c>
      <c r="L132" s="849">
        <v>1</v>
      </c>
      <c r="M132" s="849">
        <v>1285</v>
      </c>
      <c r="N132" s="849"/>
      <c r="O132" s="849"/>
      <c r="P132" s="837"/>
      <c r="Q132" s="850"/>
    </row>
    <row r="133" spans="1:17" ht="14.4" customHeight="1" x14ac:dyDescent="0.3">
      <c r="A133" s="831" t="s">
        <v>6388</v>
      </c>
      <c r="B133" s="832" t="s">
        <v>6389</v>
      </c>
      <c r="C133" s="832" t="s">
        <v>5511</v>
      </c>
      <c r="D133" s="832" t="s">
        <v>6506</v>
      </c>
      <c r="E133" s="832" t="s">
        <v>6507</v>
      </c>
      <c r="F133" s="849">
        <v>1709</v>
      </c>
      <c r="G133" s="849">
        <v>254641</v>
      </c>
      <c r="H133" s="849">
        <v>0.76328718177757926</v>
      </c>
      <c r="I133" s="849">
        <v>149</v>
      </c>
      <c r="J133" s="849">
        <v>2239</v>
      </c>
      <c r="K133" s="849">
        <v>333611</v>
      </c>
      <c r="L133" s="849">
        <v>1</v>
      </c>
      <c r="M133" s="849">
        <v>149</v>
      </c>
      <c r="N133" s="849">
        <v>2162</v>
      </c>
      <c r="O133" s="849">
        <v>322138</v>
      </c>
      <c r="P133" s="837">
        <v>0.96560964716391251</v>
      </c>
      <c r="Q133" s="850">
        <v>149</v>
      </c>
    </row>
    <row r="134" spans="1:17" ht="14.4" customHeight="1" x14ac:dyDescent="0.3">
      <c r="A134" s="831" t="s">
        <v>6388</v>
      </c>
      <c r="B134" s="832" t="s">
        <v>6389</v>
      </c>
      <c r="C134" s="832" t="s">
        <v>5511</v>
      </c>
      <c r="D134" s="832" t="s">
        <v>6508</v>
      </c>
      <c r="E134" s="832" t="s">
        <v>6509</v>
      </c>
      <c r="F134" s="849">
        <v>673</v>
      </c>
      <c r="G134" s="849">
        <v>20190</v>
      </c>
      <c r="H134" s="849">
        <v>0.62372567191844297</v>
      </c>
      <c r="I134" s="849">
        <v>30</v>
      </c>
      <c r="J134" s="849">
        <v>1079</v>
      </c>
      <c r="K134" s="849">
        <v>32370</v>
      </c>
      <c r="L134" s="849">
        <v>1</v>
      </c>
      <c r="M134" s="849">
        <v>30</v>
      </c>
      <c r="N134" s="849">
        <v>1006</v>
      </c>
      <c r="O134" s="849">
        <v>30180</v>
      </c>
      <c r="P134" s="837">
        <v>0.93234476367006491</v>
      </c>
      <c r="Q134" s="850">
        <v>30</v>
      </c>
    </row>
    <row r="135" spans="1:17" ht="14.4" customHeight="1" x14ac:dyDescent="0.3">
      <c r="A135" s="831" t="s">
        <v>6388</v>
      </c>
      <c r="B135" s="832" t="s">
        <v>6389</v>
      </c>
      <c r="C135" s="832" t="s">
        <v>5511</v>
      </c>
      <c r="D135" s="832" t="s">
        <v>6510</v>
      </c>
      <c r="E135" s="832" t="s">
        <v>6511</v>
      </c>
      <c r="F135" s="849">
        <v>440</v>
      </c>
      <c r="G135" s="849">
        <v>13640</v>
      </c>
      <c r="H135" s="849">
        <v>0.63127690100430411</v>
      </c>
      <c r="I135" s="849">
        <v>31</v>
      </c>
      <c r="J135" s="849">
        <v>697</v>
      </c>
      <c r="K135" s="849">
        <v>21607</v>
      </c>
      <c r="L135" s="849">
        <v>1</v>
      </c>
      <c r="M135" s="849">
        <v>31</v>
      </c>
      <c r="N135" s="849">
        <v>672</v>
      </c>
      <c r="O135" s="849">
        <v>20832</v>
      </c>
      <c r="P135" s="837">
        <v>0.96413199426111906</v>
      </c>
      <c r="Q135" s="850">
        <v>31</v>
      </c>
    </row>
    <row r="136" spans="1:17" ht="14.4" customHeight="1" x14ac:dyDescent="0.3">
      <c r="A136" s="831" t="s">
        <v>6388</v>
      </c>
      <c r="B136" s="832" t="s">
        <v>6389</v>
      </c>
      <c r="C136" s="832" t="s">
        <v>5511</v>
      </c>
      <c r="D136" s="832" t="s">
        <v>6512</v>
      </c>
      <c r="E136" s="832" t="s">
        <v>6513</v>
      </c>
      <c r="F136" s="849">
        <v>440</v>
      </c>
      <c r="G136" s="849">
        <v>11880</v>
      </c>
      <c r="H136" s="849">
        <v>0.58666666666666667</v>
      </c>
      <c r="I136" s="849">
        <v>27</v>
      </c>
      <c r="J136" s="849">
        <v>750</v>
      </c>
      <c r="K136" s="849">
        <v>20250</v>
      </c>
      <c r="L136" s="849">
        <v>1</v>
      </c>
      <c r="M136" s="849">
        <v>27</v>
      </c>
      <c r="N136" s="849">
        <v>764</v>
      </c>
      <c r="O136" s="849">
        <v>20628</v>
      </c>
      <c r="P136" s="837">
        <v>1.0186666666666666</v>
      </c>
      <c r="Q136" s="850">
        <v>27</v>
      </c>
    </row>
    <row r="137" spans="1:17" ht="14.4" customHeight="1" x14ac:dyDescent="0.3">
      <c r="A137" s="831" t="s">
        <v>6388</v>
      </c>
      <c r="B137" s="832" t="s">
        <v>6389</v>
      </c>
      <c r="C137" s="832" t="s">
        <v>5511</v>
      </c>
      <c r="D137" s="832" t="s">
        <v>6514</v>
      </c>
      <c r="E137" s="832" t="s">
        <v>6515</v>
      </c>
      <c r="F137" s="849">
        <v>19</v>
      </c>
      <c r="G137" s="849">
        <v>4864</v>
      </c>
      <c r="H137" s="849">
        <v>1</v>
      </c>
      <c r="I137" s="849">
        <v>256</v>
      </c>
      <c r="J137" s="849">
        <v>19</v>
      </c>
      <c r="K137" s="849">
        <v>4864</v>
      </c>
      <c r="L137" s="849">
        <v>1</v>
      </c>
      <c r="M137" s="849">
        <v>256</v>
      </c>
      <c r="N137" s="849">
        <v>15</v>
      </c>
      <c r="O137" s="849">
        <v>3840</v>
      </c>
      <c r="P137" s="837">
        <v>0.78947368421052633</v>
      </c>
      <c r="Q137" s="850">
        <v>256</v>
      </c>
    </row>
    <row r="138" spans="1:17" ht="14.4" customHeight="1" x14ac:dyDescent="0.3">
      <c r="A138" s="831" t="s">
        <v>6388</v>
      </c>
      <c r="B138" s="832" t="s">
        <v>6389</v>
      </c>
      <c r="C138" s="832" t="s">
        <v>5511</v>
      </c>
      <c r="D138" s="832" t="s">
        <v>6516</v>
      </c>
      <c r="E138" s="832" t="s">
        <v>6517</v>
      </c>
      <c r="F138" s="849"/>
      <c r="G138" s="849"/>
      <c r="H138" s="849"/>
      <c r="I138" s="849"/>
      <c r="J138" s="849">
        <v>2</v>
      </c>
      <c r="K138" s="849">
        <v>326</v>
      </c>
      <c r="L138" s="849">
        <v>1</v>
      </c>
      <c r="M138" s="849">
        <v>163</v>
      </c>
      <c r="N138" s="849"/>
      <c r="O138" s="849"/>
      <c r="P138" s="837"/>
      <c r="Q138" s="850"/>
    </row>
    <row r="139" spans="1:17" ht="14.4" customHeight="1" x14ac:dyDescent="0.3">
      <c r="A139" s="831" t="s">
        <v>6388</v>
      </c>
      <c r="B139" s="832" t="s">
        <v>6389</v>
      </c>
      <c r="C139" s="832" t="s">
        <v>5511</v>
      </c>
      <c r="D139" s="832" t="s">
        <v>6518</v>
      </c>
      <c r="E139" s="832" t="s">
        <v>6519</v>
      </c>
      <c r="F139" s="849">
        <v>45</v>
      </c>
      <c r="G139" s="849">
        <v>990</v>
      </c>
      <c r="H139" s="849">
        <v>1.40625</v>
      </c>
      <c r="I139" s="849">
        <v>22</v>
      </c>
      <c r="J139" s="849">
        <v>32</v>
      </c>
      <c r="K139" s="849">
        <v>704</v>
      </c>
      <c r="L139" s="849">
        <v>1</v>
      </c>
      <c r="M139" s="849">
        <v>22</v>
      </c>
      <c r="N139" s="849">
        <v>30</v>
      </c>
      <c r="O139" s="849">
        <v>660</v>
      </c>
      <c r="P139" s="837">
        <v>0.9375</v>
      </c>
      <c r="Q139" s="850">
        <v>22</v>
      </c>
    </row>
    <row r="140" spans="1:17" ht="14.4" customHeight="1" x14ac:dyDescent="0.3">
      <c r="A140" s="831" t="s">
        <v>6388</v>
      </c>
      <c r="B140" s="832" t="s">
        <v>6389</v>
      </c>
      <c r="C140" s="832" t="s">
        <v>5511</v>
      </c>
      <c r="D140" s="832" t="s">
        <v>6520</v>
      </c>
      <c r="E140" s="832" t="s">
        <v>6521</v>
      </c>
      <c r="F140" s="849">
        <v>539</v>
      </c>
      <c r="G140" s="849">
        <v>13475</v>
      </c>
      <c r="H140" s="849">
        <v>0.61599999999999999</v>
      </c>
      <c r="I140" s="849">
        <v>25</v>
      </c>
      <c r="J140" s="849">
        <v>875</v>
      </c>
      <c r="K140" s="849">
        <v>21875</v>
      </c>
      <c r="L140" s="849">
        <v>1</v>
      </c>
      <c r="M140" s="849">
        <v>25</v>
      </c>
      <c r="N140" s="849">
        <v>798</v>
      </c>
      <c r="O140" s="849">
        <v>19950</v>
      </c>
      <c r="P140" s="837">
        <v>0.91200000000000003</v>
      </c>
      <c r="Q140" s="850">
        <v>25</v>
      </c>
    </row>
    <row r="141" spans="1:17" ht="14.4" customHeight="1" x14ac:dyDescent="0.3">
      <c r="A141" s="831" t="s">
        <v>6388</v>
      </c>
      <c r="B141" s="832" t="s">
        <v>6389</v>
      </c>
      <c r="C141" s="832" t="s">
        <v>5511</v>
      </c>
      <c r="D141" s="832" t="s">
        <v>6522</v>
      </c>
      <c r="E141" s="832" t="s">
        <v>6523</v>
      </c>
      <c r="F141" s="849">
        <v>28</v>
      </c>
      <c r="G141" s="849">
        <v>924</v>
      </c>
      <c r="H141" s="849">
        <v>1.0769230769230769</v>
      </c>
      <c r="I141" s="849">
        <v>33</v>
      </c>
      <c r="J141" s="849">
        <v>26</v>
      </c>
      <c r="K141" s="849">
        <v>858</v>
      </c>
      <c r="L141" s="849">
        <v>1</v>
      </c>
      <c r="M141" s="849">
        <v>33</v>
      </c>
      <c r="N141" s="849">
        <v>19</v>
      </c>
      <c r="O141" s="849">
        <v>627</v>
      </c>
      <c r="P141" s="837">
        <v>0.73076923076923073</v>
      </c>
      <c r="Q141" s="850">
        <v>33</v>
      </c>
    </row>
    <row r="142" spans="1:17" ht="14.4" customHeight="1" x14ac:dyDescent="0.3">
      <c r="A142" s="831" t="s">
        <v>6388</v>
      </c>
      <c r="B142" s="832" t="s">
        <v>6389</v>
      </c>
      <c r="C142" s="832" t="s">
        <v>5511</v>
      </c>
      <c r="D142" s="832" t="s">
        <v>6524</v>
      </c>
      <c r="E142" s="832" t="s">
        <v>6525</v>
      </c>
      <c r="F142" s="849"/>
      <c r="G142" s="849"/>
      <c r="H142" s="849"/>
      <c r="I142" s="849"/>
      <c r="J142" s="849">
        <v>2</v>
      </c>
      <c r="K142" s="849">
        <v>60</v>
      </c>
      <c r="L142" s="849">
        <v>1</v>
      </c>
      <c r="M142" s="849">
        <v>30</v>
      </c>
      <c r="N142" s="849">
        <v>5</v>
      </c>
      <c r="O142" s="849">
        <v>150</v>
      </c>
      <c r="P142" s="837">
        <v>2.5</v>
      </c>
      <c r="Q142" s="850">
        <v>30</v>
      </c>
    </row>
    <row r="143" spans="1:17" ht="14.4" customHeight="1" x14ac:dyDescent="0.3">
      <c r="A143" s="831" t="s">
        <v>6388</v>
      </c>
      <c r="B143" s="832" t="s">
        <v>6389</v>
      </c>
      <c r="C143" s="832" t="s">
        <v>5511</v>
      </c>
      <c r="D143" s="832" t="s">
        <v>6526</v>
      </c>
      <c r="E143" s="832" t="s">
        <v>6527</v>
      </c>
      <c r="F143" s="849">
        <v>8</v>
      </c>
      <c r="G143" s="849">
        <v>1640</v>
      </c>
      <c r="H143" s="849">
        <v>1</v>
      </c>
      <c r="I143" s="849">
        <v>205</v>
      </c>
      <c r="J143" s="849">
        <v>8</v>
      </c>
      <c r="K143" s="849">
        <v>1640</v>
      </c>
      <c r="L143" s="849">
        <v>1</v>
      </c>
      <c r="M143" s="849">
        <v>205</v>
      </c>
      <c r="N143" s="849">
        <v>12</v>
      </c>
      <c r="O143" s="849">
        <v>2460</v>
      </c>
      <c r="P143" s="837">
        <v>1.5</v>
      </c>
      <c r="Q143" s="850">
        <v>205</v>
      </c>
    </row>
    <row r="144" spans="1:17" ht="14.4" customHeight="1" x14ac:dyDescent="0.3">
      <c r="A144" s="831" t="s">
        <v>6388</v>
      </c>
      <c r="B144" s="832" t="s">
        <v>6389</v>
      </c>
      <c r="C144" s="832" t="s">
        <v>5511</v>
      </c>
      <c r="D144" s="832" t="s">
        <v>6528</v>
      </c>
      <c r="E144" s="832" t="s">
        <v>6529</v>
      </c>
      <c r="F144" s="849">
        <v>6</v>
      </c>
      <c r="G144" s="849">
        <v>156</v>
      </c>
      <c r="H144" s="849">
        <v>0.375</v>
      </c>
      <c r="I144" s="849">
        <v>26</v>
      </c>
      <c r="J144" s="849">
        <v>16</v>
      </c>
      <c r="K144" s="849">
        <v>416</v>
      </c>
      <c r="L144" s="849">
        <v>1</v>
      </c>
      <c r="M144" s="849">
        <v>26</v>
      </c>
      <c r="N144" s="849">
        <v>23</v>
      </c>
      <c r="O144" s="849">
        <v>598</v>
      </c>
      <c r="P144" s="837">
        <v>1.4375</v>
      </c>
      <c r="Q144" s="850">
        <v>26</v>
      </c>
    </row>
    <row r="145" spans="1:17" ht="14.4" customHeight="1" x14ac:dyDescent="0.3">
      <c r="A145" s="831" t="s">
        <v>6388</v>
      </c>
      <c r="B145" s="832" t="s">
        <v>6389</v>
      </c>
      <c r="C145" s="832" t="s">
        <v>5511</v>
      </c>
      <c r="D145" s="832" t="s">
        <v>6530</v>
      </c>
      <c r="E145" s="832" t="s">
        <v>6531</v>
      </c>
      <c r="F145" s="849">
        <v>341</v>
      </c>
      <c r="G145" s="849">
        <v>28644</v>
      </c>
      <c r="H145" s="849">
        <v>0.6507633587786259</v>
      </c>
      <c r="I145" s="849">
        <v>84</v>
      </c>
      <c r="J145" s="849">
        <v>524</v>
      </c>
      <c r="K145" s="849">
        <v>44016</v>
      </c>
      <c r="L145" s="849">
        <v>1</v>
      </c>
      <c r="M145" s="849">
        <v>84</v>
      </c>
      <c r="N145" s="849">
        <v>556</v>
      </c>
      <c r="O145" s="849">
        <v>46704</v>
      </c>
      <c r="P145" s="837">
        <v>1.0610687022900764</v>
      </c>
      <c r="Q145" s="850">
        <v>84</v>
      </c>
    </row>
    <row r="146" spans="1:17" ht="14.4" customHeight="1" x14ac:dyDescent="0.3">
      <c r="A146" s="831" t="s">
        <v>6388</v>
      </c>
      <c r="B146" s="832" t="s">
        <v>6389</v>
      </c>
      <c r="C146" s="832" t="s">
        <v>5511</v>
      </c>
      <c r="D146" s="832" t="s">
        <v>6532</v>
      </c>
      <c r="E146" s="832" t="s">
        <v>6533</v>
      </c>
      <c r="F146" s="849">
        <v>124</v>
      </c>
      <c r="G146" s="849">
        <v>21824</v>
      </c>
      <c r="H146" s="849">
        <v>0.52100840336134457</v>
      </c>
      <c r="I146" s="849">
        <v>176</v>
      </c>
      <c r="J146" s="849">
        <v>238</v>
      </c>
      <c r="K146" s="849">
        <v>41888</v>
      </c>
      <c r="L146" s="849">
        <v>1</v>
      </c>
      <c r="M146" s="849">
        <v>176</v>
      </c>
      <c r="N146" s="849">
        <v>167</v>
      </c>
      <c r="O146" s="849">
        <v>29392</v>
      </c>
      <c r="P146" s="837">
        <v>0.70168067226890751</v>
      </c>
      <c r="Q146" s="850">
        <v>176</v>
      </c>
    </row>
    <row r="147" spans="1:17" ht="14.4" customHeight="1" x14ac:dyDescent="0.3">
      <c r="A147" s="831" t="s">
        <v>6388</v>
      </c>
      <c r="B147" s="832" t="s">
        <v>6389</v>
      </c>
      <c r="C147" s="832" t="s">
        <v>5511</v>
      </c>
      <c r="D147" s="832" t="s">
        <v>6534</v>
      </c>
      <c r="E147" s="832" t="s">
        <v>6535</v>
      </c>
      <c r="F147" s="849">
        <v>86</v>
      </c>
      <c r="G147" s="849">
        <v>21758</v>
      </c>
      <c r="H147" s="849">
        <v>1.6226415094339623</v>
      </c>
      <c r="I147" s="849">
        <v>253</v>
      </c>
      <c r="J147" s="849">
        <v>53</v>
      </c>
      <c r="K147" s="849">
        <v>13409</v>
      </c>
      <c r="L147" s="849">
        <v>1</v>
      </c>
      <c r="M147" s="849">
        <v>253</v>
      </c>
      <c r="N147" s="849">
        <v>33</v>
      </c>
      <c r="O147" s="849">
        <v>8349</v>
      </c>
      <c r="P147" s="837">
        <v>0.62264150943396224</v>
      </c>
      <c r="Q147" s="850">
        <v>253</v>
      </c>
    </row>
    <row r="148" spans="1:17" ht="14.4" customHeight="1" x14ac:dyDescent="0.3">
      <c r="A148" s="831" t="s">
        <v>6388</v>
      </c>
      <c r="B148" s="832" t="s">
        <v>6389</v>
      </c>
      <c r="C148" s="832" t="s">
        <v>5511</v>
      </c>
      <c r="D148" s="832" t="s">
        <v>6536</v>
      </c>
      <c r="E148" s="832" t="s">
        <v>6537</v>
      </c>
      <c r="F148" s="849">
        <v>337</v>
      </c>
      <c r="G148" s="849">
        <v>5055</v>
      </c>
      <c r="H148" s="849">
        <v>0.81598062953995154</v>
      </c>
      <c r="I148" s="849">
        <v>15</v>
      </c>
      <c r="J148" s="849">
        <v>413</v>
      </c>
      <c r="K148" s="849">
        <v>6195</v>
      </c>
      <c r="L148" s="849">
        <v>1</v>
      </c>
      <c r="M148" s="849">
        <v>15</v>
      </c>
      <c r="N148" s="849">
        <v>463</v>
      </c>
      <c r="O148" s="849">
        <v>6945</v>
      </c>
      <c r="P148" s="837">
        <v>1.1210653753026634</v>
      </c>
      <c r="Q148" s="850">
        <v>15</v>
      </c>
    </row>
    <row r="149" spans="1:17" ht="14.4" customHeight="1" x14ac:dyDescent="0.3">
      <c r="A149" s="831" t="s">
        <v>6388</v>
      </c>
      <c r="B149" s="832" t="s">
        <v>6389</v>
      </c>
      <c r="C149" s="832" t="s">
        <v>5511</v>
      </c>
      <c r="D149" s="832" t="s">
        <v>6538</v>
      </c>
      <c r="E149" s="832" t="s">
        <v>6539</v>
      </c>
      <c r="F149" s="849">
        <v>129</v>
      </c>
      <c r="G149" s="849">
        <v>2967</v>
      </c>
      <c r="H149" s="849">
        <v>0.71666666666666667</v>
      </c>
      <c r="I149" s="849">
        <v>23</v>
      </c>
      <c r="J149" s="849">
        <v>180</v>
      </c>
      <c r="K149" s="849">
        <v>4140</v>
      </c>
      <c r="L149" s="849">
        <v>1</v>
      </c>
      <c r="M149" s="849">
        <v>23</v>
      </c>
      <c r="N149" s="849">
        <v>186</v>
      </c>
      <c r="O149" s="849">
        <v>4278</v>
      </c>
      <c r="P149" s="837">
        <v>1.0333333333333334</v>
      </c>
      <c r="Q149" s="850">
        <v>23</v>
      </c>
    </row>
    <row r="150" spans="1:17" ht="14.4" customHeight="1" x14ac:dyDescent="0.3">
      <c r="A150" s="831" t="s">
        <v>6388</v>
      </c>
      <c r="B150" s="832" t="s">
        <v>6389</v>
      </c>
      <c r="C150" s="832" t="s">
        <v>5511</v>
      </c>
      <c r="D150" s="832" t="s">
        <v>6540</v>
      </c>
      <c r="E150" s="832" t="s">
        <v>6541</v>
      </c>
      <c r="F150" s="849">
        <v>89</v>
      </c>
      <c r="G150" s="849">
        <v>22428</v>
      </c>
      <c r="H150" s="849">
        <v>1.5084745762711864</v>
      </c>
      <c r="I150" s="849">
        <v>252</v>
      </c>
      <c r="J150" s="849">
        <v>59</v>
      </c>
      <c r="K150" s="849">
        <v>14868</v>
      </c>
      <c r="L150" s="849">
        <v>1</v>
      </c>
      <c r="M150" s="849">
        <v>252</v>
      </c>
      <c r="N150" s="849">
        <v>32</v>
      </c>
      <c r="O150" s="849">
        <v>8064</v>
      </c>
      <c r="P150" s="837">
        <v>0.5423728813559322</v>
      </c>
      <c r="Q150" s="850">
        <v>252</v>
      </c>
    </row>
    <row r="151" spans="1:17" ht="14.4" customHeight="1" x14ac:dyDescent="0.3">
      <c r="A151" s="831" t="s">
        <v>6388</v>
      </c>
      <c r="B151" s="832" t="s">
        <v>6389</v>
      </c>
      <c r="C151" s="832" t="s">
        <v>5511</v>
      </c>
      <c r="D151" s="832" t="s">
        <v>6542</v>
      </c>
      <c r="E151" s="832" t="s">
        <v>6543</v>
      </c>
      <c r="F151" s="849">
        <v>502</v>
      </c>
      <c r="G151" s="849">
        <v>18574</v>
      </c>
      <c r="H151" s="849">
        <v>1.1566820276497696</v>
      </c>
      <c r="I151" s="849">
        <v>37</v>
      </c>
      <c r="J151" s="849">
        <v>434</v>
      </c>
      <c r="K151" s="849">
        <v>16058</v>
      </c>
      <c r="L151" s="849">
        <v>1</v>
      </c>
      <c r="M151" s="849">
        <v>37</v>
      </c>
      <c r="N151" s="849">
        <v>504</v>
      </c>
      <c r="O151" s="849">
        <v>18648</v>
      </c>
      <c r="P151" s="837">
        <v>1.1612903225806452</v>
      </c>
      <c r="Q151" s="850">
        <v>37</v>
      </c>
    </row>
    <row r="152" spans="1:17" ht="14.4" customHeight="1" x14ac:dyDescent="0.3">
      <c r="A152" s="831" t="s">
        <v>6388</v>
      </c>
      <c r="B152" s="832" t="s">
        <v>6389</v>
      </c>
      <c r="C152" s="832" t="s">
        <v>5511</v>
      </c>
      <c r="D152" s="832" t="s">
        <v>6544</v>
      </c>
      <c r="E152" s="832" t="s">
        <v>6545</v>
      </c>
      <c r="F152" s="849">
        <v>408</v>
      </c>
      <c r="G152" s="849">
        <v>9384</v>
      </c>
      <c r="H152" s="849">
        <v>0.53055916775032508</v>
      </c>
      <c r="I152" s="849">
        <v>23</v>
      </c>
      <c r="J152" s="849">
        <v>769</v>
      </c>
      <c r="K152" s="849">
        <v>17687</v>
      </c>
      <c r="L152" s="849">
        <v>1</v>
      </c>
      <c r="M152" s="849">
        <v>23</v>
      </c>
      <c r="N152" s="849">
        <v>755</v>
      </c>
      <c r="O152" s="849">
        <v>17365</v>
      </c>
      <c r="P152" s="837">
        <v>0.98179453836150843</v>
      </c>
      <c r="Q152" s="850">
        <v>23</v>
      </c>
    </row>
    <row r="153" spans="1:17" ht="14.4" customHeight="1" x14ac:dyDescent="0.3">
      <c r="A153" s="831" t="s">
        <v>6388</v>
      </c>
      <c r="B153" s="832" t="s">
        <v>6389</v>
      </c>
      <c r="C153" s="832" t="s">
        <v>5511</v>
      </c>
      <c r="D153" s="832" t="s">
        <v>6546</v>
      </c>
      <c r="E153" s="832" t="s">
        <v>6547</v>
      </c>
      <c r="F153" s="849">
        <v>1</v>
      </c>
      <c r="G153" s="849">
        <v>216</v>
      </c>
      <c r="H153" s="849"/>
      <c r="I153" s="849">
        <v>216</v>
      </c>
      <c r="J153" s="849"/>
      <c r="K153" s="849"/>
      <c r="L153" s="849"/>
      <c r="M153" s="849"/>
      <c r="N153" s="849">
        <v>1</v>
      </c>
      <c r="O153" s="849">
        <v>216</v>
      </c>
      <c r="P153" s="837"/>
      <c r="Q153" s="850">
        <v>216</v>
      </c>
    </row>
    <row r="154" spans="1:17" ht="14.4" customHeight="1" x14ac:dyDescent="0.3">
      <c r="A154" s="831" t="s">
        <v>6388</v>
      </c>
      <c r="B154" s="832" t="s">
        <v>6389</v>
      </c>
      <c r="C154" s="832" t="s">
        <v>5511</v>
      </c>
      <c r="D154" s="832" t="s">
        <v>6548</v>
      </c>
      <c r="E154" s="832" t="s">
        <v>6549</v>
      </c>
      <c r="F154" s="849">
        <v>2</v>
      </c>
      <c r="G154" s="849">
        <v>342</v>
      </c>
      <c r="H154" s="849">
        <v>0.66666666666666663</v>
      </c>
      <c r="I154" s="849">
        <v>171</v>
      </c>
      <c r="J154" s="849">
        <v>3</v>
      </c>
      <c r="K154" s="849">
        <v>513</v>
      </c>
      <c r="L154" s="849">
        <v>1</v>
      </c>
      <c r="M154" s="849">
        <v>171</v>
      </c>
      <c r="N154" s="849">
        <v>1</v>
      </c>
      <c r="O154" s="849">
        <v>171</v>
      </c>
      <c r="P154" s="837">
        <v>0.33333333333333331</v>
      </c>
      <c r="Q154" s="850">
        <v>171</v>
      </c>
    </row>
    <row r="155" spans="1:17" ht="14.4" customHeight="1" x14ac:dyDescent="0.3">
      <c r="A155" s="831" t="s">
        <v>6388</v>
      </c>
      <c r="B155" s="832" t="s">
        <v>6389</v>
      </c>
      <c r="C155" s="832" t="s">
        <v>5511</v>
      </c>
      <c r="D155" s="832" t="s">
        <v>6550</v>
      </c>
      <c r="E155" s="832" t="s">
        <v>6551</v>
      </c>
      <c r="F155" s="849"/>
      <c r="G155" s="849"/>
      <c r="H155" s="849"/>
      <c r="I155" s="849"/>
      <c r="J155" s="849"/>
      <c r="K155" s="849"/>
      <c r="L155" s="849"/>
      <c r="M155" s="849"/>
      <c r="N155" s="849">
        <v>2</v>
      </c>
      <c r="O155" s="849">
        <v>1176</v>
      </c>
      <c r="P155" s="837"/>
      <c r="Q155" s="850">
        <v>588</v>
      </c>
    </row>
    <row r="156" spans="1:17" ht="14.4" customHeight="1" x14ac:dyDescent="0.3">
      <c r="A156" s="831" t="s">
        <v>6388</v>
      </c>
      <c r="B156" s="832" t="s">
        <v>6389</v>
      </c>
      <c r="C156" s="832" t="s">
        <v>5511</v>
      </c>
      <c r="D156" s="832" t="s">
        <v>6552</v>
      </c>
      <c r="E156" s="832" t="s">
        <v>6553</v>
      </c>
      <c r="F156" s="849"/>
      <c r="G156" s="849"/>
      <c r="H156" s="849"/>
      <c r="I156" s="849"/>
      <c r="J156" s="849"/>
      <c r="K156" s="849"/>
      <c r="L156" s="849"/>
      <c r="M156" s="849"/>
      <c r="N156" s="849">
        <v>1</v>
      </c>
      <c r="O156" s="849">
        <v>327</v>
      </c>
      <c r="P156" s="837"/>
      <c r="Q156" s="850">
        <v>327</v>
      </c>
    </row>
    <row r="157" spans="1:17" ht="14.4" customHeight="1" x14ac:dyDescent="0.3">
      <c r="A157" s="831" t="s">
        <v>6388</v>
      </c>
      <c r="B157" s="832" t="s">
        <v>6389</v>
      </c>
      <c r="C157" s="832" t="s">
        <v>5511</v>
      </c>
      <c r="D157" s="832" t="s">
        <v>6554</v>
      </c>
      <c r="E157" s="832" t="s">
        <v>6555</v>
      </c>
      <c r="F157" s="849">
        <v>37</v>
      </c>
      <c r="G157" s="849">
        <v>12247</v>
      </c>
      <c r="H157" s="849">
        <v>0.78723404255319152</v>
      </c>
      <c r="I157" s="849">
        <v>331</v>
      </c>
      <c r="J157" s="849">
        <v>47</v>
      </c>
      <c r="K157" s="849">
        <v>15557</v>
      </c>
      <c r="L157" s="849">
        <v>1</v>
      </c>
      <c r="M157" s="849">
        <v>331</v>
      </c>
      <c r="N157" s="849">
        <v>58</v>
      </c>
      <c r="O157" s="849">
        <v>19198</v>
      </c>
      <c r="P157" s="837">
        <v>1.2340425531914894</v>
      </c>
      <c r="Q157" s="850">
        <v>331</v>
      </c>
    </row>
    <row r="158" spans="1:17" ht="14.4" customHeight="1" x14ac:dyDescent="0.3">
      <c r="A158" s="831" t="s">
        <v>6388</v>
      </c>
      <c r="B158" s="832" t="s">
        <v>6389</v>
      </c>
      <c r="C158" s="832" t="s">
        <v>5511</v>
      </c>
      <c r="D158" s="832" t="s">
        <v>6556</v>
      </c>
      <c r="E158" s="832" t="s">
        <v>6557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277</v>
      </c>
      <c r="P158" s="837"/>
      <c r="Q158" s="850">
        <v>277</v>
      </c>
    </row>
    <row r="159" spans="1:17" ht="14.4" customHeight="1" x14ac:dyDescent="0.3">
      <c r="A159" s="831" t="s">
        <v>6388</v>
      </c>
      <c r="B159" s="832" t="s">
        <v>6389</v>
      </c>
      <c r="C159" s="832" t="s">
        <v>5511</v>
      </c>
      <c r="D159" s="832" t="s">
        <v>6558</v>
      </c>
      <c r="E159" s="832" t="s">
        <v>6559</v>
      </c>
      <c r="F159" s="849">
        <v>105</v>
      </c>
      <c r="G159" s="849">
        <v>3045</v>
      </c>
      <c r="H159" s="849">
        <v>1.1538461538461537</v>
      </c>
      <c r="I159" s="849">
        <v>29</v>
      </c>
      <c r="J159" s="849">
        <v>91</v>
      </c>
      <c r="K159" s="849">
        <v>2639</v>
      </c>
      <c r="L159" s="849">
        <v>1</v>
      </c>
      <c r="M159" s="849">
        <v>29</v>
      </c>
      <c r="N159" s="849">
        <v>116</v>
      </c>
      <c r="O159" s="849">
        <v>3364</v>
      </c>
      <c r="P159" s="837">
        <v>1.2747252747252746</v>
      </c>
      <c r="Q159" s="850">
        <v>29</v>
      </c>
    </row>
    <row r="160" spans="1:17" ht="14.4" customHeight="1" x14ac:dyDescent="0.3">
      <c r="A160" s="831" t="s">
        <v>6388</v>
      </c>
      <c r="B160" s="832" t="s">
        <v>6389</v>
      </c>
      <c r="C160" s="832" t="s">
        <v>5511</v>
      </c>
      <c r="D160" s="832" t="s">
        <v>6560</v>
      </c>
      <c r="E160" s="832" t="s">
        <v>6561</v>
      </c>
      <c r="F160" s="849">
        <v>51</v>
      </c>
      <c r="G160" s="849">
        <v>9078</v>
      </c>
      <c r="H160" s="849">
        <v>1.0625</v>
      </c>
      <c r="I160" s="849">
        <v>178</v>
      </c>
      <c r="J160" s="849">
        <v>48</v>
      </c>
      <c r="K160" s="849">
        <v>8544</v>
      </c>
      <c r="L160" s="849">
        <v>1</v>
      </c>
      <c r="M160" s="849">
        <v>178</v>
      </c>
      <c r="N160" s="849">
        <v>54</v>
      </c>
      <c r="O160" s="849">
        <v>9612</v>
      </c>
      <c r="P160" s="837">
        <v>1.125</v>
      </c>
      <c r="Q160" s="850">
        <v>178</v>
      </c>
    </row>
    <row r="161" spans="1:17" ht="14.4" customHeight="1" x14ac:dyDescent="0.3">
      <c r="A161" s="831" t="s">
        <v>6388</v>
      </c>
      <c r="B161" s="832" t="s">
        <v>6389</v>
      </c>
      <c r="C161" s="832" t="s">
        <v>5511</v>
      </c>
      <c r="D161" s="832" t="s">
        <v>6562</v>
      </c>
      <c r="E161" s="832" t="s">
        <v>6563</v>
      </c>
      <c r="F161" s="849"/>
      <c r="G161" s="849"/>
      <c r="H161" s="849"/>
      <c r="I161" s="849"/>
      <c r="J161" s="849">
        <v>1</v>
      </c>
      <c r="K161" s="849">
        <v>199</v>
      </c>
      <c r="L161" s="849">
        <v>1</v>
      </c>
      <c r="M161" s="849">
        <v>199</v>
      </c>
      <c r="N161" s="849"/>
      <c r="O161" s="849"/>
      <c r="P161" s="837"/>
      <c r="Q161" s="850"/>
    </row>
    <row r="162" spans="1:17" ht="14.4" customHeight="1" x14ac:dyDescent="0.3">
      <c r="A162" s="831" t="s">
        <v>6388</v>
      </c>
      <c r="B162" s="832" t="s">
        <v>6389</v>
      </c>
      <c r="C162" s="832" t="s">
        <v>5511</v>
      </c>
      <c r="D162" s="832" t="s">
        <v>6564</v>
      </c>
      <c r="E162" s="832" t="s">
        <v>6565</v>
      </c>
      <c r="F162" s="849">
        <v>235</v>
      </c>
      <c r="G162" s="849">
        <v>3525</v>
      </c>
      <c r="H162" s="849">
        <v>1.1244019138755981</v>
      </c>
      <c r="I162" s="849">
        <v>15</v>
      </c>
      <c r="J162" s="849">
        <v>209</v>
      </c>
      <c r="K162" s="849">
        <v>3135</v>
      </c>
      <c r="L162" s="849">
        <v>1</v>
      </c>
      <c r="M162" s="849">
        <v>15</v>
      </c>
      <c r="N162" s="849">
        <v>146</v>
      </c>
      <c r="O162" s="849">
        <v>2190</v>
      </c>
      <c r="P162" s="837">
        <v>0.69856459330143539</v>
      </c>
      <c r="Q162" s="850">
        <v>15</v>
      </c>
    </row>
    <row r="163" spans="1:17" ht="14.4" customHeight="1" x14ac:dyDescent="0.3">
      <c r="A163" s="831" t="s">
        <v>6388</v>
      </c>
      <c r="B163" s="832" t="s">
        <v>6389</v>
      </c>
      <c r="C163" s="832" t="s">
        <v>5511</v>
      </c>
      <c r="D163" s="832" t="s">
        <v>6566</v>
      </c>
      <c r="E163" s="832" t="s">
        <v>6567</v>
      </c>
      <c r="F163" s="849">
        <v>300</v>
      </c>
      <c r="G163" s="849">
        <v>5700</v>
      </c>
      <c r="H163" s="849">
        <v>1.2244897959183674</v>
      </c>
      <c r="I163" s="849">
        <v>19</v>
      </c>
      <c r="J163" s="849">
        <v>245</v>
      </c>
      <c r="K163" s="849">
        <v>4655</v>
      </c>
      <c r="L163" s="849">
        <v>1</v>
      </c>
      <c r="M163" s="849">
        <v>19</v>
      </c>
      <c r="N163" s="849">
        <v>303</v>
      </c>
      <c r="O163" s="849">
        <v>5757</v>
      </c>
      <c r="P163" s="837">
        <v>1.236734693877551</v>
      </c>
      <c r="Q163" s="850">
        <v>19</v>
      </c>
    </row>
    <row r="164" spans="1:17" ht="14.4" customHeight="1" x14ac:dyDescent="0.3">
      <c r="A164" s="831" t="s">
        <v>6388</v>
      </c>
      <c r="B164" s="832" t="s">
        <v>6389</v>
      </c>
      <c r="C164" s="832" t="s">
        <v>5511</v>
      </c>
      <c r="D164" s="832" t="s">
        <v>6568</v>
      </c>
      <c r="E164" s="832" t="s">
        <v>6569</v>
      </c>
      <c r="F164" s="849">
        <v>197</v>
      </c>
      <c r="G164" s="849">
        <v>3940</v>
      </c>
      <c r="H164" s="849">
        <v>0.7665369649805448</v>
      </c>
      <c r="I164" s="849">
        <v>20</v>
      </c>
      <c r="J164" s="849">
        <v>257</v>
      </c>
      <c r="K164" s="849">
        <v>5140</v>
      </c>
      <c r="L164" s="849">
        <v>1</v>
      </c>
      <c r="M164" s="849">
        <v>20</v>
      </c>
      <c r="N164" s="849">
        <v>190</v>
      </c>
      <c r="O164" s="849">
        <v>3800</v>
      </c>
      <c r="P164" s="837">
        <v>0.73929961089494167</v>
      </c>
      <c r="Q164" s="850">
        <v>20</v>
      </c>
    </row>
    <row r="165" spans="1:17" ht="14.4" customHeight="1" x14ac:dyDescent="0.3">
      <c r="A165" s="831" t="s">
        <v>6388</v>
      </c>
      <c r="B165" s="832" t="s">
        <v>6389</v>
      </c>
      <c r="C165" s="832" t="s">
        <v>5511</v>
      </c>
      <c r="D165" s="832" t="s">
        <v>6570</v>
      </c>
      <c r="E165" s="832" t="s">
        <v>6571</v>
      </c>
      <c r="F165" s="849">
        <v>21</v>
      </c>
      <c r="G165" s="849">
        <v>3906</v>
      </c>
      <c r="H165" s="849">
        <v>0.875</v>
      </c>
      <c r="I165" s="849">
        <v>186</v>
      </c>
      <c r="J165" s="849">
        <v>24</v>
      </c>
      <c r="K165" s="849">
        <v>4464</v>
      </c>
      <c r="L165" s="849">
        <v>1</v>
      </c>
      <c r="M165" s="849">
        <v>186</v>
      </c>
      <c r="N165" s="849">
        <v>40</v>
      </c>
      <c r="O165" s="849">
        <v>7440</v>
      </c>
      <c r="P165" s="837">
        <v>1.6666666666666667</v>
      </c>
      <c r="Q165" s="850">
        <v>186</v>
      </c>
    </row>
    <row r="166" spans="1:17" ht="14.4" customHeight="1" x14ac:dyDescent="0.3">
      <c r="A166" s="831" t="s">
        <v>6388</v>
      </c>
      <c r="B166" s="832" t="s">
        <v>6389</v>
      </c>
      <c r="C166" s="832" t="s">
        <v>5511</v>
      </c>
      <c r="D166" s="832" t="s">
        <v>6572</v>
      </c>
      <c r="E166" s="832" t="s">
        <v>6573</v>
      </c>
      <c r="F166" s="849">
        <v>3</v>
      </c>
      <c r="G166" s="849">
        <v>564</v>
      </c>
      <c r="H166" s="849">
        <v>3</v>
      </c>
      <c r="I166" s="849">
        <v>188</v>
      </c>
      <c r="J166" s="849">
        <v>1</v>
      </c>
      <c r="K166" s="849">
        <v>188</v>
      </c>
      <c r="L166" s="849">
        <v>1</v>
      </c>
      <c r="M166" s="849">
        <v>188</v>
      </c>
      <c r="N166" s="849"/>
      <c r="O166" s="849"/>
      <c r="P166" s="837"/>
      <c r="Q166" s="850"/>
    </row>
    <row r="167" spans="1:17" ht="14.4" customHeight="1" x14ac:dyDescent="0.3">
      <c r="A167" s="831" t="s">
        <v>6388</v>
      </c>
      <c r="B167" s="832" t="s">
        <v>6389</v>
      </c>
      <c r="C167" s="832" t="s">
        <v>5511</v>
      </c>
      <c r="D167" s="832" t="s">
        <v>6574</v>
      </c>
      <c r="E167" s="832" t="s">
        <v>6575</v>
      </c>
      <c r="F167" s="849">
        <v>9</v>
      </c>
      <c r="G167" s="849">
        <v>2412</v>
      </c>
      <c r="H167" s="849">
        <v>1.125</v>
      </c>
      <c r="I167" s="849">
        <v>268</v>
      </c>
      <c r="J167" s="849">
        <v>8</v>
      </c>
      <c r="K167" s="849">
        <v>2144</v>
      </c>
      <c r="L167" s="849">
        <v>1</v>
      </c>
      <c r="M167" s="849">
        <v>268</v>
      </c>
      <c r="N167" s="849">
        <v>7</v>
      </c>
      <c r="O167" s="849">
        <v>1876</v>
      </c>
      <c r="P167" s="837">
        <v>0.875</v>
      </c>
      <c r="Q167" s="850">
        <v>268</v>
      </c>
    </row>
    <row r="168" spans="1:17" ht="14.4" customHeight="1" x14ac:dyDescent="0.3">
      <c r="A168" s="831" t="s">
        <v>6388</v>
      </c>
      <c r="B168" s="832" t="s">
        <v>6389</v>
      </c>
      <c r="C168" s="832" t="s">
        <v>5511</v>
      </c>
      <c r="D168" s="832" t="s">
        <v>6576</v>
      </c>
      <c r="E168" s="832" t="s">
        <v>6577</v>
      </c>
      <c r="F168" s="849"/>
      <c r="G168" s="849"/>
      <c r="H168" s="849"/>
      <c r="I168" s="849"/>
      <c r="J168" s="849">
        <v>1</v>
      </c>
      <c r="K168" s="849">
        <v>163</v>
      </c>
      <c r="L168" s="849">
        <v>1</v>
      </c>
      <c r="M168" s="849">
        <v>163</v>
      </c>
      <c r="N168" s="849"/>
      <c r="O168" s="849"/>
      <c r="P168" s="837"/>
      <c r="Q168" s="850"/>
    </row>
    <row r="169" spans="1:17" ht="14.4" customHeight="1" x14ac:dyDescent="0.3">
      <c r="A169" s="831" t="s">
        <v>6388</v>
      </c>
      <c r="B169" s="832" t="s">
        <v>6389</v>
      </c>
      <c r="C169" s="832" t="s">
        <v>5511</v>
      </c>
      <c r="D169" s="832" t="s">
        <v>6578</v>
      </c>
      <c r="E169" s="832" t="s">
        <v>6579</v>
      </c>
      <c r="F169" s="849">
        <v>2</v>
      </c>
      <c r="G169" s="849">
        <v>348</v>
      </c>
      <c r="H169" s="849">
        <v>0.66666666666666663</v>
      </c>
      <c r="I169" s="849">
        <v>174</v>
      </c>
      <c r="J169" s="849">
        <v>3</v>
      </c>
      <c r="K169" s="849">
        <v>522</v>
      </c>
      <c r="L169" s="849">
        <v>1</v>
      </c>
      <c r="M169" s="849">
        <v>174</v>
      </c>
      <c r="N169" s="849">
        <v>1</v>
      </c>
      <c r="O169" s="849">
        <v>174</v>
      </c>
      <c r="P169" s="837">
        <v>0.33333333333333331</v>
      </c>
      <c r="Q169" s="850">
        <v>174</v>
      </c>
    </row>
    <row r="170" spans="1:17" ht="14.4" customHeight="1" x14ac:dyDescent="0.3">
      <c r="A170" s="831" t="s">
        <v>6388</v>
      </c>
      <c r="B170" s="832" t="s">
        <v>6389</v>
      </c>
      <c r="C170" s="832" t="s">
        <v>5511</v>
      </c>
      <c r="D170" s="832" t="s">
        <v>6580</v>
      </c>
      <c r="E170" s="832" t="s">
        <v>6581</v>
      </c>
      <c r="F170" s="849">
        <v>500</v>
      </c>
      <c r="G170" s="849">
        <v>42000</v>
      </c>
      <c r="H170" s="849">
        <v>1.1185682326621924</v>
      </c>
      <c r="I170" s="849">
        <v>84</v>
      </c>
      <c r="J170" s="849">
        <v>447</v>
      </c>
      <c r="K170" s="849">
        <v>37548</v>
      </c>
      <c r="L170" s="849">
        <v>1</v>
      </c>
      <c r="M170" s="849">
        <v>84</v>
      </c>
      <c r="N170" s="849">
        <v>512</v>
      </c>
      <c r="O170" s="849">
        <v>43008</v>
      </c>
      <c r="P170" s="837">
        <v>1.145413870246085</v>
      </c>
      <c r="Q170" s="850">
        <v>84</v>
      </c>
    </row>
    <row r="171" spans="1:17" ht="14.4" customHeight="1" x14ac:dyDescent="0.3">
      <c r="A171" s="831" t="s">
        <v>6388</v>
      </c>
      <c r="B171" s="832" t="s">
        <v>6389</v>
      </c>
      <c r="C171" s="832" t="s">
        <v>5511</v>
      </c>
      <c r="D171" s="832" t="s">
        <v>6582</v>
      </c>
      <c r="E171" s="832" t="s">
        <v>6583</v>
      </c>
      <c r="F171" s="849"/>
      <c r="G171" s="849"/>
      <c r="H171" s="849"/>
      <c r="I171" s="849"/>
      <c r="J171" s="849"/>
      <c r="K171" s="849"/>
      <c r="L171" s="849"/>
      <c r="M171" s="849"/>
      <c r="N171" s="849">
        <v>1</v>
      </c>
      <c r="O171" s="849">
        <v>265</v>
      </c>
      <c r="P171" s="837"/>
      <c r="Q171" s="850">
        <v>265</v>
      </c>
    </row>
    <row r="172" spans="1:17" ht="14.4" customHeight="1" x14ac:dyDescent="0.3">
      <c r="A172" s="831" t="s">
        <v>6388</v>
      </c>
      <c r="B172" s="832" t="s">
        <v>6389</v>
      </c>
      <c r="C172" s="832" t="s">
        <v>5511</v>
      </c>
      <c r="D172" s="832" t="s">
        <v>6584</v>
      </c>
      <c r="E172" s="832" t="s">
        <v>6585</v>
      </c>
      <c r="F172" s="849"/>
      <c r="G172" s="849"/>
      <c r="H172" s="849"/>
      <c r="I172" s="849"/>
      <c r="J172" s="849"/>
      <c r="K172" s="849"/>
      <c r="L172" s="849"/>
      <c r="M172" s="849"/>
      <c r="N172" s="849">
        <v>2</v>
      </c>
      <c r="O172" s="849">
        <v>1912</v>
      </c>
      <c r="P172" s="837"/>
      <c r="Q172" s="850">
        <v>956</v>
      </c>
    </row>
    <row r="173" spans="1:17" ht="14.4" customHeight="1" x14ac:dyDescent="0.3">
      <c r="A173" s="831" t="s">
        <v>6388</v>
      </c>
      <c r="B173" s="832" t="s">
        <v>6389</v>
      </c>
      <c r="C173" s="832" t="s">
        <v>5511</v>
      </c>
      <c r="D173" s="832" t="s">
        <v>6586</v>
      </c>
      <c r="E173" s="832" t="s">
        <v>6587</v>
      </c>
      <c r="F173" s="849">
        <v>25</v>
      </c>
      <c r="G173" s="849">
        <v>1950</v>
      </c>
      <c r="H173" s="849">
        <v>0.80645161290322576</v>
      </c>
      <c r="I173" s="849">
        <v>78</v>
      </c>
      <c r="J173" s="849">
        <v>31</v>
      </c>
      <c r="K173" s="849">
        <v>2418</v>
      </c>
      <c r="L173" s="849">
        <v>1</v>
      </c>
      <c r="M173" s="849">
        <v>78</v>
      </c>
      <c r="N173" s="849">
        <v>22</v>
      </c>
      <c r="O173" s="849">
        <v>1716</v>
      </c>
      <c r="P173" s="837">
        <v>0.70967741935483875</v>
      </c>
      <c r="Q173" s="850">
        <v>78</v>
      </c>
    </row>
    <row r="174" spans="1:17" ht="14.4" customHeight="1" x14ac:dyDescent="0.3">
      <c r="A174" s="831" t="s">
        <v>6388</v>
      </c>
      <c r="B174" s="832" t="s">
        <v>6389</v>
      </c>
      <c r="C174" s="832" t="s">
        <v>5511</v>
      </c>
      <c r="D174" s="832" t="s">
        <v>6588</v>
      </c>
      <c r="E174" s="832" t="s">
        <v>6589</v>
      </c>
      <c r="F174" s="849">
        <v>7</v>
      </c>
      <c r="G174" s="849">
        <v>2107</v>
      </c>
      <c r="H174" s="849">
        <v>1.75</v>
      </c>
      <c r="I174" s="849">
        <v>301</v>
      </c>
      <c r="J174" s="849">
        <v>4</v>
      </c>
      <c r="K174" s="849">
        <v>1204</v>
      </c>
      <c r="L174" s="849">
        <v>1</v>
      </c>
      <c r="M174" s="849">
        <v>301</v>
      </c>
      <c r="N174" s="849">
        <v>5</v>
      </c>
      <c r="O174" s="849">
        <v>1505</v>
      </c>
      <c r="P174" s="837">
        <v>1.25</v>
      </c>
      <c r="Q174" s="850">
        <v>301</v>
      </c>
    </row>
    <row r="175" spans="1:17" ht="14.4" customHeight="1" x14ac:dyDescent="0.3">
      <c r="A175" s="831" t="s">
        <v>6388</v>
      </c>
      <c r="B175" s="832" t="s">
        <v>6389</v>
      </c>
      <c r="C175" s="832" t="s">
        <v>5511</v>
      </c>
      <c r="D175" s="832" t="s">
        <v>6590</v>
      </c>
      <c r="E175" s="832" t="s">
        <v>6591</v>
      </c>
      <c r="F175" s="849">
        <v>16</v>
      </c>
      <c r="G175" s="849">
        <v>336</v>
      </c>
      <c r="H175" s="849">
        <v>1.3333333333333333</v>
      </c>
      <c r="I175" s="849">
        <v>21</v>
      </c>
      <c r="J175" s="849">
        <v>12</v>
      </c>
      <c r="K175" s="849">
        <v>252</v>
      </c>
      <c r="L175" s="849">
        <v>1</v>
      </c>
      <c r="M175" s="849">
        <v>21</v>
      </c>
      <c r="N175" s="849">
        <v>19</v>
      </c>
      <c r="O175" s="849">
        <v>399</v>
      </c>
      <c r="P175" s="837">
        <v>1.5833333333333333</v>
      </c>
      <c r="Q175" s="850">
        <v>21</v>
      </c>
    </row>
    <row r="176" spans="1:17" ht="14.4" customHeight="1" x14ac:dyDescent="0.3">
      <c r="A176" s="831" t="s">
        <v>6388</v>
      </c>
      <c r="B176" s="832" t="s">
        <v>6389</v>
      </c>
      <c r="C176" s="832" t="s">
        <v>5511</v>
      </c>
      <c r="D176" s="832" t="s">
        <v>6592</v>
      </c>
      <c r="E176" s="832" t="s">
        <v>6593</v>
      </c>
      <c r="F176" s="849">
        <v>100</v>
      </c>
      <c r="G176" s="849">
        <v>2200</v>
      </c>
      <c r="H176" s="849">
        <v>0.84033613445378152</v>
      </c>
      <c r="I176" s="849">
        <v>22</v>
      </c>
      <c r="J176" s="849">
        <v>119</v>
      </c>
      <c r="K176" s="849">
        <v>2618</v>
      </c>
      <c r="L176" s="849">
        <v>1</v>
      </c>
      <c r="M176" s="849">
        <v>22</v>
      </c>
      <c r="N176" s="849">
        <v>150</v>
      </c>
      <c r="O176" s="849">
        <v>3300</v>
      </c>
      <c r="P176" s="837">
        <v>1.2605042016806722</v>
      </c>
      <c r="Q176" s="850">
        <v>22</v>
      </c>
    </row>
    <row r="177" spans="1:17" ht="14.4" customHeight="1" x14ac:dyDescent="0.3">
      <c r="A177" s="831" t="s">
        <v>6388</v>
      </c>
      <c r="B177" s="832" t="s">
        <v>6389</v>
      </c>
      <c r="C177" s="832" t="s">
        <v>5511</v>
      </c>
      <c r="D177" s="832" t="s">
        <v>6594</v>
      </c>
      <c r="E177" s="832" t="s">
        <v>6595</v>
      </c>
      <c r="F177" s="849"/>
      <c r="G177" s="849"/>
      <c r="H177" s="849"/>
      <c r="I177" s="849"/>
      <c r="J177" s="849"/>
      <c r="K177" s="849"/>
      <c r="L177" s="849"/>
      <c r="M177" s="849"/>
      <c r="N177" s="849">
        <v>2</v>
      </c>
      <c r="O177" s="849">
        <v>1138</v>
      </c>
      <c r="P177" s="837"/>
      <c r="Q177" s="850">
        <v>569</v>
      </c>
    </row>
    <row r="178" spans="1:17" ht="14.4" customHeight="1" x14ac:dyDescent="0.3">
      <c r="A178" s="831" t="s">
        <v>6388</v>
      </c>
      <c r="B178" s="832" t="s">
        <v>6389</v>
      </c>
      <c r="C178" s="832" t="s">
        <v>5511</v>
      </c>
      <c r="D178" s="832" t="s">
        <v>6596</v>
      </c>
      <c r="E178" s="832" t="s">
        <v>6597</v>
      </c>
      <c r="F178" s="849">
        <v>2</v>
      </c>
      <c r="G178" s="849">
        <v>344</v>
      </c>
      <c r="H178" s="849">
        <v>0.4</v>
      </c>
      <c r="I178" s="849">
        <v>172</v>
      </c>
      <c r="J178" s="849">
        <v>5</v>
      </c>
      <c r="K178" s="849">
        <v>860</v>
      </c>
      <c r="L178" s="849">
        <v>1</v>
      </c>
      <c r="M178" s="849">
        <v>172</v>
      </c>
      <c r="N178" s="849">
        <v>1</v>
      </c>
      <c r="O178" s="849">
        <v>172</v>
      </c>
      <c r="P178" s="837">
        <v>0.2</v>
      </c>
      <c r="Q178" s="850">
        <v>172</v>
      </c>
    </row>
    <row r="179" spans="1:17" ht="14.4" customHeight="1" x14ac:dyDescent="0.3">
      <c r="A179" s="831" t="s">
        <v>6388</v>
      </c>
      <c r="B179" s="832" t="s">
        <v>6389</v>
      </c>
      <c r="C179" s="832" t="s">
        <v>5511</v>
      </c>
      <c r="D179" s="832" t="s">
        <v>6598</v>
      </c>
      <c r="E179" s="832" t="s">
        <v>6599</v>
      </c>
      <c r="F179" s="849">
        <v>100</v>
      </c>
      <c r="G179" s="849">
        <v>49500</v>
      </c>
      <c r="H179" s="849">
        <v>0.90090090090090091</v>
      </c>
      <c r="I179" s="849">
        <v>495</v>
      </c>
      <c r="J179" s="849">
        <v>111</v>
      </c>
      <c r="K179" s="849">
        <v>54945</v>
      </c>
      <c r="L179" s="849">
        <v>1</v>
      </c>
      <c r="M179" s="849">
        <v>495</v>
      </c>
      <c r="N179" s="849">
        <v>149</v>
      </c>
      <c r="O179" s="849">
        <v>73755</v>
      </c>
      <c r="P179" s="837">
        <v>1.3423423423423424</v>
      </c>
      <c r="Q179" s="850">
        <v>495</v>
      </c>
    </row>
    <row r="180" spans="1:17" ht="14.4" customHeight="1" x14ac:dyDescent="0.3">
      <c r="A180" s="831" t="s">
        <v>6388</v>
      </c>
      <c r="B180" s="832" t="s">
        <v>6389</v>
      </c>
      <c r="C180" s="832" t="s">
        <v>5511</v>
      </c>
      <c r="D180" s="832" t="s">
        <v>6600</v>
      </c>
      <c r="E180" s="832" t="s">
        <v>6601</v>
      </c>
      <c r="F180" s="849">
        <v>1</v>
      </c>
      <c r="G180" s="849">
        <v>579</v>
      </c>
      <c r="H180" s="849">
        <v>0.33333333333333331</v>
      </c>
      <c r="I180" s="849">
        <v>579</v>
      </c>
      <c r="J180" s="849">
        <v>3</v>
      </c>
      <c r="K180" s="849">
        <v>1737</v>
      </c>
      <c r="L180" s="849">
        <v>1</v>
      </c>
      <c r="M180" s="849">
        <v>579</v>
      </c>
      <c r="N180" s="849"/>
      <c r="O180" s="849"/>
      <c r="P180" s="837"/>
      <c r="Q180" s="850"/>
    </row>
    <row r="181" spans="1:17" ht="14.4" customHeight="1" x14ac:dyDescent="0.3">
      <c r="A181" s="831" t="s">
        <v>6388</v>
      </c>
      <c r="B181" s="832" t="s">
        <v>6389</v>
      </c>
      <c r="C181" s="832" t="s">
        <v>5511</v>
      </c>
      <c r="D181" s="832" t="s">
        <v>6315</v>
      </c>
      <c r="E181" s="832" t="s">
        <v>6316</v>
      </c>
      <c r="F181" s="849">
        <v>1</v>
      </c>
      <c r="G181" s="849">
        <v>1011</v>
      </c>
      <c r="H181" s="849">
        <v>0.33300395256916998</v>
      </c>
      <c r="I181" s="849">
        <v>1011</v>
      </c>
      <c r="J181" s="849">
        <v>3</v>
      </c>
      <c r="K181" s="849">
        <v>3036</v>
      </c>
      <c r="L181" s="849">
        <v>1</v>
      </c>
      <c r="M181" s="849">
        <v>1012</v>
      </c>
      <c r="N181" s="849"/>
      <c r="O181" s="849"/>
      <c r="P181" s="837"/>
      <c r="Q181" s="850"/>
    </row>
    <row r="182" spans="1:17" ht="14.4" customHeight="1" x14ac:dyDescent="0.3">
      <c r="A182" s="831" t="s">
        <v>6388</v>
      </c>
      <c r="B182" s="832" t="s">
        <v>6389</v>
      </c>
      <c r="C182" s="832" t="s">
        <v>5511</v>
      </c>
      <c r="D182" s="832" t="s">
        <v>6602</v>
      </c>
      <c r="E182" s="832" t="s">
        <v>6603</v>
      </c>
      <c r="F182" s="849">
        <v>5</v>
      </c>
      <c r="G182" s="849">
        <v>960</v>
      </c>
      <c r="H182" s="849"/>
      <c r="I182" s="849">
        <v>192</v>
      </c>
      <c r="J182" s="849"/>
      <c r="K182" s="849"/>
      <c r="L182" s="849"/>
      <c r="M182" s="849"/>
      <c r="N182" s="849">
        <v>3</v>
      </c>
      <c r="O182" s="849">
        <v>576</v>
      </c>
      <c r="P182" s="837"/>
      <c r="Q182" s="850">
        <v>192</v>
      </c>
    </row>
    <row r="183" spans="1:17" ht="14.4" customHeight="1" x14ac:dyDescent="0.3">
      <c r="A183" s="831" t="s">
        <v>6388</v>
      </c>
      <c r="B183" s="832" t="s">
        <v>6389</v>
      </c>
      <c r="C183" s="832" t="s">
        <v>5511</v>
      </c>
      <c r="D183" s="832" t="s">
        <v>6604</v>
      </c>
      <c r="E183" s="832" t="s">
        <v>6605</v>
      </c>
      <c r="F183" s="849">
        <v>2</v>
      </c>
      <c r="G183" s="849">
        <v>410</v>
      </c>
      <c r="H183" s="849">
        <v>1</v>
      </c>
      <c r="I183" s="849">
        <v>205</v>
      </c>
      <c r="J183" s="849">
        <v>2</v>
      </c>
      <c r="K183" s="849">
        <v>410</v>
      </c>
      <c r="L183" s="849">
        <v>1</v>
      </c>
      <c r="M183" s="849">
        <v>205</v>
      </c>
      <c r="N183" s="849"/>
      <c r="O183" s="849"/>
      <c r="P183" s="837"/>
      <c r="Q183" s="850"/>
    </row>
    <row r="184" spans="1:17" ht="14.4" customHeight="1" x14ac:dyDescent="0.3">
      <c r="A184" s="831" t="s">
        <v>6388</v>
      </c>
      <c r="B184" s="832" t="s">
        <v>6389</v>
      </c>
      <c r="C184" s="832" t="s">
        <v>5511</v>
      </c>
      <c r="D184" s="832" t="s">
        <v>6606</v>
      </c>
      <c r="E184" s="832" t="s">
        <v>6607</v>
      </c>
      <c r="F184" s="849">
        <v>4</v>
      </c>
      <c r="G184" s="849">
        <v>672</v>
      </c>
      <c r="H184" s="849">
        <v>2</v>
      </c>
      <c r="I184" s="849">
        <v>168</v>
      </c>
      <c r="J184" s="849">
        <v>2</v>
      </c>
      <c r="K184" s="849">
        <v>336</v>
      </c>
      <c r="L184" s="849">
        <v>1</v>
      </c>
      <c r="M184" s="849">
        <v>168</v>
      </c>
      <c r="N184" s="849">
        <v>6</v>
      </c>
      <c r="O184" s="849">
        <v>1008</v>
      </c>
      <c r="P184" s="837">
        <v>3</v>
      </c>
      <c r="Q184" s="850">
        <v>168</v>
      </c>
    </row>
    <row r="185" spans="1:17" ht="14.4" customHeight="1" x14ac:dyDescent="0.3">
      <c r="A185" s="831" t="s">
        <v>6388</v>
      </c>
      <c r="B185" s="832" t="s">
        <v>6389</v>
      </c>
      <c r="C185" s="832" t="s">
        <v>5511</v>
      </c>
      <c r="D185" s="832" t="s">
        <v>6608</v>
      </c>
      <c r="E185" s="832" t="s">
        <v>6609</v>
      </c>
      <c r="F185" s="849">
        <v>1</v>
      </c>
      <c r="G185" s="849">
        <v>1688</v>
      </c>
      <c r="H185" s="849"/>
      <c r="I185" s="849">
        <v>1688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" customHeight="1" x14ac:dyDescent="0.3">
      <c r="A186" s="831" t="s">
        <v>6388</v>
      </c>
      <c r="B186" s="832" t="s">
        <v>6389</v>
      </c>
      <c r="C186" s="832" t="s">
        <v>5511</v>
      </c>
      <c r="D186" s="832" t="s">
        <v>6610</v>
      </c>
      <c r="E186" s="832" t="s">
        <v>6611</v>
      </c>
      <c r="F186" s="849">
        <v>8</v>
      </c>
      <c r="G186" s="849">
        <v>2120</v>
      </c>
      <c r="H186" s="849">
        <v>1.3333333333333333</v>
      </c>
      <c r="I186" s="849">
        <v>265</v>
      </c>
      <c r="J186" s="849">
        <v>6</v>
      </c>
      <c r="K186" s="849">
        <v>1590</v>
      </c>
      <c r="L186" s="849">
        <v>1</v>
      </c>
      <c r="M186" s="849">
        <v>265</v>
      </c>
      <c r="N186" s="849">
        <v>6</v>
      </c>
      <c r="O186" s="849">
        <v>1596</v>
      </c>
      <c r="P186" s="837">
        <v>1.0037735849056604</v>
      </c>
      <c r="Q186" s="850">
        <v>266</v>
      </c>
    </row>
    <row r="187" spans="1:17" ht="14.4" customHeight="1" x14ac:dyDescent="0.3">
      <c r="A187" s="831" t="s">
        <v>6388</v>
      </c>
      <c r="B187" s="832" t="s">
        <v>6389</v>
      </c>
      <c r="C187" s="832" t="s">
        <v>5511</v>
      </c>
      <c r="D187" s="832" t="s">
        <v>6612</v>
      </c>
      <c r="E187" s="832" t="s">
        <v>6613</v>
      </c>
      <c r="F187" s="849">
        <v>2</v>
      </c>
      <c r="G187" s="849">
        <v>254</v>
      </c>
      <c r="H187" s="849">
        <v>0.4</v>
      </c>
      <c r="I187" s="849">
        <v>127</v>
      </c>
      <c r="J187" s="849">
        <v>5</v>
      </c>
      <c r="K187" s="849">
        <v>635</v>
      </c>
      <c r="L187" s="849">
        <v>1</v>
      </c>
      <c r="M187" s="849">
        <v>127</v>
      </c>
      <c r="N187" s="849"/>
      <c r="O187" s="849"/>
      <c r="P187" s="837"/>
      <c r="Q187" s="850"/>
    </row>
    <row r="188" spans="1:17" ht="14.4" customHeight="1" x14ac:dyDescent="0.3">
      <c r="A188" s="831" t="s">
        <v>6388</v>
      </c>
      <c r="B188" s="832" t="s">
        <v>6389</v>
      </c>
      <c r="C188" s="832" t="s">
        <v>5511</v>
      </c>
      <c r="D188" s="832" t="s">
        <v>6614</v>
      </c>
      <c r="E188" s="832" t="s">
        <v>6615</v>
      </c>
      <c r="F188" s="849"/>
      <c r="G188" s="849"/>
      <c r="H188" s="849"/>
      <c r="I188" s="849"/>
      <c r="J188" s="849">
        <v>1</v>
      </c>
      <c r="K188" s="849">
        <v>265</v>
      </c>
      <c r="L188" s="849">
        <v>1</v>
      </c>
      <c r="M188" s="849">
        <v>265</v>
      </c>
      <c r="N188" s="849"/>
      <c r="O188" s="849"/>
      <c r="P188" s="837"/>
      <c r="Q188" s="850"/>
    </row>
    <row r="189" spans="1:17" ht="14.4" customHeight="1" x14ac:dyDescent="0.3">
      <c r="A189" s="831" t="s">
        <v>6388</v>
      </c>
      <c r="B189" s="832" t="s">
        <v>6389</v>
      </c>
      <c r="C189" s="832" t="s">
        <v>5511</v>
      </c>
      <c r="D189" s="832" t="s">
        <v>6616</v>
      </c>
      <c r="E189" s="832" t="s">
        <v>6617</v>
      </c>
      <c r="F189" s="849">
        <v>3</v>
      </c>
      <c r="G189" s="849">
        <v>930</v>
      </c>
      <c r="H189" s="849"/>
      <c r="I189" s="849">
        <v>310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6388</v>
      </c>
      <c r="B190" s="832" t="s">
        <v>6389</v>
      </c>
      <c r="C190" s="832" t="s">
        <v>5511</v>
      </c>
      <c r="D190" s="832" t="s">
        <v>6618</v>
      </c>
      <c r="E190" s="832" t="s">
        <v>6619</v>
      </c>
      <c r="F190" s="849">
        <v>125</v>
      </c>
      <c r="G190" s="849">
        <v>2875</v>
      </c>
      <c r="H190" s="849">
        <v>1.0683760683760684</v>
      </c>
      <c r="I190" s="849">
        <v>23</v>
      </c>
      <c r="J190" s="849">
        <v>117</v>
      </c>
      <c r="K190" s="849">
        <v>2691</v>
      </c>
      <c r="L190" s="849">
        <v>1</v>
      </c>
      <c r="M190" s="849">
        <v>23</v>
      </c>
      <c r="N190" s="849">
        <v>90</v>
      </c>
      <c r="O190" s="849">
        <v>2070</v>
      </c>
      <c r="P190" s="837">
        <v>0.76923076923076927</v>
      </c>
      <c r="Q190" s="850">
        <v>23</v>
      </c>
    </row>
    <row r="191" spans="1:17" ht="14.4" customHeight="1" x14ac:dyDescent="0.3">
      <c r="A191" s="831" t="s">
        <v>6388</v>
      </c>
      <c r="B191" s="832" t="s">
        <v>6389</v>
      </c>
      <c r="C191" s="832" t="s">
        <v>5511</v>
      </c>
      <c r="D191" s="832" t="s">
        <v>6620</v>
      </c>
      <c r="E191" s="832" t="s">
        <v>6621</v>
      </c>
      <c r="F191" s="849">
        <v>27</v>
      </c>
      <c r="G191" s="849">
        <v>459</v>
      </c>
      <c r="H191" s="849">
        <v>1.9285714285714286</v>
      </c>
      <c r="I191" s="849">
        <v>17</v>
      </c>
      <c r="J191" s="849">
        <v>14</v>
      </c>
      <c r="K191" s="849">
        <v>238</v>
      </c>
      <c r="L191" s="849">
        <v>1</v>
      </c>
      <c r="M191" s="849">
        <v>17</v>
      </c>
      <c r="N191" s="849">
        <v>8</v>
      </c>
      <c r="O191" s="849">
        <v>136</v>
      </c>
      <c r="P191" s="837">
        <v>0.5714285714285714</v>
      </c>
      <c r="Q191" s="850">
        <v>17</v>
      </c>
    </row>
    <row r="192" spans="1:17" ht="14.4" customHeight="1" x14ac:dyDescent="0.3">
      <c r="A192" s="831" t="s">
        <v>6388</v>
      </c>
      <c r="B192" s="832" t="s">
        <v>6389</v>
      </c>
      <c r="C192" s="832" t="s">
        <v>5511</v>
      </c>
      <c r="D192" s="832" t="s">
        <v>6622</v>
      </c>
      <c r="E192" s="832" t="s">
        <v>6623</v>
      </c>
      <c r="F192" s="849"/>
      <c r="G192" s="849"/>
      <c r="H192" s="849"/>
      <c r="I192" s="849"/>
      <c r="J192" s="849"/>
      <c r="K192" s="849"/>
      <c r="L192" s="849"/>
      <c r="M192" s="849"/>
      <c r="N192" s="849">
        <v>2</v>
      </c>
      <c r="O192" s="849">
        <v>336</v>
      </c>
      <c r="P192" s="837"/>
      <c r="Q192" s="850">
        <v>168</v>
      </c>
    </row>
    <row r="193" spans="1:17" ht="14.4" customHeight="1" x14ac:dyDescent="0.3">
      <c r="A193" s="831" t="s">
        <v>6388</v>
      </c>
      <c r="B193" s="832" t="s">
        <v>6389</v>
      </c>
      <c r="C193" s="832" t="s">
        <v>5511</v>
      </c>
      <c r="D193" s="832" t="s">
        <v>6624</v>
      </c>
      <c r="E193" s="832" t="s">
        <v>6625</v>
      </c>
      <c r="F193" s="849"/>
      <c r="G193" s="849"/>
      <c r="H193" s="849"/>
      <c r="I193" s="849"/>
      <c r="J193" s="849">
        <v>1</v>
      </c>
      <c r="K193" s="849">
        <v>133</v>
      </c>
      <c r="L193" s="849">
        <v>1</v>
      </c>
      <c r="M193" s="849">
        <v>133</v>
      </c>
      <c r="N193" s="849">
        <v>1</v>
      </c>
      <c r="O193" s="849">
        <v>133</v>
      </c>
      <c r="P193" s="837">
        <v>1</v>
      </c>
      <c r="Q193" s="850">
        <v>133</v>
      </c>
    </row>
    <row r="194" spans="1:17" ht="14.4" customHeight="1" x14ac:dyDescent="0.3">
      <c r="A194" s="831" t="s">
        <v>6388</v>
      </c>
      <c r="B194" s="832" t="s">
        <v>6389</v>
      </c>
      <c r="C194" s="832" t="s">
        <v>5511</v>
      </c>
      <c r="D194" s="832" t="s">
        <v>6626</v>
      </c>
      <c r="E194" s="832" t="s">
        <v>6627</v>
      </c>
      <c r="F194" s="849">
        <v>11</v>
      </c>
      <c r="G194" s="849">
        <v>7161</v>
      </c>
      <c r="H194" s="849">
        <v>3.6666666666666665</v>
      </c>
      <c r="I194" s="849">
        <v>651</v>
      </c>
      <c r="J194" s="849">
        <v>3</v>
      </c>
      <c r="K194" s="849">
        <v>1953</v>
      </c>
      <c r="L194" s="849">
        <v>1</v>
      </c>
      <c r="M194" s="849">
        <v>651</v>
      </c>
      <c r="N194" s="849">
        <v>9</v>
      </c>
      <c r="O194" s="849">
        <v>5859</v>
      </c>
      <c r="P194" s="837">
        <v>3</v>
      </c>
      <c r="Q194" s="850">
        <v>651</v>
      </c>
    </row>
    <row r="195" spans="1:17" ht="14.4" customHeight="1" x14ac:dyDescent="0.3">
      <c r="A195" s="831" t="s">
        <v>6388</v>
      </c>
      <c r="B195" s="832" t="s">
        <v>6389</v>
      </c>
      <c r="C195" s="832" t="s">
        <v>5511</v>
      </c>
      <c r="D195" s="832" t="s">
        <v>6628</v>
      </c>
      <c r="E195" s="832" t="s">
        <v>6629</v>
      </c>
      <c r="F195" s="849">
        <v>8</v>
      </c>
      <c r="G195" s="849">
        <v>2352</v>
      </c>
      <c r="H195" s="849">
        <v>0.36363636363636365</v>
      </c>
      <c r="I195" s="849">
        <v>294</v>
      </c>
      <c r="J195" s="849">
        <v>22</v>
      </c>
      <c r="K195" s="849">
        <v>6468</v>
      </c>
      <c r="L195" s="849">
        <v>1</v>
      </c>
      <c r="M195" s="849">
        <v>294</v>
      </c>
      <c r="N195" s="849">
        <v>13</v>
      </c>
      <c r="O195" s="849">
        <v>3835</v>
      </c>
      <c r="P195" s="837">
        <v>0.59291898577612867</v>
      </c>
      <c r="Q195" s="850">
        <v>295</v>
      </c>
    </row>
    <row r="196" spans="1:17" ht="14.4" customHeight="1" x14ac:dyDescent="0.3">
      <c r="A196" s="831" t="s">
        <v>6388</v>
      </c>
      <c r="B196" s="832" t="s">
        <v>6389</v>
      </c>
      <c r="C196" s="832" t="s">
        <v>5511</v>
      </c>
      <c r="D196" s="832" t="s">
        <v>6630</v>
      </c>
      <c r="E196" s="832" t="s">
        <v>6631</v>
      </c>
      <c r="F196" s="849">
        <v>1</v>
      </c>
      <c r="G196" s="849">
        <v>373</v>
      </c>
      <c r="H196" s="849">
        <v>0.49866310160427807</v>
      </c>
      <c r="I196" s="849">
        <v>373</v>
      </c>
      <c r="J196" s="849">
        <v>2</v>
      </c>
      <c r="K196" s="849">
        <v>748</v>
      </c>
      <c r="L196" s="849">
        <v>1</v>
      </c>
      <c r="M196" s="849">
        <v>374</v>
      </c>
      <c r="N196" s="849"/>
      <c r="O196" s="849"/>
      <c r="P196" s="837"/>
      <c r="Q196" s="850"/>
    </row>
    <row r="197" spans="1:17" ht="14.4" customHeight="1" x14ac:dyDescent="0.3">
      <c r="A197" s="831" t="s">
        <v>6388</v>
      </c>
      <c r="B197" s="832" t="s">
        <v>6389</v>
      </c>
      <c r="C197" s="832" t="s">
        <v>5511</v>
      </c>
      <c r="D197" s="832" t="s">
        <v>6632</v>
      </c>
      <c r="E197" s="832" t="s">
        <v>6633</v>
      </c>
      <c r="F197" s="849">
        <v>1</v>
      </c>
      <c r="G197" s="849">
        <v>45</v>
      </c>
      <c r="H197" s="849">
        <v>0.5</v>
      </c>
      <c r="I197" s="849">
        <v>45</v>
      </c>
      <c r="J197" s="849">
        <v>2</v>
      </c>
      <c r="K197" s="849">
        <v>90</v>
      </c>
      <c r="L197" s="849">
        <v>1</v>
      </c>
      <c r="M197" s="849">
        <v>45</v>
      </c>
      <c r="N197" s="849">
        <v>4</v>
      </c>
      <c r="O197" s="849">
        <v>180</v>
      </c>
      <c r="P197" s="837">
        <v>2</v>
      </c>
      <c r="Q197" s="850">
        <v>45</v>
      </c>
    </row>
    <row r="198" spans="1:17" ht="14.4" customHeight="1" x14ac:dyDescent="0.3">
      <c r="A198" s="831" t="s">
        <v>6388</v>
      </c>
      <c r="B198" s="832" t="s">
        <v>6389</v>
      </c>
      <c r="C198" s="832" t="s">
        <v>5511</v>
      </c>
      <c r="D198" s="832" t="s">
        <v>6634</v>
      </c>
      <c r="E198" s="832" t="s">
        <v>6635</v>
      </c>
      <c r="F198" s="849"/>
      <c r="G198" s="849"/>
      <c r="H198" s="849"/>
      <c r="I198" s="849"/>
      <c r="J198" s="849">
        <v>2</v>
      </c>
      <c r="K198" s="849">
        <v>2208</v>
      </c>
      <c r="L198" s="849">
        <v>1</v>
      </c>
      <c r="M198" s="849">
        <v>1104</v>
      </c>
      <c r="N198" s="849"/>
      <c r="O198" s="849"/>
      <c r="P198" s="837"/>
      <c r="Q198" s="850"/>
    </row>
    <row r="199" spans="1:17" ht="14.4" customHeight="1" x14ac:dyDescent="0.3">
      <c r="A199" s="831" t="s">
        <v>6388</v>
      </c>
      <c r="B199" s="832" t="s">
        <v>6389</v>
      </c>
      <c r="C199" s="832" t="s">
        <v>5511</v>
      </c>
      <c r="D199" s="832" t="s">
        <v>6636</v>
      </c>
      <c r="E199" s="832" t="s">
        <v>6637</v>
      </c>
      <c r="F199" s="849">
        <v>1</v>
      </c>
      <c r="G199" s="849">
        <v>25</v>
      </c>
      <c r="H199" s="849"/>
      <c r="I199" s="849">
        <v>25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6388</v>
      </c>
      <c r="B200" s="832" t="s">
        <v>6389</v>
      </c>
      <c r="C200" s="832" t="s">
        <v>5511</v>
      </c>
      <c r="D200" s="832" t="s">
        <v>6638</v>
      </c>
      <c r="E200" s="832" t="s">
        <v>6639</v>
      </c>
      <c r="F200" s="849">
        <v>1</v>
      </c>
      <c r="G200" s="849">
        <v>46</v>
      </c>
      <c r="H200" s="849">
        <v>0.5</v>
      </c>
      <c r="I200" s="849">
        <v>46</v>
      </c>
      <c r="J200" s="849">
        <v>2</v>
      </c>
      <c r="K200" s="849">
        <v>92</v>
      </c>
      <c r="L200" s="849">
        <v>1</v>
      </c>
      <c r="M200" s="849">
        <v>46</v>
      </c>
      <c r="N200" s="849"/>
      <c r="O200" s="849"/>
      <c r="P200" s="837"/>
      <c r="Q200" s="850"/>
    </row>
    <row r="201" spans="1:17" ht="14.4" customHeight="1" x14ac:dyDescent="0.3">
      <c r="A201" s="831" t="s">
        <v>6388</v>
      </c>
      <c r="B201" s="832" t="s">
        <v>6389</v>
      </c>
      <c r="C201" s="832" t="s">
        <v>5511</v>
      </c>
      <c r="D201" s="832" t="s">
        <v>6640</v>
      </c>
      <c r="E201" s="832" t="s">
        <v>6641</v>
      </c>
      <c r="F201" s="849">
        <v>4</v>
      </c>
      <c r="G201" s="849">
        <v>1240</v>
      </c>
      <c r="H201" s="849">
        <v>2</v>
      </c>
      <c r="I201" s="849">
        <v>310</v>
      </c>
      <c r="J201" s="849">
        <v>2</v>
      </c>
      <c r="K201" s="849">
        <v>620</v>
      </c>
      <c r="L201" s="849">
        <v>1</v>
      </c>
      <c r="M201" s="849">
        <v>310</v>
      </c>
      <c r="N201" s="849"/>
      <c r="O201" s="849"/>
      <c r="P201" s="837"/>
      <c r="Q201" s="850"/>
    </row>
    <row r="202" spans="1:17" ht="14.4" customHeight="1" x14ac:dyDescent="0.3">
      <c r="A202" s="831" t="s">
        <v>6388</v>
      </c>
      <c r="B202" s="832" t="s">
        <v>6389</v>
      </c>
      <c r="C202" s="832" t="s">
        <v>5511</v>
      </c>
      <c r="D202" s="832" t="s">
        <v>6642</v>
      </c>
      <c r="E202" s="832" t="s">
        <v>6643</v>
      </c>
      <c r="F202" s="849">
        <v>3</v>
      </c>
      <c r="G202" s="849">
        <v>1584</v>
      </c>
      <c r="H202" s="849">
        <v>1.5</v>
      </c>
      <c r="I202" s="849">
        <v>528</v>
      </c>
      <c r="J202" s="849">
        <v>2</v>
      </c>
      <c r="K202" s="849">
        <v>1056</v>
      </c>
      <c r="L202" s="849">
        <v>1</v>
      </c>
      <c r="M202" s="849">
        <v>528</v>
      </c>
      <c r="N202" s="849">
        <v>7</v>
      </c>
      <c r="O202" s="849">
        <v>3696</v>
      </c>
      <c r="P202" s="837">
        <v>3.5</v>
      </c>
      <c r="Q202" s="850">
        <v>528</v>
      </c>
    </row>
    <row r="203" spans="1:17" ht="14.4" customHeight="1" x14ac:dyDescent="0.3">
      <c r="A203" s="831" t="s">
        <v>6388</v>
      </c>
      <c r="B203" s="832" t="s">
        <v>6389</v>
      </c>
      <c r="C203" s="832" t="s">
        <v>5511</v>
      </c>
      <c r="D203" s="832" t="s">
        <v>6644</v>
      </c>
      <c r="E203" s="832" t="s">
        <v>6645</v>
      </c>
      <c r="F203" s="849">
        <v>3</v>
      </c>
      <c r="G203" s="849">
        <v>93</v>
      </c>
      <c r="H203" s="849">
        <v>0.6</v>
      </c>
      <c r="I203" s="849">
        <v>31</v>
      </c>
      <c r="J203" s="849">
        <v>5</v>
      </c>
      <c r="K203" s="849">
        <v>155</v>
      </c>
      <c r="L203" s="849">
        <v>1</v>
      </c>
      <c r="M203" s="849">
        <v>31</v>
      </c>
      <c r="N203" s="849">
        <v>3</v>
      </c>
      <c r="O203" s="849">
        <v>93</v>
      </c>
      <c r="P203" s="837">
        <v>0.6</v>
      </c>
      <c r="Q203" s="850">
        <v>31</v>
      </c>
    </row>
    <row r="204" spans="1:17" ht="14.4" customHeight="1" x14ac:dyDescent="0.3">
      <c r="A204" s="831" t="s">
        <v>6388</v>
      </c>
      <c r="B204" s="832" t="s">
        <v>6389</v>
      </c>
      <c r="C204" s="832" t="s">
        <v>5511</v>
      </c>
      <c r="D204" s="832" t="s">
        <v>6646</v>
      </c>
      <c r="E204" s="832" t="s">
        <v>6647</v>
      </c>
      <c r="F204" s="849">
        <v>13</v>
      </c>
      <c r="G204" s="849">
        <v>338</v>
      </c>
      <c r="H204" s="849">
        <v>1.8571428571428572</v>
      </c>
      <c r="I204" s="849">
        <v>26</v>
      </c>
      <c r="J204" s="849">
        <v>7</v>
      </c>
      <c r="K204" s="849">
        <v>182</v>
      </c>
      <c r="L204" s="849">
        <v>1</v>
      </c>
      <c r="M204" s="849">
        <v>26</v>
      </c>
      <c r="N204" s="849">
        <v>4</v>
      </c>
      <c r="O204" s="849">
        <v>104</v>
      </c>
      <c r="P204" s="837">
        <v>0.5714285714285714</v>
      </c>
      <c r="Q204" s="850">
        <v>26</v>
      </c>
    </row>
    <row r="205" spans="1:17" ht="14.4" customHeight="1" x14ac:dyDescent="0.3">
      <c r="A205" s="831" t="s">
        <v>6388</v>
      </c>
      <c r="B205" s="832" t="s">
        <v>6389</v>
      </c>
      <c r="C205" s="832" t="s">
        <v>5511</v>
      </c>
      <c r="D205" s="832" t="s">
        <v>6648</v>
      </c>
      <c r="E205" s="832" t="s">
        <v>6649</v>
      </c>
      <c r="F205" s="849">
        <v>1</v>
      </c>
      <c r="G205" s="849">
        <v>355</v>
      </c>
      <c r="H205" s="849"/>
      <c r="I205" s="849">
        <v>355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6388</v>
      </c>
      <c r="B206" s="832" t="s">
        <v>6389</v>
      </c>
      <c r="C206" s="832" t="s">
        <v>5511</v>
      </c>
      <c r="D206" s="832" t="s">
        <v>6650</v>
      </c>
      <c r="E206" s="832" t="s">
        <v>6651</v>
      </c>
      <c r="F206" s="849"/>
      <c r="G206" s="849"/>
      <c r="H206" s="849"/>
      <c r="I206" s="849"/>
      <c r="J206" s="849">
        <v>1</v>
      </c>
      <c r="K206" s="849">
        <v>295</v>
      </c>
      <c r="L206" s="849">
        <v>1</v>
      </c>
      <c r="M206" s="849">
        <v>295</v>
      </c>
      <c r="N206" s="849"/>
      <c r="O206" s="849"/>
      <c r="P206" s="837"/>
      <c r="Q206" s="850"/>
    </row>
    <row r="207" spans="1:17" ht="14.4" customHeight="1" x14ac:dyDescent="0.3">
      <c r="A207" s="831" t="s">
        <v>6388</v>
      </c>
      <c r="B207" s="832" t="s">
        <v>6389</v>
      </c>
      <c r="C207" s="832" t="s">
        <v>5511</v>
      </c>
      <c r="D207" s="832" t="s">
        <v>6652</v>
      </c>
      <c r="E207" s="832" t="s">
        <v>6653</v>
      </c>
      <c r="F207" s="849">
        <v>3</v>
      </c>
      <c r="G207" s="849">
        <v>1065</v>
      </c>
      <c r="H207" s="849">
        <v>3</v>
      </c>
      <c r="I207" s="849">
        <v>355</v>
      </c>
      <c r="J207" s="849">
        <v>1</v>
      </c>
      <c r="K207" s="849">
        <v>355</v>
      </c>
      <c r="L207" s="849">
        <v>1</v>
      </c>
      <c r="M207" s="849">
        <v>355</v>
      </c>
      <c r="N207" s="849"/>
      <c r="O207" s="849"/>
      <c r="P207" s="837"/>
      <c r="Q207" s="850"/>
    </row>
    <row r="208" spans="1:17" ht="14.4" customHeight="1" x14ac:dyDescent="0.3">
      <c r="A208" s="831" t="s">
        <v>6388</v>
      </c>
      <c r="B208" s="832" t="s">
        <v>6389</v>
      </c>
      <c r="C208" s="832" t="s">
        <v>5511</v>
      </c>
      <c r="D208" s="832" t="s">
        <v>6654</v>
      </c>
      <c r="E208" s="832" t="s">
        <v>6655</v>
      </c>
      <c r="F208" s="849">
        <v>1</v>
      </c>
      <c r="G208" s="849">
        <v>1768</v>
      </c>
      <c r="H208" s="849"/>
      <c r="I208" s="849">
        <v>1768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6388</v>
      </c>
      <c r="B209" s="832" t="s">
        <v>6389</v>
      </c>
      <c r="C209" s="832" t="s">
        <v>5511</v>
      </c>
      <c r="D209" s="832" t="s">
        <v>6656</v>
      </c>
      <c r="E209" s="832" t="s">
        <v>6657</v>
      </c>
      <c r="F209" s="849">
        <v>1</v>
      </c>
      <c r="G209" s="849">
        <v>135</v>
      </c>
      <c r="H209" s="849">
        <v>1</v>
      </c>
      <c r="I209" s="849">
        <v>135</v>
      </c>
      <c r="J209" s="849">
        <v>1</v>
      </c>
      <c r="K209" s="849">
        <v>135</v>
      </c>
      <c r="L209" s="849">
        <v>1</v>
      </c>
      <c r="M209" s="849">
        <v>135</v>
      </c>
      <c r="N209" s="849">
        <v>1</v>
      </c>
      <c r="O209" s="849">
        <v>135</v>
      </c>
      <c r="P209" s="837">
        <v>1</v>
      </c>
      <c r="Q209" s="850">
        <v>135</v>
      </c>
    </row>
    <row r="210" spans="1:17" ht="14.4" customHeight="1" x14ac:dyDescent="0.3">
      <c r="A210" s="831" t="s">
        <v>6388</v>
      </c>
      <c r="B210" s="832" t="s">
        <v>6389</v>
      </c>
      <c r="C210" s="832" t="s">
        <v>5511</v>
      </c>
      <c r="D210" s="832" t="s">
        <v>6658</v>
      </c>
      <c r="E210" s="832" t="s">
        <v>6659</v>
      </c>
      <c r="F210" s="849">
        <v>1</v>
      </c>
      <c r="G210" s="849">
        <v>86</v>
      </c>
      <c r="H210" s="849"/>
      <c r="I210" s="849">
        <v>86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6388</v>
      </c>
      <c r="B211" s="832" t="s">
        <v>6389</v>
      </c>
      <c r="C211" s="832" t="s">
        <v>5511</v>
      </c>
      <c r="D211" s="832" t="s">
        <v>6660</v>
      </c>
      <c r="E211" s="832" t="s">
        <v>6661</v>
      </c>
      <c r="F211" s="849"/>
      <c r="G211" s="849"/>
      <c r="H211" s="849"/>
      <c r="I211" s="849"/>
      <c r="J211" s="849"/>
      <c r="K211" s="849"/>
      <c r="L211" s="849"/>
      <c r="M211" s="849"/>
      <c r="N211" s="849">
        <v>1</v>
      </c>
      <c r="O211" s="849">
        <v>135</v>
      </c>
      <c r="P211" s="837"/>
      <c r="Q211" s="850">
        <v>135</v>
      </c>
    </row>
    <row r="212" spans="1:17" ht="14.4" customHeight="1" x14ac:dyDescent="0.3">
      <c r="A212" s="831" t="s">
        <v>6388</v>
      </c>
      <c r="B212" s="832" t="s">
        <v>6389</v>
      </c>
      <c r="C212" s="832" t="s">
        <v>5511</v>
      </c>
      <c r="D212" s="832" t="s">
        <v>6662</v>
      </c>
      <c r="E212" s="832" t="s">
        <v>6663</v>
      </c>
      <c r="F212" s="849">
        <v>1</v>
      </c>
      <c r="G212" s="849">
        <v>407</v>
      </c>
      <c r="H212" s="849">
        <v>0.2</v>
      </c>
      <c r="I212" s="849">
        <v>407</v>
      </c>
      <c r="J212" s="849">
        <v>5</v>
      </c>
      <c r="K212" s="849">
        <v>2035</v>
      </c>
      <c r="L212" s="849">
        <v>1</v>
      </c>
      <c r="M212" s="849">
        <v>407</v>
      </c>
      <c r="N212" s="849"/>
      <c r="O212" s="849"/>
      <c r="P212" s="837"/>
      <c r="Q212" s="850"/>
    </row>
    <row r="213" spans="1:17" ht="14.4" customHeight="1" x14ac:dyDescent="0.3">
      <c r="A213" s="831" t="s">
        <v>6388</v>
      </c>
      <c r="B213" s="832" t="s">
        <v>6389</v>
      </c>
      <c r="C213" s="832" t="s">
        <v>5511</v>
      </c>
      <c r="D213" s="832" t="s">
        <v>6664</v>
      </c>
      <c r="E213" s="832" t="s">
        <v>6665</v>
      </c>
      <c r="F213" s="849"/>
      <c r="G213" s="849"/>
      <c r="H213" s="849"/>
      <c r="I213" s="849"/>
      <c r="J213" s="849"/>
      <c r="K213" s="849"/>
      <c r="L213" s="849"/>
      <c r="M213" s="849"/>
      <c r="N213" s="849">
        <v>1</v>
      </c>
      <c r="O213" s="849">
        <v>805</v>
      </c>
      <c r="P213" s="837"/>
      <c r="Q213" s="850">
        <v>805</v>
      </c>
    </row>
    <row r="214" spans="1:17" ht="14.4" customHeight="1" x14ac:dyDescent="0.3">
      <c r="A214" s="831" t="s">
        <v>6388</v>
      </c>
      <c r="B214" s="832" t="s">
        <v>6389</v>
      </c>
      <c r="C214" s="832" t="s">
        <v>5511</v>
      </c>
      <c r="D214" s="832" t="s">
        <v>6666</v>
      </c>
      <c r="E214" s="832" t="s">
        <v>6667</v>
      </c>
      <c r="F214" s="849">
        <v>3</v>
      </c>
      <c r="G214" s="849">
        <v>570</v>
      </c>
      <c r="H214" s="849">
        <v>0.375</v>
      </c>
      <c r="I214" s="849">
        <v>190</v>
      </c>
      <c r="J214" s="849">
        <v>8</v>
      </c>
      <c r="K214" s="849">
        <v>1520</v>
      </c>
      <c r="L214" s="849">
        <v>1</v>
      </c>
      <c r="M214" s="849">
        <v>190</v>
      </c>
      <c r="N214" s="849">
        <v>4</v>
      </c>
      <c r="O214" s="849">
        <v>760</v>
      </c>
      <c r="P214" s="837">
        <v>0.5</v>
      </c>
      <c r="Q214" s="850">
        <v>190</v>
      </c>
    </row>
    <row r="215" spans="1:17" ht="14.4" customHeight="1" x14ac:dyDescent="0.3">
      <c r="A215" s="831" t="s">
        <v>6388</v>
      </c>
      <c r="B215" s="832" t="s">
        <v>6389</v>
      </c>
      <c r="C215" s="832" t="s">
        <v>5511</v>
      </c>
      <c r="D215" s="832" t="s">
        <v>6668</v>
      </c>
      <c r="E215" s="832" t="s">
        <v>6669</v>
      </c>
      <c r="F215" s="849"/>
      <c r="G215" s="849"/>
      <c r="H215" s="849"/>
      <c r="I215" s="849"/>
      <c r="J215" s="849"/>
      <c r="K215" s="849"/>
      <c r="L215" s="849"/>
      <c r="M215" s="849"/>
      <c r="N215" s="849">
        <v>1</v>
      </c>
      <c r="O215" s="849">
        <v>274</v>
      </c>
      <c r="P215" s="837"/>
      <c r="Q215" s="850">
        <v>274</v>
      </c>
    </row>
    <row r="216" spans="1:17" ht="14.4" customHeight="1" x14ac:dyDescent="0.3">
      <c r="A216" s="831" t="s">
        <v>6388</v>
      </c>
      <c r="B216" s="832" t="s">
        <v>6389</v>
      </c>
      <c r="C216" s="832" t="s">
        <v>5511</v>
      </c>
      <c r="D216" s="832" t="s">
        <v>6670</v>
      </c>
      <c r="E216" s="832" t="s">
        <v>6671</v>
      </c>
      <c r="F216" s="849">
        <v>2</v>
      </c>
      <c r="G216" s="849">
        <v>266</v>
      </c>
      <c r="H216" s="849">
        <v>0.25</v>
      </c>
      <c r="I216" s="849">
        <v>133</v>
      </c>
      <c r="J216" s="849">
        <v>8</v>
      </c>
      <c r="K216" s="849">
        <v>1064</v>
      </c>
      <c r="L216" s="849">
        <v>1</v>
      </c>
      <c r="M216" s="849">
        <v>133</v>
      </c>
      <c r="N216" s="849">
        <v>3</v>
      </c>
      <c r="O216" s="849">
        <v>399</v>
      </c>
      <c r="P216" s="837">
        <v>0.375</v>
      </c>
      <c r="Q216" s="850">
        <v>133</v>
      </c>
    </row>
    <row r="217" spans="1:17" ht="14.4" customHeight="1" x14ac:dyDescent="0.3">
      <c r="A217" s="831" t="s">
        <v>6388</v>
      </c>
      <c r="B217" s="832" t="s">
        <v>6389</v>
      </c>
      <c r="C217" s="832" t="s">
        <v>5511</v>
      </c>
      <c r="D217" s="832" t="s">
        <v>6672</v>
      </c>
      <c r="E217" s="832" t="s">
        <v>6673</v>
      </c>
      <c r="F217" s="849">
        <v>269</v>
      </c>
      <c r="G217" s="849">
        <v>9953</v>
      </c>
      <c r="H217" s="849">
        <v>0.44462809917355373</v>
      </c>
      <c r="I217" s="849">
        <v>37</v>
      </c>
      <c r="J217" s="849">
        <v>605</v>
      </c>
      <c r="K217" s="849">
        <v>22385</v>
      </c>
      <c r="L217" s="849">
        <v>1</v>
      </c>
      <c r="M217" s="849">
        <v>37</v>
      </c>
      <c r="N217" s="849">
        <v>631</v>
      </c>
      <c r="O217" s="849">
        <v>23347</v>
      </c>
      <c r="P217" s="837">
        <v>1.0429752066115703</v>
      </c>
      <c r="Q217" s="850">
        <v>37</v>
      </c>
    </row>
    <row r="218" spans="1:17" ht="14.4" customHeight="1" x14ac:dyDescent="0.3">
      <c r="A218" s="831" t="s">
        <v>6388</v>
      </c>
      <c r="B218" s="832" t="s">
        <v>6389</v>
      </c>
      <c r="C218" s="832" t="s">
        <v>5511</v>
      </c>
      <c r="D218" s="832" t="s">
        <v>6674</v>
      </c>
      <c r="E218" s="832" t="s">
        <v>6675</v>
      </c>
      <c r="F218" s="849"/>
      <c r="G218" s="849"/>
      <c r="H218" s="849"/>
      <c r="I218" s="849"/>
      <c r="J218" s="849"/>
      <c r="K218" s="849"/>
      <c r="L218" s="849"/>
      <c r="M218" s="849"/>
      <c r="N218" s="849">
        <v>1</v>
      </c>
      <c r="O218" s="849">
        <v>474</v>
      </c>
      <c r="P218" s="837"/>
      <c r="Q218" s="850">
        <v>474</v>
      </c>
    </row>
    <row r="219" spans="1:17" ht="14.4" customHeight="1" x14ac:dyDescent="0.3">
      <c r="A219" s="831" t="s">
        <v>6388</v>
      </c>
      <c r="B219" s="832" t="s">
        <v>6389</v>
      </c>
      <c r="C219" s="832" t="s">
        <v>5511</v>
      </c>
      <c r="D219" s="832" t="s">
        <v>6676</v>
      </c>
      <c r="E219" s="832" t="s">
        <v>6677</v>
      </c>
      <c r="F219" s="849"/>
      <c r="G219" s="849"/>
      <c r="H219" s="849"/>
      <c r="I219" s="849"/>
      <c r="J219" s="849">
        <v>2</v>
      </c>
      <c r="K219" s="849">
        <v>342</v>
      </c>
      <c r="L219" s="849">
        <v>1</v>
      </c>
      <c r="M219" s="849">
        <v>171</v>
      </c>
      <c r="N219" s="849"/>
      <c r="O219" s="849"/>
      <c r="P219" s="837"/>
      <c r="Q219" s="850"/>
    </row>
    <row r="220" spans="1:17" ht="14.4" customHeight="1" x14ac:dyDescent="0.3">
      <c r="A220" s="831" t="s">
        <v>6388</v>
      </c>
      <c r="B220" s="832" t="s">
        <v>6389</v>
      </c>
      <c r="C220" s="832" t="s">
        <v>5511</v>
      </c>
      <c r="D220" s="832" t="s">
        <v>6678</v>
      </c>
      <c r="E220" s="832" t="s">
        <v>6679</v>
      </c>
      <c r="F220" s="849"/>
      <c r="G220" s="849"/>
      <c r="H220" s="849"/>
      <c r="I220" s="849"/>
      <c r="J220" s="849">
        <v>2</v>
      </c>
      <c r="K220" s="849">
        <v>464</v>
      </c>
      <c r="L220" s="849">
        <v>1</v>
      </c>
      <c r="M220" s="849">
        <v>232</v>
      </c>
      <c r="N220" s="849">
        <v>1</v>
      </c>
      <c r="O220" s="849">
        <v>232</v>
      </c>
      <c r="P220" s="837">
        <v>0.5</v>
      </c>
      <c r="Q220" s="850">
        <v>232</v>
      </c>
    </row>
    <row r="221" spans="1:17" ht="14.4" customHeight="1" x14ac:dyDescent="0.3">
      <c r="A221" s="831" t="s">
        <v>6388</v>
      </c>
      <c r="B221" s="832" t="s">
        <v>6389</v>
      </c>
      <c r="C221" s="832" t="s">
        <v>5511</v>
      </c>
      <c r="D221" s="832" t="s">
        <v>6680</v>
      </c>
      <c r="E221" s="832" t="s">
        <v>6681</v>
      </c>
      <c r="F221" s="849">
        <v>2</v>
      </c>
      <c r="G221" s="849">
        <v>508</v>
      </c>
      <c r="H221" s="849">
        <v>2</v>
      </c>
      <c r="I221" s="849">
        <v>254</v>
      </c>
      <c r="J221" s="849">
        <v>1</v>
      </c>
      <c r="K221" s="849">
        <v>254</v>
      </c>
      <c r="L221" s="849">
        <v>1</v>
      </c>
      <c r="M221" s="849">
        <v>254</v>
      </c>
      <c r="N221" s="849"/>
      <c r="O221" s="849"/>
      <c r="P221" s="837"/>
      <c r="Q221" s="850"/>
    </row>
    <row r="222" spans="1:17" ht="14.4" customHeight="1" x14ac:dyDescent="0.3">
      <c r="A222" s="831" t="s">
        <v>6388</v>
      </c>
      <c r="B222" s="832" t="s">
        <v>6389</v>
      </c>
      <c r="C222" s="832" t="s">
        <v>5511</v>
      </c>
      <c r="D222" s="832" t="s">
        <v>6682</v>
      </c>
      <c r="E222" s="832" t="s">
        <v>6683</v>
      </c>
      <c r="F222" s="849"/>
      <c r="G222" s="849"/>
      <c r="H222" s="849"/>
      <c r="I222" s="849"/>
      <c r="J222" s="849">
        <v>1</v>
      </c>
      <c r="K222" s="849">
        <v>835</v>
      </c>
      <c r="L222" s="849">
        <v>1</v>
      </c>
      <c r="M222" s="849">
        <v>835</v>
      </c>
      <c r="N222" s="849"/>
      <c r="O222" s="849"/>
      <c r="P222" s="837"/>
      <c r="Q222" s="850"/>
    </row>
    <row r="223" spans="1:17" ht="14.4" customHeight="1" x14ac:dyDescent="0.3">
      <c r="A223" s="831" t="s">
        <v>6388</v>
      </c>
      <c r="B223" s="832" t="s">
        <v>6389</v>
      </c>
      <c r="C223" s="832" t="s">
        <v>5511</v>
      </c>
      <c r="D223" s="832" t="s">
        <v>6684</v>
      </c>
      <c r="E223" s="832" t="s">
        <v>6685</v>
      </c>
      <c r="F223" s="849"/>
      <c r="G223" s="849"/>
      <c r="H223" s="849"/>
      <c r="I223" s="849"/>
      <c r="J223" s="849">
        <v>67</v>
      </c>
      <c r="K223" s="849">
        <v>6231</v>
      </c>
      <c r="L223" s="849">
        <v>1</v>
      </c>
      <c r="M223" s="849">
        <v>93</v>
      </c>
      <c r="N223" s="849">
        <v>13</v>
      </c>
      <c r="O223" s="849">
        <v>1209</v>
      </c>
      <c r="P223" s="837">
        <v>0.19402985074626866</v>
      </c>
      <c r="Q223" s="850">
        <v>93</v>
      </c>
    </row>
    <row r="224" spans="1:17" ht="14.4" customHeight="1" x14ac:dyDescent="0.3">
      <c r="A224" s="831" t="s">
        <v>6388</v>
      </c>
      <c r="B224" s="832" t="s">
        <v>6389</v>
      </c>
      <c r="C224" s="832" t="s">
        <v>5511</v>
      </c>
      <c r="D224" s="832" t="s">
        <v>6686</v>
      </c>
      <c r="E224" s="832" t="s">
        <v>6687</v>
      </c>
      <c r="F224" s="849"/>
      <c r="G224" s="849"/>
      <c r="H224" s="849"/>
      <c r="I224" s="849"/>
      <c r="J224" s="849"/>
      <c r="K224" s="849"/>
      <c r="L224" s="849"/>
      <c r="M224" s="849"/>
      <c r="N224" s="849">
        <v>3</v>
      </c>
      <c r="O224" s="849">
        <v>1188</v>
      </c>
      <c r="P224" s="837"/>
      <c r="Q224" s="850">
        <v>396</v>
      </c>
    </row>
    <row r="225" spans="1:17" ht="14.4" customHeight="1" x14ac:dyDescent="0.3">
      <c r="A225" s="831" t="s">
        <v>6388</v>
      </c>
      <c r="B225" s="832" t="s">
        <v>6688</v>
      </c>
      <c r="C225" s="832" t="s">
        <v>5511</v>
      </c>
      <c r="D225" s="832" t="s">
        <v>6689</v>
      </c>
      <c r="E225" s="832" t="s">
        <v>6690</v>
      </c>
      <c r="F225" s="849">
        <v>1</v>
      </c>
      <c r="G225" s="849">
        <v>1038</v>
      </c>
      <c r="H225" s="849">
        <v>0.33333333333333331</v>
      </c>
      <c r="I225" s="849">
        <v>1038</v>
      </c>
      <c r="J225" s="849">
        <v>3</v>
      </c>
      <c r="K225" s="849">
        <v>3114</v>
      </c>
      <c r="L225" s="849">
        <v>1</v>
      </c>
      <c r="M225" s="849">
        <v>1038</v>
      </c>
      <c r="N225" s="849">
        <v>5</v>
      </c>
      <c r="O225" s="849">
        <v>5190</v>
      </c>
      <c r="P225" s="837">
        <v>1.6666666666666667</v>
      </c>
      <c r="Q225" s="850">
        <v>1038</v>
      </c>
    </row>
    <row r="226" spans="1:17" ht="14.4" customHeight="1" x14ac:dyDescent="0.3">
      <c r="A226" s="831" t="s">
        <v>6691</v>
      </c>
      <c r="B226" s="832" t="s">
        <v>6692</v>
      </c>
      <c r="C226" s="832" t="s">
        <v>5421</v>
      </c>
      <c r="D226" s="832" t="s">
        <v>6693</v>
      </c>
      <c r="E226" s="832" t="s">
        <v>6694</v>
      </c>
      <c r="F226" s="849">
        <v>1.25</v>
      </c>
      <c r="G226" s="849">
        <v>2139.08</v>
      </c>
      <c r="H226" s="849">
        <v>1.0683754707368969</v>
      </c>
      <c r="I226" s="849">
        <v>1711.2639999999999</v>
      </c>
      <c r="J226" s="849">
        <v>1.17</v>
      </c>
      <c r="K226" s="849">
        <v>2002.1799999999998</v>
      </c>
      <c r="L226" s="849">
        <v>1</v>
      </c>
      <c r="M226" s="849">
        <v>1711.2649572649573</v>
      </c>
      <c r="N226" s="849"/>
      <c r="O226" s="849"/>
      <c r="P226" s="837"/>
      <c r="Q226" s="850"/>
    </row>
    <row r="227" spans="1:17" ht="14.4" customHeight="1" x14ac:dyDescent="0.3">
      <c r="A227" s="831" t="s">
        <v>6691</v>
      </c>
      <c r="B227" s="832" t="s">
        <v>6692</v>
      </c>
      <c r="C227" s="832" t="s">
        <v>5421</v>
      </c>
      <c r="D227" s="832" t="s">
        <v>6695</v>
      </c>
      <c r="E227" s="832" t="s">
        <v>6696</v>
      </c>
      <c r="F227" s="849">
        <v>3</v>
      </c>
      <c r="G227" s="849">
        <v>8124.12</v>
      </c>
      <c r="H227" s="849">
        <v>0.69284083572904553</v>
      </c>
      <c r="I227" s="849">
        <v>2708.04</v>
      </c>
      <c r="J227" s="849">
        <v>4.33</v>
      </c>
      <c r="K227" s="849">
        <v>11725.810000000001</v>
      </c>
      <c r="L227" s="849">
        <v>1</v>
      </c>
      <c r="M227" s="849">
        <v>2708.039260969977</v>
      </c>
      <c r="N227" s="849">
        <v>2</v>
      </c>
      <c r="O227" s="849">
        <v>5181.0600000000004</v>
      </c>
      <c r="P227" s="837">
        <v>0.44185092543713395</v>
      </c>
      <c r="Q227" s="850">
        <v>2590.5300000000002</v>
      </c>
    </row>
    <row r="228" spans="1:17" ht="14.4" customHeight="1" x14ac:dyDescent="0.3">
      <c r="A228" s="831" t="s">
        <v>6691</v>
      </c>
      <c r="B228" s="832" t="s">
        <v>6692</v>
      </c>
      <c r="C228" s="832" t="s">
        <v>5421</v>
      </c>
      <c r="D228" s="832" t="s">
        <v>6697</v>
      </c>
      <c r="E228" s="832" t="s">
        <v>6696</v>
      </c>
      <c r="F228" s="849">
        <v>0.2</v>
      </c>
      <c r="G228" s="849">
        <v>1354.02</v>
      </c>
      <c r="H228" s="849"/>
      <c r="I228" s="849">
        <v>6770.0999999999995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6691</v>
      </c>
      <c r="B229" s="832" t="s">
        <v>6692</v>
      </c>
      <c r="C229" s="832" t="s">
        <v>5421</v>
      </c>
      <c r="D229" s="832" t="s">
        <v>6698</v>
      </c>
      <c r="E229" s="832" t="s">
        <v>6699</v>
      </c>
      <c r="F229" s="849">
        <v>1.2000000000000002</v>
      </c>
      <c r="G229" s="849">
        <v>5932.7300000000005</v>
      </c>
      <c r="H229" s="849">
        <v>1.3483232123052309</v>
      </c>
      <c r="I229" s="849">
        <v>4943.9416666666666</v>
      </c>
      <c r="J229" s="849">
        <v>0.89</v>
      </c>
      <c r="K229" s="849">
        <v>4400.08</v>
      </c>
      <c r="L229" s="849">
        <v>1</v>
      </c>
      <c r="M229" s="849">
        <v>4943.9101123595501</v>
      </c>
      <c r="N229" s="849">
        <v>0.36</v>
      </c>
      <c r="O229" s="849">
        <v>1779.81</v>
      </c>
      <c r="P229" s="837">
        <v>0.40449491827421319</v>
      </c>
      <c r="Q229" s="850">
        <v>4943.916666666667</v>
      </c>
    </row>
    <row r="230" spans="1:17" ht="14.4" customHeight="1" x14ac:dyDescent="0.3">
      <c r="A230" s="831" t="s">
        <v>6691</v>
      </c>
      <c r="B230" s="832" t="s">
        <v>6692</v>
      </c>
      <c r="C230" s="832" t="s">
        <v>5421</v>
      </c>
      <c r="D230" s="832" t="s">
        <v>6700</v>
      </c>
      <c r="E230" s="832" t="s">
        <v>6701</v>
      </c>
      <c r="F230" s="849">
        <v>9.3500000000000014</v>
      </c>
      <c r="G230" s="849">
        <v>9312.18</v>
      </c>
      <c r="H230" s="849">
        <v>0.60374297851152214</v>
      </c>
      <c r="I230" s="849">
        <v>995.95508021390367</v>
      </c>
      <c r="J230" s="849">
        <v>15.35</v>
      </c>
      <c r="K230" s="849">
        <v>15424.080000000002</v>
      </c>
      <c r="L230" s="849">
        <v>1</v>
      </c>
      <c r="M230" s="849">
        <v>1004.8260586319219</v>
      </c>
      <c r="N230" s="849"/>
      <c r="O230" s="849"/>
      <c r="P230" s="837"/>
      <c r="Q230" s="850"/>
    </row>
    <row r="231" spans="1:17" ht="14.4" customHeight="1" x14ac:dyDescent="0.3">
      <c r="A231" s="831" t="s">
        <v>6691</v>
      </c>
      <c r="B231" s="832" t="s">
        <v>6692</v>
      </c>
      <c r="C231" s="832" t="s">
        <v>5421</v>
      </c>
      <c r="D231" s="832" t="s">
        <v>6702</v>
      </c>
      <c r="E231" s="832" t="s">
        <v>6699</v>
      </c>
      <c r="F231" s="849">
        <v>4.41</v>
      </c>
      <c r="G231" s="849">
        <v>43556.080000000009</v>
      </c>
      <c r="H231" s="849">
        <v>1.4732456364361435</v>
      </c>
      <c r="I231" s="849">
        <v>9876.662131519277</v>
      </c>
      <c r="J231" s="849">
        <v>2.99</v>
      </c>
      <c r="K231" s="849">
        <v>29564.709999999995</v>
      </c>
      <c r="L231" s="849">
        <v>1</v>
      </c>
      <c r="M231" s="849">
        <v>9887.8628762541775</v>
      </c>
      <c r="N231" s="849">
        <v>3.0799999999999996</v>
      </c>
      <c r="O231" s="849">
        <v>30454.69</v>
      </c>
      <c r="P231" s="837">
        <v>1.0301027813227326</v>
      </c>
      <c r="Q231" s="850">
        <v>9887.886363636364</v>
      </c>
    </row>
    <row r="232" spans="1:17" ht="14.4" customHeight="1" x14ac:dyDescent="0.3">
      <c r="A232" s="831" t="s">
        <v>6691</v>
      </c>
      <c r="B232" s="832" t="s">
        <v>6692</v>
      </c>
      <c r="C232" s="832" t="s">
        <v>5421</v>
      </c>
      <c r="D232" s="832" t="s">
        <v>5717</v>
      </c>
      <c r="E232" s="832" t="s">
        <v>5718</v>
      </c>
      <c r="F232" s="849">
        <v>5</v>
      </c>
      <c r="G232" s="849">
        <v>1991</v>
      </c>
      <c r="H232" s="849">
        <v>0.19181856718948706</v>
      </c>
      <c r="I232" s="849">
        <v>398.2</v>
      </c>
      <c r="J232" s="849">
        <v>2</v>
      </c>
      <c r="K232" s="849">
        <v>10379.6</v>
      </c>
      <c r="L232" s="849">
        <v>1</v>
      </c>
      <c r="M232" s="849">
        <v>5189.8</v>
      </c>
      <c r="N232" s="849">
        <v>4</v>
      </c>
      <c r="O232" s="849">
        <v>20759.2</v>
      </c>
      <c r="P232" s="837">
        <v>2</v>
      </c>
      <c r="Q232" s="850">
        <v>5189.8</v>
      </c>
    </row>
    <row r="233" spans="1:17" ht="14.4" customHeight="1" x14ac:dyDescent="0.3">
      <c r="A233" s="831" t="s">
        <v>6691</v>
      </c>
      <c r="B233" s="832" t="s">
        <v>6692</v>
      </c>
      <c r="C233" s="832" t="s">
        <v>5421</v>
      </c>
      <c r="D233" s="832" t="s">
        <v>6703</v>
      </c>
      <c r="E233" s="832" t="s">
        <v>6704</v>
      </c>
      <c r="F233" s="849">
        <v>1</v>
      </c>
      <c r="G233" s="849">
        <v>932.82</v>
      </c>
      <c r="H233" s="849">
        <v>1.105944561686387</v>
      </c>
      <c r="I233" s="849">
        <v>932.82</v>
      </c>
      <c r="J233" s="849">
        <v>1</v>
      </c>
      <c r="K233" s="849">
        <v>843.46</v>
      </c>
      <c r="L233" s="849">
        <v>1</v>
      </c>
      <c r="M233" s="849">
        <v>843.46</v>
      </c>
      <c r="N233" s="849">
        <v>3.5</v>
      </c>
      <c r="O233" s="849">
        <v>2952.11</v>
      </c>
      <c r="P233" s="837">
        <v>3.5</v>
      </c>
      <c r="Q233" s="850">
        <v>843.46</v>
      </c>
    </row>
    <row r="234" spans="1:17" ht="14.4" customHeight="1" x14ac:dyDescent="0.3">
      <c r="A234" s="831" t="s">
        <v>6691</v>
      </c>
      <c r="B234" s="832" t="s">
        <v>6692</v>
      </c>
      <c r="C234" s="832" t="s">
        <v>5421</v>
      </c>
      <c r="D234" s="832" t="s">
        <v>6705</v>
      </c>
      <c r="E234" s="832" t="s">
        <v>1521</v>
      </c>
      <c r="F234" s="849"/>
      <c r="G234" s="849"/>
      <c r="H234" s="849"/>
      <c r="I234" s="849"/>
      <c r="J234" s="849">
        <v>0.14000000000000001</v>
      </c>
      <c r="K234" s="849">
        <v>636.66</v>
      </c>
      <c r="L234" s="849">
        <v>1</v>
      </c>
      <c r="M234" s="849">
        <v>4547.5714285714275</v>
      </c>
      <c r="N234" s="849"/>
      <c r="O234" s="849"/>
      <c r="P234" s="837"/>
      <c r="Q234" s="850"/>
    </row>
    <row r="235" spans="1:17" ht="14.4" customHeight="1" x14ac:dyDescent="0.3">
      <c r="A235" s="831" t="s">
        <v>6691</v>
      </c>
      <c r="B235" s="832" t="s">
        <v>6692</v>
      </c>
      <c r="C235" s="832" t="s">
        <v>5421</v>
      </c>
      <c r="D235" s="832" t="s">
        <v>6267</v>
      </c>
      <c r="E235" s="832" t="s">
        <v>1521</v>
      </c>
      <c r="F235" s="849">
        <v>0.65</v>
      </c>
      <c r="G235" s="849">
        <v>5763.9499999999989</v>
      </c>
      <c r="H235" s="849">
        <v>0.84498669618184075</v>
      </c>
      <c r="I235" s="849">
        <v>8867.6153846153829</v>
      </c>
      <c r="J235" s="849">
        <v>0.75</v>
      </c>
      <c r="K235" s="849">
        <v>6821.3499999999995</v>
      </c>
      <c r="L235" s="849">
        <v>1</v>
      </c>
      <c r="M235" s="849">
        <v>9095.1333333333332</v>
      </c>
      <c r="N235" s="849"/>
      <c r="O235" s="849"/>
      <c r="P235" s="837"/>
      <c r="Q235" s="850"/>
    </row>
    <row r="236" spans="1:17" ht="14.4" customHeight="1" x14ac:dyDescent="0.3">
      <c r="A236" s="831" t="s">
        <v>6691</v>
      </c>
      <c r="B236" s="832" t="s">
        <v>6692</v>
      </c>
      <c r="C236" s="832" t="s">
        <v>5421</v>
      </c>
      <c r="D236" s="832" t="s">
        <v>6706</v>
      </c>
      <c r="E236" s="832" t="s">
        <v>6707</v>
      </c>
      <c r="F236" s="849">
        <v>3.5500000000000003</v>
      </c>
      <c r="G236" s="849">
        <v>6920.0100000000011</v>
      </c>
      <c r="H236" s="849">
        <v>1.163934564097044</v>
      </c>
      <c r="I236" s="849">
        <v>1949.2985915492959</v>
      </c>
      <c r="J236" s="849">
        <v>3.0500000000000003</v>
      </c>
      <c r="K236" s="849">
        <v>5945.36</v>
      </c>
      <c r="L236" s="849">
        <v>1</v>
      </c>
      <c r="M236" s="849">
        <v>1949.2983606557375</v>
      </c>
      <c r="N236" s="849">
        <v>1.2</v>
      </c>
      <c r="O236" s="849">
        <v>2339.16</v>
      </c>
      <c r="P236" s="837">
        <v>0.39344295383290501</v>
      </c>
      <c r="Q236" s="850">
        <v>1949.3</v>
      </c>
    </row>
    <row r="237" spans="1:17" ht="14.4" customHeight="1" x14ac:dyDescent="0.3">
      <c r="A237" s="831" t="s">
        <v>6691</v>
      </c>
      <c r="B237" s="832" t="s">
        <v>6692</v>
      </c>
      <c r="C237" s="832" t="s">
        <v>5421</v>
      </c>
      <c r="D237" s="832" t="s">
        <v>6268</v>
      </c>
      <c r="E237" s="832" t="s">
        <v>1521</v>
      </c>
      <c r="F237" s="849">
        <v>26.38</v>
      </c>
      <c r="G237" s="849">
        <v>46704.9</v>
      </c>
      <c r="H237" s="849">
        <v>1.4384131194151848</v>
      </c>
      <c r="I237" s="849">
        <v>1770.4662623199395</v>
      </c>
      <c r="J237" s="849">
        <v>17.849999999999998</v>
      </c>
      <c r="K237" s="849">
        <v>32469.739999999998</v>
      </c>
      <c r="L237" s="849">
        <v>1</v>
      </c>
      <c r="M237" s="849">
        <v>1819.0330532212886</v>
      </c>
      <c r="N237" s="849">
        <v>25.6</v>
      </c>
      <c r="O237" s="849">
        <v>46530.930000000015</v>
      </c>
      <c r="P237" s="837">
        <v>1.4330552077103178</v>
      </c>
      <c r="Q237" s="850">
        <v>1817.6144531250004</v>
      </c>
    </row>
    <row r="238" spans="1:17" ht="14.4" customHeight="1" x14ac:dyDescent="0.3">
      <c r="A238" s="831" t="s">
        <v>6691</v>
      </c>
      <c r="B238" s="832" t="s">
        <v>6692</v>
      </c>
      <c r="C238" s="832" t="s">
        <v>5421</v>
      </c>
      <c r="D238" s="832" t="s">
        <v>6708</v>
      </c>
      <c r="E238" s="832" t="s">
        <v>6709</v>
      </c>
      <c r="F238" s="849">
        <v>0.30000000000000004</v>
      </c>
      <c r="G238" s="849">
        <v>155.28</v>
      </c>
      <c r="H238" s="849">
        <v>1</v>
      </c>
      <c r="I238" s="849">
        <v>517.59999999999991</v>
      </c>
      <c r="J238" s="849">
        <v>0.3</v>
      </c>
      <c r="K238" s="849">
        <v>155.28</v>
      </c>
      <c r="L238" s="849">
        <v>1</v>
      </c>
      <c r="M238" s="849">
        <v>517.6</v>
      </c>
      <c r="N238" s="849">
        <v>0.41000000000000003</v>
      </c>
      <c r="O238" s="849">
        <v>212.21</v>
      </c>
      <c r="P238" s="837">
        <v>1.3666280267903144</v>
      </c>
      <c r="Q238" s="850">
        <v>517.58536585365857</v>
      </c>
    </row>
    <row r="239" spans="1:17" ht="14.4" customHeight="1" x14ac:dyDescent="0.3">
      <c r="A239" s="831" t="s">
        <v>6691</v>
      </c>
      <c r="B239" s="832" t="s">
        <v>6692</v>
      </c>
      <c r="C239" s="832" t="s">
        <v>5421</v>
      </c>
      <c r="D239" s="832" t="s">
        <v>6269</v>
      </c>
      <c r="E239" s="832" t="s">
        <v>6270</v>
      </c>
      <c r="F239" s="849">
        <v>0.65000000000000013</v>
      </c>
      <c r="G239" s="849">
        <v>582.92999999999995</v>
      </c>
      <c r="H239" s="849">
        <v>0.56578666407842371</v>
      </c>
      <c r="I239" s="849">
        <v>896.81538461538435</v>
      </c>
      <c r="J239" s="849">
        <v>1.1400000000000001</v>
      </c>
      <c r="K239" s="849">
        <v>1030.3</v>
      </c>
      <c r="L239" s="849">
        <v>1</v>
      </c>
      <c r="M239" s="849">
        <v>903.77192982456131</v>
      </c>
      <c r="N239" s="849">
        <v>0.89000000000000012</v>
      </c>
      <c r="O239" s="849">
        <v>804.34999999999991</v>
      </c>
      <c r="P239" s="837">
        <v>0.78069494322042121</v>
      </c>
      <c r="Q239" s="850">
        <v>903.76404494381995</v>
      </c>
    </row>
    <row r="240" spans="1:17" ht="14.4" customHeight="1" x14ac:dyDescent="0.3">
      <c r="A240" s="831" t="s">
        <v>6691</v>
      </c>
      <c r="B240" s="832" t="s">
        <v>6692</v>
      </c>
      <c r="C240" s="832" t="s">
        <v>5421</v>
      </c>
      <c r="D240" s="832" t="s">
        <v>6710</v>
      </c>
      <c r="E240" s="832" t="s">
        <v>1521</v>
      </c>
      <c r="F240" s="849">
        <v>0.9700000000000002</v>
      </c>
      <c r="G240" s="849">
        <v>33822.370000000003</v>
      </c>
      <c r="H240" s="849">
        <v>1.0735358625360969</v>
      </c>
      <c r="I240" s="849">
        <v>34868.422680412368</v>
      </c>
      <c r="J240" s="849">
        <v>0.94000000000000017</v>
      </c>
      <c r="K240" s="849">
        <v>31505.579999999998</v>
      </c>
      <c r="L240" s="849">
        <v>1</v>
      </c>
      <c r="M240" s="849">
        <v>33516.574468085098</v>
      </c>
      <c r="N240" s="849">
        <v>0.9900000000000001</v>
      </c>
      <c r="O240" s="849">
        <v>35070.870000000003</v>
      </c>
      <c r="P240" s="837">
        <v>1.1131637633714411</v>
      </c>
      <c r="Q240" s="850">
        <v>35425.121212121208</v>
      </c>
    </row>
    <row r="241" spans="1:17" ht="14.4" customHeight="1" x14ac:dyDescent="0.3">
      <c r="A241" s="831" t="s">
        <v>6691</v>
      </c>
      <c r="B241" s="832" t="s">
        <v>6692</v>
      </c>
      <c r="C241" s="832" t="s">
        <v>5563</v>
      </c>
      <c r="D241" s="832" t="s">
        <v>6711</v>
      </c>
      <c r="E241" s="832" t="s">
        <v>6712</v>
      </c>
      <c r="F241" s="849">
        <v>2</v>
      </c>
      <c r="G241" s="849">
        <v>1179.18</v>
      </c>
      <c r="H241" s="849">
        <v>1</v>
      </c>
      <c r="I241" s="849">
        <v>589.59</v>
      </c>
      <c r="J241" s="849">
        <v>2</v>
      </c>
      <c r="K241" s="849">
        <v>1179.18</v>
      </c>
      <c r="L241" s="849">
        <v>1</v>
      </c>
      <c r="M241" s="849">
        <v>589.59</v>
      </c>
      <c r="N241" s="849"/>
      <c r="O241" s="849"/>
      <c r="P241" s="837"/>
      <c r="Q241" s="850"/>
    </row>
    <row r="242" spans="1:17" ht="14.4" customHeight="1" x14ac:dyDescent="0.3">
      <c r="A242" s="831" t="s">
        <v>6691</v>
      </c>
      <c r="B242" s="832" t="s">
        <v>6692</v>
      </c>
      <c r="C242" s="832" t="s">
        <v>5563</v>
      </c>
      <c r="D242" s="832" t="s">
        <v>6713</v>
      </c>
      <c r="E242" s="832" t="s">
        <v>6714</v>
      </c>
      <c r="F242" s="849">
        <v>1</v>
      </c>
      <c r="G242" s="849">
        <v>1447.28</v>
      </c>
      <c r="H242" s="849">
        <v>1</v>
      </c>
      <c r="I242" s="849">
        <v>1447.28</v>
      </c>
      <c r="J242" s="849">
        <v>1</v>
      </c>
      <c r="K242" s="849">
        <v>1447.28</v>
      </c>
      <c r="L242" s="849">
        <v>1</v>
      </c>
      <c r="M242" s="849">
        <v>1447.28</v>
      </c>
      <c r="N242" s="849"/>
      <c r="O242" s="849"/>
      <c r="P242" s="837"/>
      <c r="Q242" s="850"/>
    </row>
    <row r="243" spans="1:17" ht="14.4" customHeight="1" x14ac:dyDescent="0.3">
      <c r="A243" s="831" t="s">
        <v>6691</v>
      </c>
      <c r="B243" s="832" t="s">
        <v>6692</v>
      </c>
      <c r="C243" s="832" t="s">
        <v>5563</v>
      </c>
      <c r="D243" s="832" t="s">
        <v>6715</v>
      </c>
      <c r="E243" s="832" t="s">
        <v>5824</v>
      </c>
      <c r="F243" s="849">
        <v>5</v>
      </c>
      <c r="G243" s="849">
        <v>4861.6000000000004</v>
      </c>
      <c r="H243" s="849">
        <v>1</v>
      </c>
      <c r="I243" s="849">
        <v>972.32</v>
      </c>
      <c r="J243" s="849">
        <v>5</v>
      </c>
      <c r="K243" s="849">
        <v>4861.6000000000004</v>
      </c>
      <c r="L243" s="849">
        <v>1</v>
      </c>
      <c r="M243" s="849">
        <v>972.32</v>
      </c>
      <c r="N243" s="849">
        <v>4</v>
      </c>
      <c r="O243" s="849">
        <v>3889.28</v>
      </c>
      <c r="P243" s="837">
        <v>0.79999999999999993</v>
      </c>
      <c r="Q243" s="850">
        <v>972.32</v>
      </c>
    </row>
    <row r="244" spans="1:17" ht="14.4" customHeight="1" x14ac:dyDescent="0.3">
      <c r="A244" s="831" t="s">
        <v>6691</v>
      </c>
      <c r="B244" s="832" t="s">
        <v>6692</v>
      </c>
      <c r="C244" s="832" t="s">
        <v>5563</v>
      </c>
      <c r="D244" s="832" t="s">
        <v>5823</v>
      </c>
      <c r="E244" s="832" t="s">
        <v>5824</v>
      </c>
      <c r="F244" s="849">
        <v>25</v>
      </c>
      <c r="G244" s="849">
        <v>42682.75</v>
      </c>
      <c r="H244" s="849">
        <v>1.3888888888888886</v>
      </c>
      <c r="I244" s="849">
        <v>1707.31</v>
      </c>
      <c r="J244" s="849">
        <v>18</v>
      </c>
      <c r="K244" s="849">
        <v>30731.580000000005</v>
      </c>
      <c r="L244" s="849">
        <v>1</v>
      </c>
      <c r="M244" s="849">
        <v>1707.3100000000004</v>
      </c>
      <c r="N244" s="849">
        <v>21</v>
      </c>
      <c r="O244" s="849">
        <v>34378.47</v>
      </c>
      <c r="P244" s="837">
        <v>1.1186691344864141</v>
      </c>
      <c r="Q244" s="850">
        <v>1637.0700000000002</v>
      </c>
    </row>
    <row r="245" spans="1:17" ht="14.4" customHeight="1" x14ac:dyDescent="0.3">
      <c r="A245" s="831" t="s">
        <v>6691</v>
      </c>
      <c r="B245" s="832" t="s">
        <v>6692</v>
      </c>
      <c r="C245" s="832" t="s">
        <v>5563</v>
      </c>
      <c r="D245" s="832" t="s">
        <v>6716</v>
      </c>
      <c r="E245" s="832" t="s">
        <v>5824</v>
      </c>
      <c r="F245" s="849">
        <v>1</v>
      </c>
      <c r="G245" s="849">
        <v>2066.3000000000002</v>
      </c>
      <c r="H245" s="849">
        <v>0.5</v>
      </c>
      <c r="I245" s="849">
        <v>2066.3000000000002</v>
      </c>
      <c r="J245" s="849">
        <v>2</v>
      </c>
      <c r="K245" s="849">
        <v>4132.6000000000004</v>
      </c>
      <c r="L245" s="849">
        <v>1</v>
      </c>
      <c r="M245" s="849">
        <v>2066.3000000000002</v>
      </c>
      <c r="N245" s="849"/>
      <c r="O245" s="849"/>
      <c r="P245" s="837"/>
      <c r="Q245" s="850"/>
    </row>
    <row r="246" spans="1:17" ht="14.4" customHeight="1" x14ac:dyDescent="0.3">
      <c r="A246" s="831" t="s">
        <v>6691</v>
      </c>
      <c r="B246" s="832" t="s">
        <v>6692</v>
      </c>
      <c r="C246" s="832" t="s">
        <v>5563</v>
      </c>
      <c r="D246" s="832" t="s">
        <v>6717</v>
      </c>
      <c r="E246" s="832" t="s">
        <v>6718</v>
      </c>
      <c r="F246" s="849"/>
      <c r="G246" s="849"/>
      <c r="H246" s="849"/>
      <c r="I246" s="849"/>
      <c r="J246" s="849">
        <v>1</v>
      </c>
      <c r="K246" s="849">
        <v>1932.09</v>
      </c>
      <c r="L246" s="849">
        <v>1</v>
      </c>
      <c r="M246" s="849">
        <v>1932.09</v>
      </c>
      <c r="N246" s="849"/>
      <c r="O246" s="849"/>
      <c r="P246" s="837"/>
      <c r="Q246" s="850"/>
    </row>
    <row r="247" spans="1:17" ht="14.4" customHeight="1" x14ac:dyDescent="0.3">
      <c r="A247" s="831" t="s">
        <v>6691</v>
      </c>
      <c r="B247" s="832" t="s">
        <v>6692</v>
      </c>
      <c r="C247" s="832" t="s">
        <v>5563</v>
      </c>
      <c r="D247" s="832" t="s">
        <v>6719</v>
      </c>
      <c r="E247" s="832" t="s">
        <v>6720</v>
      </c>
      <c r="F247" s="849">
        <v>3</v>
      </c>
      <c r="G247" s="849">
        <v>3083.2799999999997</v>
      </c>
      <c r="H247" s="849">
        <v>3</v>
      </c>
      <c r="I247" s="849">
        <v>1027.76</v>
      </c>
      <c r="J247" s="849">
        <v>1</v>
      </c>
      <c r="K247" s="849">
        <v>1027.76</v>
      </c>
      <c r="L247" s="849">
        <v>1</v>
      </c>
      <c r="M247" s="849">
        <v>1027.76</v>
      </c>
      <c r="N247" s="849"/>
      <c r="O247" s="849"/>
      <c r="P247" s="837"/>
      <c r="Q247" s="850"/>
    </row>
    <row r="248" spans="1:17" ht="14.4" customHeight="1" x14ac:dyDescent="0.3">
      <c r="A248" s="831" t="s">
        <v>6691</v>
      </c>
      <c r="B248" s="832" t="s">
        <v>6692</v>
      </c>
      <c r="C248" s="832" t="s">
        <v>5563</v>
      </c>
      <c r="D248" s="832" t="s">
        <v>6721</v>
      </c>
      <c r="E248" s="832" t="s">
        <v>6720</v>
      </c>
      <c r="F248" s="849">
        <v>4</v>
      </c>
      <c r="G248" s="849">
        <v>8567.4</v>
      </c>
      <c r="H248" s="849">
        <v>1.3333333333333335</v>
      </c>
      <c r="I248" s="849">
        <v>2141.85</v>
      </c>
      <c r="J248" s="849">
        <v>3</v>
      </c>
      <c r="K248" s="849">
        <v>6425.5499999999993</v>
      </c>
      <c r="L248" s="849">
        <v>1</v>
      </c>
      <c r="M248" s="849">
        <v>2141.85</v>
      </c>
      <c r="N248" s="849">
        <v>1</v>
      </c>
      <c r="O248" s="849">
        <v>2031.2</v>
      </c>
      <c r="P248" s="837">
        <v>0.31611301756269894</v>
      </c>
      <c r="Q248" s="850">
        <v>2031.2</v>
      </c>
    </row>
    <row r="249" spans="1:17" ht="14.4" customHeight="1" x14ac:dyDescent="0.3">
      <c r="A249" s="831" t="s">
        <v>6691</v>
      </c>
      <c r="B249" s="832" t="s">
        <v>6692</v>
      </c>
      <c r="C249" s="832" t="s">
        <v>5563</v>
      </c>
      <c r="D249" s="832" t="s">
        <v>6722</v>
      </c>
      <c r="E249" s="832" t="s">
        <v>6723</v>
      </c>
      <c r="F249" s="849">
        <v>9</v>
      </c>
      <c r="G249" s="849">
        <v>27030.420000000002</v>
      </c>
      <c r="H249" s="849">
        <v>1.2857142857142856</v>
      </c>
      <c r="I249" s="849">
        <v>3003.38</v>
      </c>
      <c r="J249" s="849">
        <v>7</v>
      </c>
      <c r="K249" s="849">
        <v>21023.660000000003</v>
      </c>
      <c r="L249" s="849">
        <v>1</v>
      </c>
      <c r="M249" s="849">
        <v>3003.3800000000006</v>
      </c>
      <c r="N249" s="849"/>
      <c r="O249" s="849"/>
      <c r="P249" s="837"/>
      <c r="Q249" s="850"/>
    </row>
    <row r="250" spans="1:17" ht="14.4" customHeight="1" x14ac:dyDescent="0.3">
      <c r="A250" s="831" t="s">
        <v>6691</v>
      </c>
      <c r="B250" s="832" t="s">
        <v>6692</v>
      </c>
      <c r="C250" s="832" t="s">
        <v>5563</v>
      </c>
      <c r="D250" s="832" t="s">
        <v>6724</v>
      </c>
      <c r="E250" s="832" t="s">
        <v>6725</v>
      </c>
      <c r="F250" s="849">
        <v>1</v>
      </c>
      <c r="G250" s="849">
        <v>6890.78</v>
      </c>
      <c r="H250" s="849">
        <v>1</v>
      </c>
      <c r="I250" s="849">
        <v>6890.78</v>
      </c>
      <c r="J250" s="849">
        <v>1</v>
      </c>
      <c r="K250" s="849">
        <v>6890.78</v>
      </c>
      <c r="L250" s="849">
        <v>1</v>
      </c>
      <c r="M250" s="849">
        <v>6890.78</v>
      </c>
      <c r="N250" s="849"/>
      <c r="O250" s="849"/>
      <c r="P250" s="837"/>
      <c r="Q250" s="850"/>
    </row>
    <row r="251" spans="1:17" ht="14.4" customHeight="1" x14ac:dyDescent="0.3">
      <c r="A251" s="831" t="s">
        <v>6691</v>
      </c>
      <c r="B251" s="832" t="s">
        <v>6692</v>
      </c>
      <c r="C251" s="832" t="s">
        <v>5563</v>
      </c>
      <c r="D251" s="832" t="s">
        <v>6726</v>
      </c>
      <c r="E251" s="832" t="s">
        <v>6727</v>
      </c>
      <c r="F251" s="849">
        <v>1</v>
      </c>
      <c r="G251" s="849">
        <v>2298.9699999999998</v>
      </c>
      <c r="H251" s="849"/>
      <c r="I251" s="849">
        <v>2298.9699999999998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6691</v>
      </c>
      <c r="B252" s="832" t="s">
        <v>6692</v>
      </c>
      <c r="C252" s="832" t="s">
        <v>5563</v>
      </c>
      <c r="D252" s="832" t="s">
        <v>6728</v>
      </c>
      <c r="E252" s="832" t="s">
        <v>6729</v>
      </c>
      <c r="F252" s="849">
        <v>13</v>
      </c>
      <c r="G252" s="849">
        <v>53792.57</v>
      </c>
      <c r="H252" s="849">
        <v>1.4444444444444444</v>
      </c>
      <c r="I252" s="849">
        <v>4137.8900000000003</v>
      </c>
      <c r="J252" s="849">
        <v>9</v>
      </c>
      <c r="K252" s="849">
        <v>37241.01</v>
      </c>
      <c r="L252" s="849">
        <v>1</v>
      </c>
      <c r="M252" s="849">
        <v>4137.8900000000003</v>
      </c>
      <c r="N252" s="849">
        <v>8</v>
      </c>
      <c r="O252" s="849">
        <v>33103.120000000003</v>
      </c>
      <c r="P252" s="837">
        <v>0.88888888888888895</v>
      </c>
      <c r="Q252" s="850">
        <v>4137.8900000000003</v>
      </c>
    </row>
    <row r="253" spans="1:17" ht="14.4" customHeight="1" x14ac:dyDescent="0.3">
      <c r="A253" s="831" t="s">
        <v>6691</v>
      </c>
      <c r="B253" s="832" t="s">
        <v>6692</v>
      </c>
      <c r="C253" s="832" t="s">
        <v>5563</v>
      </c>
      <c r="D253" s="832" t="s">
        <v>6730</v>
      </c>
      <c r="E253" s="832" t="s">
        <v>6731</v>
      </c>
      <c r="F253" s="849">
        <v>5</v>
      </c>
      <c r="G253" s="849">
        <v>5014</v>
      </c>
      <c r="H253" s="849">
        <v>0.33333333333333331</v>
      </c>
      <c r="I253" s="849">
        <v>1002.8</v>
      </c>
      <c r="J253" s="849">
        <v>15</v>
      </c>
      <c r="K253" s="849">
        <v>15042</v>
      </c>
      <c r="L253" s="849">
        <v>1</v>
      </c>
      <c r="M253" s="849">
        <v>1002.8</v>
      </c>
      <c r="N253" s="849">
        <v>9</v>
      </c>
      <c r="O253" s="849">
        <v>8727.4500000000007</v>
      </c>
      <c r="P253" s="837">
        <v>0.58020542481053061</v>
      </c>
      <c r="Q253" s="850">
        <v>969.7166666666667</v>
      </c>
    </row>
    <row r="254" spans="1:17" ht="14.4" customHeight="1" x14ac:dyDescent="0.3">
      <c r="A254" s="831" t="s">
        <v>6691</v>
      </c>
      <c r="B254" s="832" t="s">
        <v>6692</v>
      </c>
      <c r="C254" s="832" t="s">
        <v>5563</v>
      </c>
      <c r="D254" s="832" t="s">
        <v>6732</v>
      </c>
      <c r="E254" s="832" t="s">
        <v>6733</v>
      </c>
      <c r="F254" s="849">
        <v>13</v>
      </c>
      <c r="G254" s="849">
        <v>99450</v>
      </c>
      <c r="H254" s="849">
        <v>3.25</v>
      </c>
      <c r="I254" s="849">
        <v>7650</v>
      </c>
      <c r="J254" s="849">
        <v>4</v>
      </c>
      <c r="K254" s="849">
        <v>30600</v>
      </c>
      <c r="L254" s="849">
        <v>1</v>
      </c>
      <c r="M254" s="849">
        <v>7650</v>
      </c>
      <c r="N254" s="849">
        <v>9</v>
      </c>
      <c r="O254" s="849">
        <v>68850</v>
      </c>
      <c r="P254" s="837">
        <v>2.25</v>
      </c>
      <c r="Q254" s="850">
        <v>7650</v>
      </c>
    </row>
    <row r="255" spans="1:17" ht="14.4" customHeight="1" x14ac:dyDescent="0.3">
      <c r="A255" s="831" t="s">
        <v>6691</v>
      </c>
      <c r="B255" s="832" t="s">
        <v>6692</v>
      </c>
      <c r="C255" s="832" t="s">
        <v>5563</v>
      </c>
      <c r="D255" s="832" t="s">
        <v>6734</v>
      </c>
      <c r="E255" s="832" t="s">
        <v>6735</v>
      </c>
      <c r="F255" s="849"/>
      <c r="G255" s="849"/>
      <c r="H255" s="849"/>
      <c r="I255" s="849"/>
      <c r="J255" s="849"/>
      <c r="K255" s="849"/>
      <c r="L255" s="849"/>
      <c r="M255" s="849"/>
      <c r="N255" s="849">
        <v>1</v>
      </c>
      <c r="O255" s="849">
        <v>9370.39</v>
      </c>
      <c r="P255" s="837"/>
      <c r="Q255" s="850">
        <v>9370.39</v>
      </c>
    </row>
    <row r="256" spans="1:17" ht="14.4" customHeight="1" x14ac:dyDescent="0.3">
      <c r="A256" s="831" t="s">
        <v>6691</v>
      </c>
      <c r="B256" s="832" t="s">
        <v>6692</v>
      </c>
      <c r="C256" s="832" t="s">
        <v>5563</v>
      </c>
      <c r="D256" s="832" t="s">
        <v>6736</v>
      </c>
      <c r="E256" s="832" t="s">
        <v>6737</v>
      </c>
      <c r="F256" s="849">
        <v>10</v>
      </c>
      <c r="G256" s="849">
        <v>132845.20000000001</v>
      </c>
      <c r="H256" s="849">
        <v>5</v>
      </c>
      <c r="I256" s="849">
        <v>13284.52</v>
      </c>
      <c r="J256" s="849">
        <v>2</v>
      </c>
      <c r="K256" s="849">
        <v>26569.040000000001</v>
      </c>
      <c r="L256" s="849">
        <v>1</v>
      </c>
      <c r="M256" s="849">
        <v>13284.52</v>
      </c>
      <c r="N256" s="849">
        <v>10</v>
      </c>
      <c r="O256" s="849">
        <v>124136.44</v>
      </c>
      <c r="P256" s="837">
        <v>4.6722215029221985</v>
      </c>
      <c r="Q256" s="850">
        <v>12413.644</v>
      </c>
    </row>
    <row r="257" spans="1:17" ht="14.4" customHeight="1" x14ac:dyDescent="0.3">
      <c r="A257" s="831" t="s">
        <v>6691</v>
      </c>
      <c r="B257" s="832" t="s">
        <v>6692</v>
      </c>
      <c r="C257" s="832" t="s">
        <v>5563</v>
      </c>
      <c r="D257" s="832" t="s">
        <v>6738</v>
      </c>
      <c r="E257" s="832" t="s">
        <v>6739</v>
      </c>
      <c r="F257" s="849">
        <v>9</v>
      </c>
      <c r="G257" s="849">
        <v>19538.73</v>
      </c>
      <c r="H257" s="849">
        <v>1.2857142857142858</v>
      </c>
      <c r="I257" s="849">
        <v>2170.9699999999998</v>
      </c>
      <c r="J257" s="849">
        <v>7</v>
      </c>
      <c r="K257" s="849">
        <v>15196.789999999997</v>
      </c>
      <c r="L257" s="849">
        <v>1</v>
      </c>
      <c r="M257" s="849">
        <v>2170.9699999999998</v>
      </c>
      <c r="N257" s="849"/>
      <c r="O257" s="849"/>
      <c r="P257" s="837"/>
      <c r="Q257" s="850"/>
    </row>
    <row r="258" spans="1:17" ht="14.4" customHeight="1" x14ac:dyDescent="0.3">
      <c r="A258" s="831" t="s">
        <v>6691</v>
      </c>
      <c r="B258" s="832" t="s">
        <v>6692</v>
      </c>
      <c r="C258" s="832" t="s">
        <v>5563</v>
      </c>
      <c r="D258" s="832" t="s">
        <v>6740</v>
      </c>
      <c r="E258" s="832" t="s">
        <v>6741</v>
      </c>
      <c r="F258" s="849">
        <v>1</v>
      </c>
      <c r="G258" s="849">
        <v>797</v>
      </c>
      <c r="H258" s="849"/>
      <c r="I258" s="849">
        <v>797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6691</v>
      </c>
      <c r="B259" s="832" t="s">
        <v>6692</v>
      </c>
      <c r="C259" s="832" t="s">
        <v>5563</v>
      </c>
      <c r="D259" s="832" t="s">
        <v>6742</v>
      </c>
      <c r="E259" s="832" t="s">
        <v>6743</v>
      </c>
      <c r="F259" s="849">
        <v>9</v>
      </c>
      <c r="G259" s="849">
        <v>26769.239999999998</v>
      </c>
      <c r="H259" s="849">
        <v>3</v>
      </c>
      <c r="I259" s="849">
        <v>2974.3599999999997</v>
      </c>
      <c r="J259" s="849">
        <v>3</v>
      </c>
      <c r="K259" s="849">
        <v>8923.08</v>
      </c>
      <c r="L259" s="849">
        <v>1</v>
      </c>
      <c r="M259" s="849">
        <v>2974.36</v>
      </c>
      <c r="N259" s="849">
        <v>10</v>
      </c>
      <c r="O259" s="849">
        <v>29743.600000000002</v>
      </c>
      <c r="P259" s="837">
        <v>3.3333333333333335</v>
      </c>
      <c r="Q259" s="850">
        <v>2974.36</v>
      </c>
    </row>
    <row r="260" spans="1:17" ht="14.4" customHeight="1" x14ac:dyDescent="0.3">
      <c r="A260" s="831" t="s">
        <v>6691</v>
      </c>
      <c r="B260" s="832" t="s">
        <v>6692</v>
      </c>
      <c r="C260" s="832" t="s">
        <v>5563</v>
      </c>
      <c r="D260" s="832" t="s">
        <v>6744</v>
      </c>
      <c r="E260" s="832" t="s">
        <v>6745</v>
      </c>
      <c r="F260" s="849">
        <v>4</v>
      </c>
      <c r="G260" s="849">
        <v>21036.92</v>
      </c>
      <c r="H260" s="849">
        <v>0.5714285714285714</v>
      </c>
      <c r="I260" s="849">
        <v>5259.23</v>
      </c>
      <c r="J260" s="849">
        <v>7</v>
      </c>
      <c r="K260" s="849">
        <v>36814.61</v>
      </c>
      <c r="L260" s="849">
        <v>1</v>
      </c>
      <c r="M260" s="849">
        <v>5259.2300000000005</v>
      </c>
      <c r="N260" s="849">
        <v>1</v>
      </c>
      <c r="O260" s="849">
        <v>5259.23</v>
      </c>
      <c r="P260" s="837">
        <v>0.14285714285714285</v>
      </c>
      <c r="Q260" s="850">
        <v>5259.23</v>
      </c>
    </row>
    <row r="261" spans="1:17" ht="14.4" customHeight="1" x14ac:dyDescent="0.3">
      <c r="A261" s="831" t="s">
        <v>6691</v>
      </c>
      <c r="B261" s="832" t="s">
        <v>6692</v>
      </c>
      <c r="C261" s="832" t="s">
        <v>5563</v>
      </c>
      <c r="D261" s="832" t="s">
        <v>6746</v>
      </c>
      <c r="E261" s="832" t="s">
        <v>6747</v>
      </c>
      <c r="F261" s="849">
        <v>16</v>
      </c>
      <c r="G261" s="849">
        <v>9690.3999999999978</v>
      </c>
      <c r="H261" s="849">
        <v>1.4545454545454544</v>
      </c>
      <c r="I261" s="849">
        <v>605.64999999999986</v>
      </c>
      <c r="J261" s="849">
        <v>11</v>
      </c>
      <c r="K261" s="849">
        <v>6662.15</v>
      </c>
      <c r="L261" s="849">
        <v>1</v>
      </c>
      <c r="M261" s="849">
        <v>605.65</v>
      </c>
      <c r="N261" s="849">
        <v>11</v>
      </c>
      <c r="O261" s="849">
        <v>6277.64</v>
      </c>
      <c r="P261" s="837">
        <v>0.94228439767942795</v>
      </c>
      <c r="Q261" s="850">
        <v>570.6945454545455</v>
      </c>
    </row>
    <row r="262" spans="1:17" ht="14.4" customHeight="1" x14ac:dyDescent="0.3">
      <c r="A262" s="831" t="s">
        <v>6691</v>
      </c>
      <c r="B262" s="832" t="s">
        <v>6692</v>
      </c>
      <c r="C262" s="832" t="s">
        <v>5563</v>
      </c>
      <c r="D262" s="832" t="s">
        <v>6748</v>
      </c>
      <c r="E262" s="832" t="s">
        <v>6749</v>
      </c>
      <c r="F262" s="849"/>
      <c r="G262" s="849"/>
      <c r="H262" s="849"/>
      <c r="I262" s="849"/>
      <c r="J262" s="849">
        <v>1</v>
      </c>
      <c r="K262" s="849">
        <v>15489.6</v>
      </c>
      <c r="L262" s="849">
        <v>1</v>
      </c>
      <c r="M262" s="849">
        <v>15489.6</v>
      </c>
      <c r="N262" s="849"/>
      <c r="O262" s="849"/>
      <c r="P262" s="837"/>
      <c r="Q262" s="850"/>
    </row>
    <row r="263" spans="1:17" ht="14.4" customHeight="1" x14ac:dyDescent="0.3">
      <c r="A263" s="831" t="s">
        <v>6691</v>
      </c>
      <c r="B263" s="832" t="s">
        <v>6692</v>
      </c>
      <c r="C263" s="832" t="s">
        <v>5563</v>
      </c>
      <c r="D263" s="832" t="s">
        <v>6750</v>
      </c>
      <c r="E263" s="832" t="s">
        <v>6751</v>
      </c>
      <c r="F263" s="849">
        <v>11</v>
      </c>
      <c r="G263" s="849">
        <v>191201.89</v>
      </c>
      <c r="H263" s="849">
        <v>3.666666666666667</v>
      </c>
      <c r="I263" s="849">
        <v>17381.990000000002</v>
      </c>
      <c r="J263" s="849">
        <v>3</v>
      </c>
      <c r="K263" s="849">
        <v>52145.97</v>
      </c>
      <c r="L263" s="849">
        <v>1</v>
      </c>
      <c r="M263" s="849">
        <v>17381.990000000002</v>
      </c>
      <c r="N263" s="849">
        <v>11</v>
      </c>
      <c r="O263" s="849">
        <v>191201.89</v>
      </c>
      <c r="P263" s="837">
        <v>3.666666666666667</v>
      </c>
      <c r="Q263" s="850">
        <v>17381.990000000002</v>
      </c>
    </row>
    <row r="264" spans="1:17" ht="14.4" customHeight="1" x14ac:dyDescent="0.3">
      <c r="A264" s="831" t="s">
        <v>6691</v>
      </c>
      <c r="B264" s="832" t="s">
        <v>6692</v>
      </c>
      <c r="C264" s="832" t="s">
        <v>5563</v>
      </c>
      <c r="D264" s="832" t="s">
        <v>6752</v>
      </c>
      <c r="E264" s="832" t="s">
        <v>6753</v>
      </c>
      <c r="F264" s="849">
        <v>15</v>
      </c>
      <c r="G264" s="849">
        <v>12467.4</v>
      </c>
      <c r="H264" s="849">
        <v>2.5</v>
      </c>
      <c r="I264" s="849">
        <v>831.16</v>
      </c>
      <c r="J264" s="849">
        <v>6</v>
      </c>
      <c r="K264" s="849">
        <v>4986.96</v>
      </c>
      <c r="L264" s="849">
        <v>1</v>
      </c>
      <c r="M264" s="849">
        <v>831.16</v>
      </c>
      <c r="N264" s="849">
        <v>14</v>
      </c>
      <c r="O264" s="849">
        <v>11636.24</v>
      </c>
      <c r="P264" s="837">
        <v>2.3333333333333335</v>
      </c>
      <c r="Q264" s="850">
        <v>831.16</v>
      </c>
    </row>
    <row r="265" spans="1:17" ht="14.4" customHeight="1" x14ac:dyDescent="0.3">
      <c r="A265" s="831" t="s">
        <v>6691</v>
      </c>
      <c r="B265" s="832" t="s">
        <v>6692</v>
      </c>
      <c r="C265" s="832" t="s">
        <v>5563</v>
      </c>
      <c r="D265" s="832" t="s">
        <v>6754</v>
      </c>
      <c r="E265" s="832" t="s">
        <v>6753</v>
      </c>
      <c r="F265" s="849">
        <v>15</v>
      </c>
      <c r="G265" s="849">
        <v>13320.899999999998</v>
      </c>
      <c r="H265" s="849">
        <v>3.7499999999999996</v>
      </c>
      <c r="I265" s="849">
        <v>888.05999999999983</v>
      </c>
      <c r="J265" s="849">
        <v>4</v>
      </c>
      <c r="K265" s="849">
        <v>3552.24</v>
      </c>
      <c r="L265" s="849">
        <v>1</v>
      </c>
      <c r="M265" s="849">
        <v>888.06</v>
      </c>
      <c r="N265" s="849"/>
      <c r="O265" s="849"/>
      <c r="P265" s="837"/>
      <c r="Q265" s="850"/>
    </row>
    <row r="266" spans="1:17" ht="14.4" customHeight="1" x14ac:dyDescent="0.3">
      <c r="A266" s="831" t="s">
        <v>6691</v>
      </c>
      <c r="B266" s="832" t="s">
        <v>6692</v>
      </c>
      <c r="C266" s="832" t="s">
        <v>5563</v>
      </c>
      <c r="D266" s="832" t="s">
        <v>6755</v>
      </c>
      <c r="E266" s="832" t="s">
        <v>6756</v>
      </c>
      <c r="F266" s="849">
        <v>2</v>
      </c>
      <c r="G266" s="849">
        <v>1776.12</v>
      </c>
      <c r="H266" s="849"/>
      <c r="I266" s="849">
        <v>888.06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6691</v>
      </c>
      <c r="B267" s="832" t="s">
        <v>6692</v>
      </c>
      <c r="C267" s="832" t="s">
        <v>5563</v>
      </c>
      <c r="D267" s="832" t="s">
        <v>6757</v>
      </c>
      <c r="E267" s="832" t="s">
        <v>6758</v>
      </c>
      <c r="F267" s="849">
        <v>11</v>
      </c>
      <c r="G267" s="849">
        <v>9142.76</v>
      </c>
      <c r="H267" s="849">
        <v>3.6666666666666665</v>
      </c>
      <c r="I267" s="849">
        <v>831.16</v>
      </c>
      <c r="J267" s="849">
        <v>3</v>
      </c>
      <c r="K267" s="849">
        <v>2493.48</v>
      </c>
      <c r="L267" s="849">
        <v>1</v>
      </c>
      <c r="M267" s="849">
        <v>831.16</v>
      </c>
      <c r="N267" s="849">
        <v>7</v>
      </c>
      <c r="O267" s="849">
        <v>5818.12</v>
      </c>
      <c r="P267" s="837">
        <v>2.3333333333333335</v>
      </c>
      <c r="Q267" s="850">
        <v>831.16</v>
      </c>
    </row>
    <row r="268" spans="1:17" ht="14.4" customHeight="1" x14ac:dyDescent="0.3">
      <c r="A268" s="831" t="s">
        <v>6691</v>
      </c>
      <c r="B268" s="832" t="s">
        <v>6692</v>
      </c>
      <c r="C268" s="832" t="s">
        <v>5563</v>
      </c>
      <c r="D268" s="832" t="s">
        <v>6759</v>
      </c>
      <c r="E268" s="832" t="s">
        <v>6760</v>
      </c>
      <c r="F268" s="849">
        <v>5</v>
      </c>
      <c r="G268" s="849">
        <v>19494</v>
      </c>
      <c r="H268" s="849"/>
      <c r="I268" s="849">
        <v>3898.8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6691</v>
      </c>
      <c r="B269" s="832" t="s">
        <v>6692</v>
      </c>
      <c r="C269" s="832" t="s">
        <v>5563</v>
      </c>
      <c r="D269" s="832" t="s">
        <v>6761</v>
      </c>
      <c r="E269" s="832" t="s">
        <v>6762</v>
      </c>
      <c r="F269" s="849">
        <v>10</v>
      </c>
      <c r="G269" s="849">
        <v>13121.400000000001</v>
      </c>
      <c r="H269" s="849">
        <v>2</v>
      </c>
      <c r="I269" s="849">
        <v>1312.14</v>
      </c>
      <c r="J269" s="849">
        <v>5</v>
      </c>
      <c r="K269" s="849">
        <v>6560.7000000000007</v>
      </c>
      <c r="L269" s="849">
        <v>1</v>
      </c>
      <c r="M269" s="849">
        <v>1312.14</v>
      </c>
      <c r="N269" s="849">
        <v>11</v>
      </c>
      <c r="O269" s="849">
        <v>14433.539999999997</v>
      </c>
      <c r="P269" s="837">
        <v>2.1999999999999993</v>
      </c>
      <c r="Q269" s="850">
        <v>1312.1399999999996</v>
      </c>
    </row>
    <row r="270" spans="1:17" ht="14.4" customHeight="1" x14ac:dyDescent="0.3">
      <c r="A270" s="831" t="s">
        <v>6691</v>
      </c>
      <c r="B270" s="832" t="s">
        <v>6692</v>
      </c>
      <c r="C270" s="832" t="s">
        <v>5563</v>
      </c>
      <c r="D270" s="832" t="s">
        <v>6763</v>
      </c>
      <c r="E270" s="832" t="s">
        <v>6764</v>
      </c>
      <c r="F270" s="849">
        <v>18</v>
      </c>
      <c r="G270" s="849">
        <v>65602.44</v>
      </c>
      <c r="H270" s="849">
        <v>0.5625</v>
      </c>
      <c r="I270" s="849">
        <v>3644.58</v>
      </c>
      <c r="J270" s="849">
        <v>32</v>
      </c>
      <c r="K270" s="849">
        <v>116626.56</v>
      </c>
      <c r="L270" s="849">
        <v>1</v>
      </c>
      <c r="M270" s="849">
        <v>3644.58</v>
      </c>
      <c r="N270" s="849">
        <v>15</v>
      </c>
      <c r="O270" s="849">
        <v>54668.7</v>
      </c>
      <c r="P270" s="837">
        <v>0.46875</v>
      </c>
      <c r="Q270" s="850">
        <v>3644.58</v>
      </c>
    </row>
    <row r="271" spans="1:17" ht="14.4" customHeight="1" x14ac:dyDescent="0.3">
      <c r="A271" s="831" t="s">
        <v>6691</v>
      </c>
      <c r="B271" s="832" t="s">
        <v>6692</v>
      </c>
      <c r="C271" s="832" t="s">
        <v>5563</v>
      </c>
      <c r="D271" s="832" t="s">
        <v>6765</v>
      </c>
      <c r="E271" s="832" t="s">
        <v>6766</v>
      </c>
      <c r="F271" s="849">
        <v>14</v>
      </c>
      <c r="G271" s="849">
        <v>16048.619999999999</v>
      </c>
      <c r="H271" s="849">
        <v>2.3333333333333335</v>
      </c>
      <c r="I271" s="849">
        <v>1146.33</v>
      </c>
      <c r="J271" s="849">
        <v>6</v>
      </c>
      <c r="K271" s="849">
        <v>6877.98</v>
      </c>
      <c r="L271" s="849">
        <v>1</v>
      </c>
      <c r="M271" s="849">
        <v>1146.33</v>
      </c>
      <c r="N271" s="849">
        <v>11</v>
      </c>
      <c r="O271" s="849">
        <v>12188.51</v>
      </c>
      <c r="P271" s="837">
        <v>1.7721060543938774</v>
      </c>
      <c r="Q271" s="850">
        <v>1108.0463636363636</v>
      </c>
    </row>
    <row r="272" spans="1:17" ht="14.4" customHeight="1" x14ac:dyDescent="0.3">
      <c r="A272" s="831" t="s">
        <v>6691</v>
      </c>
      <c r="B272" s="832" t="s">
        <v>6692</v>
      </c>
      <c r="C272" s="832" t="s">
        <v>5563</v>
      </c>
      <c r="D272" s="832" t="s">
        <v>6767</v>
      </c>
      <c r="E272" s="832" t="s">
        <v>6768</v>
      </c>
      <c r="F272" s="849">
        <v>10</v>
      </c>
      <c r="G272" s="849">
        <v>800000</v>
      </c>
      <c r="H272" s="849">
        <v>2</v>
      </c>
      <c r="I272" s="849">
        <v>80000</v>
      </c>
      <c r="J272" s="849">
        <v>5</v>
      </c>
      <c r="K272" s="849">
        <v>400000</v>
      </c>
      <c r="L272" s="849">
        <v>1</v>
      </c>
      <c r="M272" s="849">
        <v>80000</v>
      </c>
      <c r="N272" s="849">
        <v>12</v>
      </c>
      <c r="O272" s="849">
        <v>960000</v>
      </c>
      <c r="P272" s="837">
        <v>2.4</v>
      </c>
      <c r="Q272" s="850">
        <v>80000</v>
      </c>
    </row>
    <row r="273" spans="1:17" ht="14.4" customHeight="1" x14ac:dyDescent="0.3">
      <c r="A273" s="831" t="s">
        <v>6691</v>
      </c>
      <c r="B273" s="832" t="s">
        <v>6692</v>
      </c>
      <c r="C273" s="832" t="s">
        <v>5563</v>
      </c>
      <c r="D273" s="832" t="s">
        <v>6769</v>
      </c>
      <c r="E273" s="832" t="s">
        <v>6770</v>
      </c>
      <c r="F273" s="849">
        <v>13</v>
      </c>
      <c r="G273" s="849">
        <v>4668.3000000000011</v>
      </c>
      <c r="H273" s="849">
        <v>2.166666666666667</v>
      </c>
      <c r="I273" s="849">
        <v>359.10000000000008</v>
      </c>
      <c r="J273" s="849">
        <v>6</v>
      </c>
      <c r="K273" s="849">
        <v>2154.6000000000004</v>
      </c>
      <c r="L273" s="849">
        <v>1</v>
      </c>
      <c r="M273" s="849">
        <v>359.10000000000008</v>
      </c>
      <c r="N273" s="849">
        <v>3</v>
      </c>
      <c r="O273" s="849">
        <v>1077.3000000000002</v>
      </c>
      <c r="P273" s="837">
        <v>0.5</v>
      </c>
      <c r="Q273" s="850">
        <v>359.10000000000008</v>
      </c>
    </row>
    <row r="274" spans="1:17" ht="14.4" customHeight="1" x14ac:dyDescent="0.3">
      <c r="A274" s="831" t="s">
        <v>6691</v>
      </c>
      <c r="B274" s="832" t="s">
        <v>6692</v>
      </c>
      <c r="C274" s="832" t="s">
        <v>5563</v>
      </c>
      <c r="D274" s="832" t="s">
        <v>6771</v>
      </c>
      <c r="E274" s="832" t="s">
        <v>6772</v>
      </c>
      <c r="F274" s="849">
        <v>8</v>
      </c>
      <c r="G274" s="849">
        <v>7151.2</v>
      </c>
      <c r="H274" s="849">
        <v>0.88888888888888895</v>
      </c>
      <c r="I274" s="849">
        <v>893.9</v>
      </c>
      <c r="J274" s="849">
        <v>9</v>
      </c>
      <c r="K274" s="849">
        <v>8045.0999999999995</v>
      </c>
      <c r="L274" s="849">
        <v>1</v>
      </c>
      <c r="M274" s="849">
        <v>893.9</v>
      </c>
      <c r="N274" s="849">
        <v>5</v>
      </c>
      <c r="O274" s="849">
        <v>4469.5</v>
      </c>
      <c r="P274" s="837">
        <v>0.55555555555555558</v>
      </c>
      <c r="Q274" s="850">
        <v>893.9</v>
      </c>
    </row>
    <row r="275" spans="1:17" ht="14.4" customHeight="1" x14ac:dyDescent="0.3">
      <c r="A275" s="831" t="s">
        <v>6691</v>
      </c>
      <c r="B275" s="832" t="s">
        <v>6692</v>
      </c>
      <c r="C275" s="832" t="s">
        <v>5563</v>
      </c>
      <c r="D275" s="832" t="s">
        <v>6773</v>
      </c>
      <c r="E275" s="832" t="s">
        <v>6774</v>
      </c>
      <c r="F275" s="849">
        <v>1</v>
      </c>
      <c r="G275" s="849">
        <v>893.9</v>
      </c>
      <c r="H275" s="849">
        <v>1</v>
      </c>
      <c r="I275" s="849">
        <v>893.9</v>
      </c>
      <c r="J275" s="849">
        <v>1</v>
      </c>
      <c r="K275" s="849">
        <v>893.9</v>
      </c>
      <c r="L275" s="849">
        <v>1</v>
      </c>
      <c r="M275" s="849">
        <v>893.9</v>
      </c>
      <c r="N275" s="849"/>
      <c r="O275" s="849"/>
      <c r="P275" s="837"/>
      <c r="Q275" s="850"/>
    </row>
    <row r="276" spans="1:17" ht="14.4" customHeight="1" x14ac:dyDescent="0.3">
      <c r="A276" s="831" t="s">
        <v>6691</v>
      </c>
      <c r="B276" s="832" t="s">
        <v>6692</v>
      </c>
      <c r="C276" s="832" t="s">
        <v>5563</v>
      </c>
      <c r="D276" s="832" t="s">
        <v>6775</v>
      </c>
      <c r="E276" s="832" t="s">
        <v>6776</v>
      </c>
      <c r="F276" s="849">
        <v>4</v>
      </c>
      <c r="G276" s="849">
        <v>67326.759999999995</v>
      </c>
      <c r="H276" s="849">
        <v>0.80000000000000016</v>
      </c>
      <c r="I276" s="849">
        <v>16831.689999999999</v>
      </c>
      <c r="J276" s="849">
        <v>5</v>
      </c>
      <c r="K276" s="849">
        <v>84158.449999999983</v>
      </c>
      <c r="L276" s="849">
        <v>1</v>
      </c>
      <c r="M276" s="849">
        <v>16831.689999999995</v>
      </c>
      <c r="N276" s="849">
        <v>1</v>
      </c>
      <c r="O276" s="849">
        <v>16831.689999999999</v>
      </c>
      <c r="P276" s="837">
        <v>0.20000000000000004</v>
      </c>
      <c r="Q276" s="850">
        <v>16831.689999999999</v>
      </c>
    </row>
    <row r="277" spans="1:17" ht="14.4" customHeight="1" x14ac:dyDescent="0.3">
      <c r="A277" s="831" t="s">
        <v>6691</v>
      </c>
      <c r="B277" s="832" t="s">
        <v>6692</v>
      </c>
      <c r="C277" s="832" t="s">
        <v>5563</v>
      </c>
      <c r="D277" s="832" t="s">
        <v>6777</v>
      </c>
      <c r="E277" s="832" t="s">
        <v>6778</v>
      </c>
      <c r="F277" s="849">
        <v>4</v>
      </c>
      <c r="G277" s="849">
        <v>26348.52</v>
      </c>
      <c r="H277" s="849">
        <v>0.79999999999999993</v>
      </c>
      <c r="I277" s="849">
        <v>6587.13</v>
      </c>
      <c r="J277" s="849">
        <v>5</v>
      </c>
      <c r="K277" s="849">
        <v>32935.65</v>
      </c>
      <c r="L277" s="849">
        <v>1</v>
      </c>
      <c r="M277" s="849">
        <v>6587.13</v>
      </c>
      <c r="N277" s="849">
        <v>1</v>
      </c>
      <c r="O277" s="849">
        <v>6587.13</v>
      </c>
      <c r="P277" s="837">
        <v>0.19999999999999998</v>
      </c>
      <c r="Q277" s="850">
        <v>6587.13</v>
      </c>
    </row>
    <row r="278" spans="1:17" ht="14.4" customHeight="1" x14ac:dyDescent="0.3">
      <c r="A278" s="831" t="s">
        <v>6691</v>
      </c>
      <c r="B278" s="832" t="s">
        <v>6692</v>
      </c>
      <c r="C278" s="832" t="s">
        <v>5563</v>
      </c>
      <c r="D278" s="832" t="s">
        <v>6779</v>
      </c>
      <c r="E278" s="832" t="s">
        <v>6780</v>
      </c>
      <c r="F278" s="849">
        <v>6</v>
      </c>
      <c r="G278" s="849">
        <v>11049.719999999998</v>
      </c>
      <c r="H278" s="849">
        <v>0.74999999999999989</v>
      </c>
      <c r="I278" s="849">
        <v>1841.6199999999997</v>
      </c>
      <c r="J278" s="849">
        <v>8</v>
      </c>
      <c r="K278" s="849">
        <v>14732.96</v>
      </c>
      <c r="L278" s="849">
        <v>1</v>
      </c>
      <c r="M278" s="849">
        <v>1841.62</v>
      </c>
      <c r="N278" s="849">
        <v>4</v>
      </c>
      <c r="O278" s="849">
        <v>7020.8200000000006</v>
      </c>
      <c r="P278" s="837">
        <v>0.47653831952302872</v>
      </c>
      <c r="Q278" s="850">
        <v>1755.2050000000002</v>
      </c>
    </row>
    <row r="279" spans="1:17" ht="14.4" customHeight="1" x14ac:dyDescent="0.3">
      <c r="A279" s="831" t="s">
        <v>6691</v>
      </c>
      <c r="B279" s="832" t="s">
        <v>6692</v>
      </c>
      <c r="C279" s="832" t="s">
        <v>5563</v>
      </c>
      <c r="D279" s="832" t="s">
        <v>6781</v>
      </c>
      <c r="E279" s="832" t="s">
        <v>6782</v>
      </c>
      <c r="F279" s="849"/>
      <c r="G279" s="849"/>
      <c r="H279" s="849"/>
      <c r="I279" s="849"/>
      <c r="J279" s="849">
        <v>1</v>
      </c>
      <c r="K279" s="849">
        <v>16719</v>
      </c>
      <c r="L279" s="849">
        <v>1</v>
      </c>
      <c r="M279" s="849">
        <v>16719</v>
      </c>
      <c r="N279" s="849"/>
      <c r="O279" s="849"/>
      <c r="P279" s="837"/>
      <c r="Q279" s="850"/>
    </row>
    <row r="280" spans="1:17" ht="14.4" customHeight="1" x14ac:dyDescent="0.3">
      <c r="A280" s="831" t="s">
        <v>6691</v>
      </c>
      <c r="B280" s="832" t="s">
        <v>6692</v>
      </c>
      <c r="C280" s="832" t="s">
        <v>5563</v>
      </c>
      <c r="D280" s="832" t="s">
        <v>6783</v>
      </c>
      <c r="E280" s="832" t="s">
        <v>6784</v>
      </c>
      <c r="F280" s="849">
        <v>1</v>
      </c>
      <c r="G280" s="849">
        <v>18844.98</v>
      </c>
      <c r="H280" s="849">
        <v>1</v>
      </c>
      <c r="I280" s="849">
        <v>18844.98</v>
      </c>
      <c r="J280" s="849">
        <v>1</v>
      </c>
      <c r="K280" s="849">
        <v>18844.98</v>
      </c>
      <c r="L280" s="849">
        <v>1</v>
      </c>
      <c r="M280" s="849">
        <v>18844.98</v>
      </c>
      <c r="N280" s="849"/>
      <c r="O280" s="849"/>
      <c r="P280" s="837"/>
      <c r="Q280" s="850"/>
    </row>
    <row r="281" spans="1:17" ht="14.4" customHeight="1" x14ac:dyDescent="0.3">
      <c r="A281" s="831" t="s">
        <v>6691</v>
      </c>
      <c r="B281" s="832" t="s">
        <v>6692</v>
      </c>
      <c r="C281" s="832" t="s">
        <v>5563</v>
      </c>
      <c r="D281" s="832" t="s">
        <v>6785</v>
      </c>
      <c r="E281" s="832" t="s">
        <v>6786</v>
      </c>
      <c r="F281" s="849"/>
      <c r="G281" s="849"/>
      <c r="H281" s="849"/>
      <c r="I281" s="849"/>
      <c r="J281" s="849">
        <v>1</v>
      </c>
      <c r="K281" s="849">
        <v>4360</v>
      </c>
      <c r="L281" s="849">
        <v>1</v>
      </c>
      <c r="M281" s="849">
        <v>4360</v>
      </c>
      <c r="N281" s="849">
        <v>2</v>
      </c>
      <c r="O281" s="849">
        <v>7980.78</v>
      </c>
      <c r="P281" s="837">
        <v>1.8304541284403668</v>
      </c>
      <c r="Q281" s="850">
        <v>3990.39</v>
      </c>
    </row>
    <row r="282" spans="1:17" ht="14.4" customHeight="1" x14ac:dyDescent="0.3">
      <c r="A282" s="831" t="s">
        <v>6691</v>
      </c>
      <c r="B282" s="832" t="s">
        <v>6692</v>
      </c>
      <c r="C282" s="832" t="s">
        <v>5563</v>
      </c>
      <c r="D282" s="832" t="s">
        <v>6787</v>
      </c>
      <c r="E282" s="832" t="s">
        <v>6788</v>
      </c>
      <c r="F282" s="849">
        <v>1</v>
      </c>
      <c r="G282" s="849">
        <v>26500.21</v>
      </c>
      <c r="H282" s="849"/>
      <c r="I282" s="849">
        <v>26500.21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6691</v>
      </c>
      <c r="B283" s="832" t="s">
        <v>6692</v>
      </c>
      <c r="C283" s="832" t="s">
        <v>5563</v>
      </c>
      <c r="D283" s="832" t="s">
        <v>6789</v>
      </c>
      <c r="E283" s="832" t="s">
        <v>6790</v>
      </c>
      <c r="F283" s="849">
        <v>5</v>
      </c>
      <c r="G283" s="849">
        <v>1904.3000000000002</v>
      </c>
      <c r="H283" s="849">
        <v>0.83333333333333326</v>
      </c>
      <c r="I283" s="849">
        <v>380.86</v>
      </c>
      <c r="J283" s="849">
        <v>6</v>
      </c>
      <c r="K283" s="849">
        <v>2285.1600000000003</v>
      </c>
      <c r="L283" s="849">
        <v>1</v>
      </c>
      <c r="M283" s="849">
        <v>380.86000000000007</v>
      </c>
      <c r="N283" s="849">
        <v>4</v>
      </c>
      <c r="O283" s="849">
        <v>1523.44</v>
      </c>
      <c r="P283" s="837">
        <v>0.66666666666666663</v>
      </c>
      <c r="Q283" s="850">
        <v>380.86</v>
      </c>
    </row>
    <row r="284" spans="1:17" ht="14.4" customHeight="1" x14ac:dyDescent="0.3">
      <c r="A284" s="831" t="s">
        <v>6691</v>
      </c>
      <c r="B284" s="832" t="s">
        <v>6692</v>
      </c>
      <c r="C284" s="832" t="s">
        <v>5563</v>
      </c>
      <c r="D284" s="832" t="s">
        <v>6791</v>
      </c>
      <c r="E284" s="832" t="s">
        <v>6792</v>
      </c>
      <c r="F284" s="849"/>
      <c r="G284" s="849"/>
      <c r="H284" s="849"/>
      <c r="I284" s="849"/>
      <c r="J284" s="849">
        <v>1</v>
      </c>
      <c r="K284" s="849">
        <v>3178.63</v>
      </c>
      <c r="L284" s="849">
        <v>1</v>
      </c>
      <c r="M284" s="849">
        <v>3178.63</v>
      </c>
      <c r="N284" s="849"/>
      <c r="O284" s="849"/>
      <c r="P284" s="837"/>
      <c r="Q284" s="850"/>
    </row>
    <row r="285" spans="1:17" ht="14.4" customHeight="1" x14ac:dyDescent="0.3">
      <c r="A285" s="831" t="s">
        <v>6691</v>
      </c>
      <c r="B285" s="832" t="s">
        <v>6692</v>
      </c>
      <c r="C285" s="832" t="s">
        <v>5563</v>
      </c>
      <c r="D285" s="832" t="s">
        <v>6793</v>
      </c>
      <c r="E285" s="832" t="s">
        <v>6794</v>
      </c>
      <c r="F285" s="849">
        <v>1</v>
      </c>
      <c r="G285" s="849">
        <v>1085.2</v>
      </c>
      <c r="H285" s="849">
        <v>1</v>
      </c>
      <c r="I285" s="849">
        <v>1085.2</v>
      </c>
      <c r="J285" s="849">
        <v>1</v>
      </c>
      <c r="K285" s="849">
        <v>1085.2</v>
      </c>
      <c r="L285" s="849">
        <v>1</v>
      </c>
      <c r="M285" s="849">
        <v>1085.2</v>
      </c>
      <c r="N285" s="849">
        <v>1</v>
      </c>
      <c r="O285" s="849">
        <v>1085.2</v>
      </c>
      <c r="P285" s="837">
        <v>1</v>
      </c>
      <c r="Q285" s="850">
        <v>1085.2</v>
      </c>
    </row>
    <row r="286" spans="1:17" ht="14.4" customHeight="1" x14ac:dyDescent="0.3">
      <c r="A286" s="831" t="s">
        <v>6691</v>
      </c>
      <c r="B286" s="832" t="s">
        <v>6692</v>
      </c>
      <c r="C286" s="832" t="s">
        <v>5563</v>
      </c>
      <c r="D286" s="832" t="s">
        <v>6795</v>
      </c>
      <c r="E286" s="832" t="s">
        <v>6796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13465.47</v>
      </c>
      <c r="P286" s="837"/>
      <c r="Q286" s="850">
        <v>13465.47</v>
      </c>
    </row>
    <row r="287" spans="1:17" ht="14.4" customHeight="1" x14ac:dyDescent="0.3">
      <c r="A287" s="831" t="s">
        <v>6691</v>
      </c>
      <c r="B287" s="832" t="s">
        <v>6692</v>
      </c>
      <c r="C287" s="832" t="s">
        <v>5563</v>
      </c>
      <c r="D287" s="832" t="s">
        <v>6797</v>
      </c>
      <c r="E287" s="832" t="s">
        <v>6798</v>
      </c>
      <c r="F287" s="849">
        <v>1</v>
      </c>
      <c r="G287" s="849">
        <v>18900</v>
      </c>
      <c r="H287" s="849">
        <v>1</v>
      </c>
      <c r="I287" s="849">
        <v>18900</v>
      </c>
      <c r="J287" s="849">
        <v>1</v>
      </c>
      <c r="K287" s="849">
        <v>18900</v>
      </c>
      <c r="L287" s="849">
        <v>1</v>
      </c>
      <c r="M287" s="849">
        <v>18900</v>
      </c>
      <c r="N287" s="849"/>
      <c r="O287" s="849"/>
      <c r="P287" s="837"/>
      <c r="Q287" s="850"/>
    </row>
    <row r="288" spans="1:17" ht="14.4" customHeight="1" x14ac:dyDescent="0.3">
      <c r="A288" s="831" t="s">
        <v>6691</v>
      </c>
      <c r="B288" s="832" t="s">
        <v>6692</v>
      </c>
      <c r="C288" s="832" t="s">
        <v>5563</v>
      </c>
      <c r="D288" s="832" t="s">
        <v>6799</v>
      </c>
      <c r="E288" s="832" t="s">
        <v>6800</v>
      </c>
      <c r="F288" s="849"/>
      <c r="G288" s="849"/>
      <c r="H288" s="849"/>
      <c r="I288" s="849"/>
      <c r="J288" s="849"/>
      <c r="K288" s="849"/>
      <c r="L288" s="849"/>
      <c r="M288" s="849"/>
      <c r="N288" s="849">
        <v>1</v>
      </c>
      <c r="O288" s="849">
        <v>2472.7600000000002</v>
      </c>
      <c r="P288" s="837"/>
      <c r="Q288" s="850">
        <v>2472.7600000000002</v>
      </c>
    </row>
    <row r="289" spans="1:17" ht="14.4" customHeight="1" x14ac:dyDescent="0.3">
      <c r="A289" s="831" t="s">
        <v>6691</v>
      </c>
      <c r="B289" s="832" t="s">
        <v>6692</v>
      </c>
      <c r="C289" s="832" t="s">
        <v>5511</v>
      </c>
      <c r="D289" s="832" t="s">
        <v>6801</v>
      </c>
      <c r="E289" s="832" t="s">
        <v>6802</v>
      </c>
      <c r="F289" s="849"/>
      <c r="G289" s="849"/>
      <c r="H289" s="849"/>
      <c r="I289" s="849"/>
      <c r="J289" s="849">
        <v>2</v>
      </c>
      <c r="K289" s="849">
        <v>426</v>
      </c>
      <c r="L289" s="849">
        <v>1</v>
      </c>
      <c r="M289" s="849">
        <v>213</v>
      </c>
      <c r="N289" s="849">
        <v>3</v>
      </c>
      <c r="O289" s="849">
        <v>642</v>
      </c>
      <c r="P289" s="837">
        <v>1.5070422535211268</v>
      </c>
      <c r="Q289" s="850">
        <v>214</v>
      </c>
    </row>
    <row r="290" spans="1:17" ht="14.4" customHeight="1" x14ac:dyDescent="0.3">
      <c r="A290" s="831" t="s">
        <v>6691</v>
      </c>
      <c r="B290" s="832" t="s">
        <v>6692</v>
      </c>
      <c r="C290" s="832" t="s">
        <v>5511</v>
      </c>
      <c r="D290" s="832" t="s">
        <v>6803</v>
      </c>
      <c r="E290" s="832" t="s">
        <v>6804</v>
      </c>
      <c r="F290" s="849"/>
      <c r="G290" s="849"/>
      <c r="H290" s="849"/>
      <c r="I290" s="849"/>
      <c r="J290" s="849">
        <v>5</v>
      </c>
      <c r="K290" s="849">
        <v>775</v>
      </c>
      <c r="L290" s="849">
        <v>1</v>
      </c>
      <c r="M290" s="849">
        <v>155</v>
      </c>
      <c r="N290" s="849">
        <v>2</v>
      </c>
      <c r="O290" s="849">
        <v>310</v>
      </c>
      <c r="P290" s="837">
        <v>0.4</v>
      </c>
      <c r="Q290" s="850">
        <v>155</v>
      </c>
    </row>
    <row r="291" spans="1:17" ht="14.4" customHeight="1" x14ac:dyDescent="0.3">
      <c r="A291" s="831" t="s">
        <v>6691</v>
      </c>
      <c r="B291" s="832" t="s">
        <v>6692</v>
      </c>
      <c r="C291" s="832" t="s">
        <v>5511</v>
      </c>
      <c r="D291" s="832" t="s">
        <v>6805</v>
      </c>
      <c r="E291" s="832" t="s">
        <v>6806</v>
      </c>
      <c r="F291" s="849">
        <v>3</v>
      </c>
      <c r="G291" s="849">
        <v>561</v>
      </c>
      <c r="H291" s="849">
        <v>0.3</v>
      </c>
      <c r="I291" s="849">
        <v>187</v>
      </c>
      <c r="J291" s="849">
        <v>10</v>
      </c>
      <c r="K291" s="849">
        <v>1870</v>
      </c>
      <c r="L291" s="849">
        <v>1</v>
      </c>
      <c r="M291" s="849">
        <v>187</v>
      </c>
      <c r="N291" s="849">
        <v>15</v>
      </c>
      <c r="O291" s="849">
        <v>2805</v>
      </c>
      <c r="P291" s="837">
        <v>1.5</v>
      </c>
      <c r="Q291" s="850">
        <v>187</v>
      </c>
    </row>
    <row r="292" spans="1:17" ht="14.4" customHeight="1" x14ac:dyDescent="0.3">
      <c r="A292" s="831" t="s">
        <v>6691</v>
      </c>
      <c r="B292" s="832" t="s">
        <v>6692</v>
      </c>
      <c r="C292" s="832" t="s">
        <v>5511</v>
      </c>
      <c r="D292" s="832" t="s">
        <v>6807</v>
      </c>
      <c r="E292" s="832" t="s">
        <v>6808</v>
      </c>
      <c r="F292" s="849">
        <v>6</v>
      </c>
      <c r="G292" s="849">
        <v>768</v>
      </c>
      <c r="H292" s="849">
        <v>1</v>
      </c>
      <c r="I292" s="849">
        <v>128</v>
      </c>
      <c r="J292" s="849">
        <v>6</v>
      </c>
      <c r="K292" s="849">
        <v>768</v>
      </c>
      <c r="L292" s="849">
        <v>1</v>
      </c>
      <c r="M292" s="849">
        <v>128</v>
      </c>
      <c r="N292" s="849">
        <v>17</v>
      </c>
      <c r="O292" s="849">
        <v>2176</v>
      </c>
      <c r="P292" s="837">
        <v>2.8333333333333335</v>
      </c>
      <c r="Q292" s="850">
        <v>128</v>
      </c>
    </row>
    <row r="293" spans="1:17" ht="14.4" customHeight="1" x14ac:dyDescent="0.3">
      <c r="A293" s="831" t="s">
        <v>6691</v>
      </c>
      <c r="B293" s="832" t="s">
        <v>6692</v>
      </c>
      <c r="C293" s="832" t="s">
        <v>5511</v>
      </c>
      <c r="D293" s="832" t="s">
        <v>6809</v>
      </c>
      <c r="E293" s="832" t="s">
        <v>6810</v>
      </c>
      <c r="F293" s="849">
        <v>12</v>
      </c>
      <c r="G293" s="849">
        <v>2676</v>
      </c>
      <c r="H293" s="849">
        <v>0.6</v>
      </c>
      <c r="I293" s="849">
        <v>223</v>
      </c>
      <c r="J293" s="849">
        <v>20</v>
      </c>
      <c r="K293" s="849">
        <v>4460</v>
      </c>
      <c r="L293" s="849">
        <v>1</v>
      </c>
      <c r="M293" s="849">
        <v>223</v>
      </c>
      <c r="N293" s="849">
        <v>16</v>
      </c>
      <c r="O293" s="849">
        <v>3584</v>
      </c>
      <c r="P293" s="837">
        <v>0.80358744394618831</v>
      </c>
      <c r="Q293" s="850">
        <v>224</v>
      </c>
    </row>
    <row r="294" spans="1:17" ht="14.4" customHeight="1" x14ac:dyDescent="0.3">
      <c r="A294" s="831" t="s">
        <v>6691</v>
      </c>
      <c r="B294" s="832" t="s">
        <v>6692</v>
      </c>
      <c r="C294" s="832" t="s">
        <v>5511</v>
      </c>
      <c r="D294" s="832" t="s">
        <v>6811</v>
      </c>
      <c r="E294" s="832" t="s">
        <v>6812</v>
      </c>
      <c r="F294" s="849">
        <v>2</v>
      </c>
      <c r="G294" s="849">
        <v>446</v>
      </c>
      <c r="H294" s="849"/>
      <c r="I294" s="849">
        <v>223</v>
      </c>
      <c r="J294" s="849"/>
      <c r="K294" s="849"/>
      <c r="L294" s="849"/>
      <c r="M294" s="849"/>
      <c r="N294" s="849">
        <v>2</v>
      </c>
      <c r="O294" s="849">
        <v>448</v>
      </c>
      <c r="P294" s="837"/>
      <c r="Q294" s="850">
        <v>224</v>
      </c>
    </row>
    <row r="295" spans="1:17" ht="14.4" customHeight="1" x14ac:dyDescent="0.3">
      <c r="A295" s="831" t="s">
        <v>6691</v>
      </c>
      <c r="B295" s="832" t="s">
        <v>6692</v>
      </c>
      <c r="C295" s="832" t="s">
        <v>5511</v>
      </c>
      <c r="D295" s="832" t="s">
        <v>6813</v>
      </c>
      <c r="E295" s="832" t="s">
        <v>6814</v>
      </c>
      <c r="F295" s="849">
        <v>234</v>
      </c>
      <c r="G295" s="849">
        <v>52650</v>
      </c>
      <c r="H295" s="849">
        <v>0.9285714285714286</v>
      </c>
      <c r="I295" s="849">
        <v>225</v>
      </c>
      <c r="J295" s="849">
        <v>252</v>
      </c>
      <c r="K295" s="849">
        <v>56700</v>
      </c>
      <c r="L295" s="849">
        <v>1</v>
      </c>
      <c r="M295" s="849">
        <v>225</v>
      </c>
      <c r="N295" s="849">
        <v>262</v>
      </c>
      <c r="O295" s="849">
        <v>59212</v>
      </c>
      <c r="P295" s="837">
        <v>1.0443033509700177</v>
      </c>
      <c r="Q295" s="850">
        <v>226</v>
      </c>
    </row>
    <row r="296" spans="1:17" ht="14.4" customHeight="1" x14ac:dyDescent="0.3">
      <c r="A296" s="831" t="s">
        <v>6691</v>
      </c>
      <c r="B296" s="832" t="s">
        <v>6692</v>
      </c>
      <c r="C296" s="832" t="s">
        <v>5511</v>
      </c>
      <c r="D296" s="832" t="s">
        <v>6815</v>
      </c>
      <c r="E296" s="832" t="s">
        <v>6816</v>
      </c>
      <c r="F296" s="849">
        <v>1</v>
      </c>
      <c r="G296" s="849">
        <v>625</v>
      </c>
      <c r="H296" s="849">
        <v>0.49920127795527158</v>
      </c>
      <c r="I296" s="849">
        <v>625</v>
      </c>
      <c r="J296" s="849">
        <v>2</v>
      </c>
      <c r="K296" s="849">
        <v>1252</v>
      </c>
      <c r="L296" s="849">
        <v>1</v>
      </c>
      <c r="M296" s="849">
        <v>626</v>
      </c>
      <c r="N296" s="849">
        <v>1</v>
      </c>
      <c r="O296" s="849">
        <v>626</v>
      </c>
      <c r="P296" s="837">
        <v>0.5</v>
      </c>
      <c r="Q296" s="850">
        <v>626</v>
      </c>
    </row>
    <row r="297" spans="1:17" ht="14.4" customHeight="1" x14ac:dyDescent="0.3">
      <c r="A297" s="831" t="s">
        <v>6691</v>
      </c>
      <c r="B297" s="832" t="s">
        <v>6692</v>
      </c>
      <c r="C297" s="832" t="s">
        <v>5511</v>
      </c>
      <c r="D297" s="832" t="s">
        <v>6817</v>
      </c>
      <c r="E297" s="832" t="s">
        <v>6818</v>
      </c>
      <c r="F297" s="849">
        <v>14</v>
      </c>
      <c r="G297" s="849">
        <v>4886</v>
      </c>
      <c r="H297" s="849">
        <v>0.99714285714285711</v>
      </c>
      <c r="I297" s="849">
        <v>349</v>
      </c>
      <c r="J297" s="849">
        <v>14</v>
      </c>
      <c r="K297" s="849">
        <v>4900</v>
      </c>
      <c r="L297" s="849">
        <v>1</v>
      </c>
      <c r="M297" s="849">
        <v>350</v>
      </c>
      <c r="N297" s="849">
        <v>7</v>
      </c>
      <c r="O297" s="849">
        <v>2450</v>
      </c>
      <c r="P297" s="837">
        <v>0.5</v>
      </c>
      <c r="Q297" s="850">
        <v>350</v>
      </c>
    </row>
    <row r="298" spans="1:17" ht="14.4" customHeight="1" x14ac:dyDescent="0.3">
      <c r="A298" s="831" t="s">
        <v>6691</v>
      </c>
      <c r="B298" s="832" t="s">
        <v>6692</v>
      </c>
      <c r="C298" s="832" t="s">
        <v>5511</v>
      </c>
      <c r="D298" s="832" t="s">
        <v>6819</v>
      </c>
      <c r="E298" s="832" t="s">
        <v>6820</v>
      </c>
      <c r="F298" s="849">
        <v>10</v>
      </c>
      <c r="G298" s="849">
        <v>41640</v>
      </c>
      <c r="H298" s="849">
        <v>1.4285714285714286</v>
      </c>
      <c r="I298" s="849">
        <v>4164</v>
      </c>
      <c r="J298" s="849">
        <v>7</v>
      </c>
      <c r="K298" s="849">
        <v>29148</v>
      </c>
      <c r="L298" s="849">
        <v>1</v>
      </c>
      <c r="M298" s="849">
        <v>4164</v>
      </c>
      <c r="N298" s="849">
        <v>6</v>
      </c>
      <c r="O298" s="849">
        <v>24996</v>
      </c>
      <c r="P298" s="837">
        <v>0.85755454919720053</v>
      </c>
      <c r="Q298" s="850">
        <v>4166</v>
      </c>
    </row>
    <row r="299" spans="1:17" ht="14.4" customHeight="1" x14ac:dyDescent="0.3">
      <c r="A299" s="831" t="s">
        <v>6691</v>
      </c>
      <c r="B299" s="832" t="s">
        <v>6692</v>
      </c>
      <c r="C299" s="832" t="s">
        <v>5511</v>
      </c>
      <c r="D299" s="832" t="s">
        <v>6821</v>
      </c>
      <c r="E299" s="832" t="s">
        <v>6822</v>
      </c>
      <c r="F299" s="849">
        <v>12</v>
      </c>
      <c r="G299" s="849">
        <v>3396</v>
      </c>
      <c r="H299" s="849">
        <v>1.7142857142857142</v>
      </c>
      <c r="I299" s="849">
        <v>283</v>
      </c>
      <c r="J299" s="849">
        <v>7</v>
      </c>
      <c r="K299" s="849">
        <v>1981</v>
      </c>
      <c r="L299" s="849">
        <v>1</v>
      </c>
      <c r="M299" s="849">
        <v>283</v>
      </c>
      <c r="N299" s="849">
        <v>7</v>
      </c>
      <c r="O299" s="849">
        <v>1981</v>
      </c>
      <c r="P299" s="837">
        <v>1</v>
      </c>
      <c r="Q299" s="850">
        <v>283</v>
      </c>
    </row>
    <row r="300" spans="1:17" ht="14.4" customHeight="1" x14ac:dyDescent="0.3">
      <c r="A300" s="831" t="s">
        <v>6691</v>
      </c>
      <c r="B300" s="832" t="s">
        <v>6692</v>
      </c>
      <c r="C300" s="832" t="s">
        <v>5511</v>
      </c>
      <c r="D300" s="832" t="s">
        <v>6823</v>
      </c>
      <c r="E300" s="832" t="s">
        <v>6824</v>
      </c>
      <c r="F300" s="849">
        <v>14</v>
      </c>
      <c r="G300" s="849">
        <v>88466</v>
      </c>
      <c r="H300" s="849">
        <v>1.3997784810126583</v>
      </c>
      <c r="I300" s="849">
        <v>6319</v>
      </c>
      <c r="J300" s="849">
        <v>10</v>
      </c>
      <c r="K300" s="849">
        <v>63200</v>
      </c>
      <c r="L300" s="849">
        <v>1</v>
      </c>
      <c r="M300" s="849">
        <v>6320</v>
      </c>
      <c r="N300" s="849">
        <v>8</v>
      </c>
      <c r="O300" s="849">
        <v>50576</v>
      </c>
      <c r="P300" s="837">
        <v>0.80025316455696205</v>
      </c>
      <c r="Q300" s="850">
        <v>6322</v>
      </c>
    </row>
    <row r="301" spans="1:17" ht="14.4" customHeight="1" x14ac:dyDescent="0.3">
      <c r="A301" s="831" t="s">
        <v>6691</v>
      </c>
      <c r="B301" s="832" t="s">
        <v>6692</v>
      </c>
      <c r="C301" s="832" t="s">
        <v>5511</v>
      </c>
      <c r="D301" s="832" t="s">
        <v>6825</v>
      </c>
      <c r="E301" s="832" t="s">
        <v>6826</v>
      </c>
      <c r="F301" s="849">
        <v>2</v>
      </c>
      <c r="G301" s="849">
        <v>3150</v>
      </c>
      <c r="H301" s="849">
        <v>0.66666666666666663</v>
      </c>
      <c r="I301" s="849">
        <v>1575</v>
      </c>
      <c r="J301" s="849">
        <v>3</v>
      </c>
      <c r="K301" s="849">
        <v>4725</v>
      </c>
      <c r="L301" s="849">
        <v>1</v>
      </c>
      <c r="M301" s="849">
        <v>1575</v>
      </c>
      <c r="N301" s="849">
        <v>1</v>
      </c>
      <c r="O301" s="849">
        <v>1577</v>
      </c>
      <c r="P301" s="837">
        <v>0.33375661375661375</v>
      </c>
      <c r="Q301" s="850">
        <v>1577</v>
      </c>
    </row>
    <row r="302" spans="1:17" ht="14.4" customHeight="1" x14ac:dyDescent="0.3">
      <c r="A302" s="831" t="s">
        <v>6691</v>
      </c>
      <c r="B302" s="832" t="s">
        <v>6692</v>
      </c>
      <c r="C302" s="832" t="s">
        <v>5511</v>
      </c>
      <c r="D302" s="832" t="s">
        <v>6827</v>
      </c>
      <c r="E302" s="832" t="s">
        <v>6828</v>
      </c>
      <c r="F302" s="849">
        <v>10</v>
      </c>
      <c r="G302" s="849">
        <v>152600</v>
      </c>
      <c r="H302" s="849">
        <v>3.3328965185864674</v>
      </c>
      <c r="I302" s="849">
        <v>15260</v>
      </c>
      <c r="J302" s="849">
        <v>3</v>
      </c>
      <c r="K302" s="849">
        <v>45786</v>
      </c>
      <c r="L302" s="849">
        <v>1</v>
      </c>
      <c r="M302" s="849">
        <v>15262</v>
      </c>
      <c r="N302" s="849">
        <v>10</v>
      </c>
      <c r="O302" s="849">
        <v>152650</v>
      </c>
      <c r="P302" s="837">
        <v>3.3339885554536322</v>
      </c>
      <c r="Q302" s="850">
        <v>15265</v>
      </c>
    </row>
    <row r="303" spans="1:17" ht="14.4" customHeight="1" x14ac:dyDescent="0.3">
      <c r="A303" s="831" t="s">
        <v>6691</v>
      </c>
      <c r="B303" s="832" t="s">
        <v>6692</v>
      </c>
      <c r="C303" s="832" t="s">
        <v>5511</v>
      </c>
      <c r="D303" s="832" t="s">
        <v>6829</v>
      </c>
      <c r="E303" s="832" t="s">
        <v>6830</v>
      </c>
      <c r="F303" s="849">
        <v>31</v>
      </c>
      <c r="G303" s="849">
        <v>119660</v>
      </c>
      <c r="H303" s="849">
        <v>1.7222222222222223</v>
      </c>
      <c r="I303" s="849">
        <v>3860</v>
      </c>
      <c r="J303" s="849">
        <v>18</v>
      </c>
      <c r="K303" s="849">
        <v>69480</v>
      </c>
      <c r="L303" s="849">
        <v>1</v>
      </c>
      <c r="M303" s="849">
        <v>3860</v>
      </c>
      <c r="N303" s="849">
        <v>26</v>
      </c>
      <c r="O303" s="849">
        <v>100412</v>
      </c>
      <c r="P303" s="837">
        <v>1.4451928612550373</v>
      </c>
      <c r="Q303" s="850">
        <v>3862</v>
      </c>
    </row>
    <row r="304" spans="1:17" ht="14.4" customHeight="1" x14ac:dyDescent="0.3">
      <c r="A304" s="831" t="s">
        <v>6691</v>
      </c>
      <c r="B304" s="832" t="s">
        <v>6692</v>
      </c>
      <c r="C304" s="832" t="s">
        <v>5511</v>
      </c>
      <c r="D304" s="832" t="s">
        <v>6831</v>
      </c>
      <c r="E304" s="832" t="s">
        <v>6832</v>
      </c>
      <c r="F304" s="849">
        <v>23</v>
      </c>
      <c r="G304" s="849">
        <v>182275</v>
      </c>
      <c r="H304" s="849">
        <v>3.8328496929935234</v>
      </c>
      <c r="I304" s="849">
        <v>7925</v>
      </c>
      <c r="J304" s="849">
        <v>6</v>
      </c>
      <c r="K304" s="849">
        <v>47556</v>
      </c>
      <c r="L304" s="849">
        <v>1</v>
      </c>
      <c r="M304" s="849">
        <v>7926</v>
      </c>
      <c r="N304" s="849">
        <v>21</v>
      </c>
      <c r="O304" s="849">
        <v>166488</v>
      </c>
      <c r="P304" s="837">
        <v>3.5008831693161748</v>
      </c>
      <c r="Q304" s="850">
        <v>7928</v>
      </c>
    </row>
    <row r="305" spans="1:17" ht="14.4" customHeight="1" x14ac:dyDescent="0.3">
      <c r="A305" s="831" t="s">
        <v>6691</v>
      </c>
      <c r="B305" s="832" t="s">
        <v>6692</v>
      </c>
      <c r="C305" s="832" t="s">
        <v>5511</v>
      </c>
      <c r="D305" s="832" t="s">
        <v>6833</v>
      </c>
      <c r="E305" s="832" t="s">
        <v>6834</v>
      </c>
      <c r="F305" s="849">
        <v>9</v>
      </c>
      <c r="G305" s="849">
        <v>15318</v>
      </c>
      <c r="H305" s="849">
        <v>1.2857142857142858</v>
      </c>
      <c r="I305" s="849">
        <v>1702</v>
      </c>
      <c r="J305" s="849">
        <v>7</v>
      </c>
      <c r="K305" s="849">
        <v>11914</v>
      </c>
      <c r="L305" s="849">
        <v>1</v>
      </c>
      <c r="M305" s="849">
        <v>1702</v>
      </c>
      <c r="N305" s="849"/>
      <c r="O305" s="849"/>
      <c r="P305" s="837"/>
      <c r="Q305" s="850"/>
    </row>
    <row r="306" spans="1:17" ht="14.4" customHeight="1" x14ac:dyDescent="0.3">
      <c r="A306" s="831" t="s">
        <v>6691</v>
      </c>
      <c r="B306" s="832" t="s">
        <v>6692</v>
      </c>
      <c r="C306" s="832" t="s">
        <v>5511</v>
      </c>
      <c r="D306" s="832" t="s">
        <v>6835</v>
      </c>
      <c r="E306" s="832" t="s">
        <v>6836</v>
      </c>
      <c r="F306" s="849">
        <v>101</v>
      </c>
      <c r="G306" s="849">
        <v>130593</v>
      </c>
      <c r="H306" s="849">
        <v>0.97040334086315538</v>
      </c>
      <c r="I306" s="849">
        <v>1293</v>
      </c>
      <c r="J306" s="849">
        <v>104</v>
      </c>
      <c r="K306" s="849">
        <v>134576</v>
      </c>
      <c r="L306" s="849">
        <v>1</v>
      </c>
      <c r="M306" s="849">
        <v>1294</v>
      </c>
      <c r="N306" s="849">
        <v>83</v>
      </c>
      <c r="O306" s="849">
        <v>107402</v>
      </c>
      <c r="P306" s="837">
        <v>0.79807692307692313</v>
      </c>
      <c r="Q306" s="850">
        <v>1294</v>
      </c>
    </row>
    <row r="307" spans="1:17" ht="14.4" customHeight="1" x14ac:dyDescent="0.3">
      <c r="A307" s="831" t="s">
        <v>6691</v>
      </c>
      <c r="B307" s="832" t="s">
        <v>6692</v>
      </c>
      <c r="C307" s="832" t="s">
        <v>5511</v>
      </c>
      <c r="D307" s="832" t="s">
        <v>6837</v>
      </c>
      <c r="E307" s="832" t="s">
        <v>6838</v>
      </c>
      <c r="F307" s="849">
        <v>98</v>
      </c>
      <c r="G307" s="849">
        <v>115346</v>
      </c>
      <c r="H307" s="849">
        <v>1.0879645349933975</v>
      </c>
      <c r="I307" s="849">
        <v>1177</v>
      </c>
      <c r="J307" s="849">
        <v>90</v>
      </c>
      <c r="K307" s="849">
        <v>106020</v>
      </c>
      <c r="L307" s="849">
        <v>1</v>
      </c>
      <c r="M307" s="849">
        <v>1178</v>
      </c>
      <c r="N307" s="849">
        <v>75</v>
      </c>
      <c r="O307" s="849">
        <v>88350</v>
      </c>
      <c r="P307" s="837">
        <v>0.83333333333333337</v>
      </c>
      <c r="Q307" s="850">
        <v>1178</v>
      </c>
    </row>
    <row r="308" spans="1:17" ht="14.4" customHeight="1" x14ac:dyDescent="0.3">
      <c r="A308" s="831" t="s">
        <v>6691</v>
      </c>
      <c r="B308" s="832" t="s">
        <v>6692</v>
      </c>
      <c r="C308" s="832" t="s">
        <v>5511</v>
      </c>
      <c r="D308" s="832" t="s">
        <v>6839</v>
      </c>
      <c r="E308" s="832" t="s">
        <v>6840</v>
      </c>
      <c r="F308" s="849">
        <v>2</v>
      </c>
      <c r="G308" s="849">
        <v>10314</v>
      </c>
      <c r="H308" s="849">
        <v>0.4</v>
      </c>
      <c r="I308" s="849">
        <v>5157</v>
      </c>
      <c r="J308" s="849">
        <v>5</v>
      </c>
      <c r="K308" s="849">
        <v>25785</v>
      </c>
      <c r="L308" s="849">
        <v>1</v>
      </c>
      <c r="M308" s="849">
        <v>5157</v>
      </c>
      <c r="N308" s="849">
        <v>8</v>
      </c>
      <c r="O308" s="849">
        <v>41264</v>
      </c>
      <c r="P308" s="837">
        <v>1.6003102579018809</v>
      </c>
      <c r="Q308" s="850">
        <v>5158</v>
      </c>
    </row>
    <row r="309" spans="1:17" ht="14.4" customHeight="1" x14ac:dyDescent="0.3">
      <c r="A309" s="831" t="s">
        <v>6691</v>
      </c>
      <c r="B309" s="832" t="s">
        <v>6692</v>
      </c>
      <c r="C309" s="832" t="s">
        <v>5511</v>
      </c>
      <c r="D309" s="832" t="s">
        <v>6841</v>
      </c>
      <c r="E309" s="832" t="s">
        <v>6842</v>
      </c>
      <c r="F309" s="849"/>
      <c r="G309" s="849"/>
      <c r="H309" s="849"/>
      <c r="I309" s="849"/>
      <c r="J309" s="849"/>
      <c r="K309" s="849"/>
      <c r="L309" s="849"/>
      <c r="M309" s="849"/>
      <c r="N309" s="849">
        <v>2</v>
      </c>
      <c r="O309" s="849">
        <v>11242</v>
      </c>
      <c r="P309" s="837"/>
      <c r="Q309" s="850">
        <v>5621</v>
      </c>
    </row>
    <row r="310" spans="1:17" ht="14.4" customHeight="1" x14ac:dyDescent="0.3">
      <c r="A310" s="831" t="s">
        <v>6691</v>
      </c>
      <c r="B310" s="832" t="s">
        <v>6692</v>
      </c>
      <c r="C310" s="832" t="s">
        <v>5511</v>
      </c>
      <c r="D310" s="832" t="s">
        <v>6843</v>
      </c>
      <c r="E310" s="832" t="s">
        <v>6844</v>
      </c>
      <c r="F310" s="849">
        <v>1</v>
      </c>
      <c r="G310" s="849">
        <v>800</v>
      </c>
      <c r="H310" s="849">
        <v>0.49937578027465668</v>
      </c>
      <c r="I310" s="849">
        <v>800</v>
      </c>
      <c r="J310" s="849">
        <v>2</v>
      </c>
      <c r="K310" s="849">
        <v>1602</v>
      </c>
      <c r="L310" s="849">
        <v>1</v>
      </c>
      <c r="M310" s="849">
        <v>801</v>
      </c>
      <c r="N310" s="849">
        <v>3</v>
      </c>
      <c r="O310" s="849">
        <v>2406</v>
      </c>
      <c r="P310" s="837">
        <v>1.5018726591760299</v>
      </c>
      <c r="Q310" s="850">
        <v>802</v>
      </c>
    </row>
    <row r="311" spans="1:17" ht="14.4" customHeight="1" x14ac:dyDescent="0.3">
      <c r="A311" s="831" t="s">
        <v>6691</v>
      </c>
      <c r="B311" s="832" t="s">
        <v>6692</v>
      </c>
      <c r="C311" s="832" t="s">
        <v>5511</v>
      </c>
      <c r="D311" s="832" t="s">
        <v>6845</v>
      </c>
      <c r="E311" s="832" t="s">
        <v>6846</v>
      </c>
      <c r="F311" s="849">
        <v>419</v>
      </c>
      <c r="G311" s="849">
        <v>74163</v>
      </c>
      <c r="H311" s="849">
        <v>0.94796380090497734</v>
      </c>
      <c r="I311" s="849">
        <v>177</v>
      </c>
      <c r="J311" s="849">
        <v>442</v>
      </c>
      <c r="K311" s="849">
        <v>78234</v>
      </c>
      <c r="L311" s="849">
        <v>1</v>
      </c>
      <c r="M311" s="849">
        <v>177</v>
      </c>
      <c r="N311" s="849">
        <v>440</v>
      </c>
      <c r="O311" s="849">
        <v>78320</v>
      </c>
      <c r="P311" s="837">
        <v>1.0010992663036531</v>
      </c>
      <c r="Q311" s="850">
        <v>178</v>
      </c>
    </row>
    <row r="312" spans="1:17" ht="14.4" customHeight="1" x14ac:dyDescent="0.3">
      <c r="A312" s="831" t="s">
        <v>6691</v>
      </c>
      <c r="B312" s="832" t="s">
        <v>6692</v>
      </c>
      <c r="C312" s="832" t="s">
        <v>5511</v>
      </c>
      <c r="D312" s="832" t="s">
        <v>6847</v>
      </c>
      <c r="E312" s="832" t="s">
        <v>6848</v>
      </c>
      <c r="F312" s="849">
        <v>56</v>
      </c>
      <c r="G312" s="849">
        <v>114688</v>
      </c>
      <c r="H312" s="849">
        <v>0.77739818881839384</v>
      </c>
      <c r="I312" s="849">
        <v>2048</v>
      </c>
      <c r="J312" s="849">
        <v>72</v>
      </c>
      <c r="K312" s="849">
        <v>147528</v>
      </c>
      <c r="L312" s="849">
        <v>1</v>
      </c>
      <c r="M312" s="849">
        <v>2049</v>
      </c>
      <c r="N312" s="849">
        <v>70</v>
      </c>
      <c r="O312" s="849">
        <v>143500</v>
      </c>
      <c r="P312" s="837">
        <v>0.97269670842145217</v>
      </c>
      <c r="Q312" s="850">
        <v>2050</v>
      </c>
    </row>
    <row r="313" spans="1:17" ht="14.4" customHeight="1" x14ac:dyDescent="0.3">
      <c r="A313" s="831" t="s">
        <v>6691</v>
      </c>
      <c r="B313" s="832" t="s">
        <v>6692</v>
      </c>
      <c r="C313" s="832" t="s">
        <v>5511</v>
      </c>
      <c r="D313" s="832" t="s">
        <v>6849</v>
      </c>
      <c r="E313" s="832" t="s">
        <v>6850</v>
      </c>
      <c r="F313" s="849">
        <v>17</v>
      </c>
      <c r="G313" s="849">
        <v>46512</v>
      </c>
      <c r="H313" s="849">
        <v>1.0621118012422359</v>
      </c>
      <c r="I313" s="849">
        <v>2736</v>
      </c>
      <c r="J313" s="849">
        <v>16</v>
      </c>
      <c r="K313" s="849">
        <v>43792</v>
      </c>
      <c r="L313" s="849">
        <v>1</v>
      </c>
      <c r="M313" s="849">
        <v>2737</v>
      </c>
      <c r="N313" s="849">
        <v>11</v>
      </c>
      <c r="O313" s="849">
        <v>30107</v>
      </c>
      <c r="P313" s="837">
        <v>0.6875</v>
      </c>
      <c r="Q313" s="850">
        <v>2737</v>
      </c>
    </row>
    <row r="314" spans="1:17" ht="14.4" customHeight="1" x14ac:dyDescent="0.3">
      <c r="A314" s="831" t="s">
        <v>6691</v>
      </c>
      <c r="B314" s="832" t="s">
        <v>6692</v>
      </c>
      <c r="C314" s="832" t="s">
        <v>5511</v>
      </c>
      <c r="D314" s="832" t="s">
        <v>6851</v>
      </c>
      <c r="E314" s="832" t="s">
        <v>6852</v>
      </c>
      <c r="F314" s="849">
        <v>16</v>
      </c>
      <c r="G314" s="849">
        <v>84304</v>
      </c>
      <c r="H314" s="849">
        <v>1.0666666666666667</v>
      </c>
      <c r="I314" s="849">
        <v>5269</v>
      </c>
      <c r="J314" s="849">
        <v>15</v>
      </c>
      <c r="K314" s="849">
        <v>79035</v>
      </c>
      <c r="L314" s="849">
        <v>1</v>
      </c>
      <c r="M314" s="849">
        <v>5269</v>
      </c>
      <c r="N314" s="849">
        <v>10</v>
      </c>
      <c r="O314" s="849">
        <v>52700</v>
      </c>
      <c r="P314" s="837">
        <v>0.66679319288922634</v>
      </c>
      <c r="Q314" s="850">
        <v>5270</v>
      </c>
    </row>
    <row r="315" spans="1:17" ht="14.4" customHeight="1" x14ac:dyDescent="0.3">
      <c r="A315" s="831" t="s">
        <v>6691</v>
      </c>
      <c r="B315" s="832" t="s">
        <v>6692</v>
      </c>
      <c r="C315" s="832" t="s">
        <v>5511</v>
      </c>
      <c r="D315" s="832" t="s">
        <v>6853</v>
      </c>
      <c r="E315" s="832" t="s">
        <v>6854</v>
      </c>
      <c r="F315" s="849">
        <v>1</v>
      </c>
      <c r="G315" s="849">
        <v>674</v>
      </c>
      <c r="H315" s="849">
        <v>0.49925925925925924</v>
      </c>
      <c r="I315" s="849">
        <v>674</v>
      </c>
      <c r="J315" s="849">
        <v>2</v>
      </c>
      <c r="K315" s="849">
        <v>1350</v>
      </c>
      <c r="L315" s="849">
        <v>1</v>
      </c>
      <c r="M315" s="849">
        <v>675</v>
      </c>
      <c r="N315" s="849">
        <v>1</v>
      </c>
      <c r="O315" s="849">
        <v>675</v>
      </c>
      <c r="P315" s="837">
        <v>0.5</v>
      </c>
      <c r="Q315" s="850">
        <v>675</v>
      </c>
    </row>
    <row r="316" spans="1:17" ht="14.4" customHeight="1" x14ac:dyDescent="0.3">
      <c r="A316" s="831" t="s">
        <v>6691</v>
      </c>
      <c r="B316" s="832" t="s">
        <v>6692</v>
      </c>
      <c r="C316" s="832" t="s">
        <v>5511</v>
      </c>
      <c r="D316" s="832" t="s">
        <v>6855</v>
      </c>
      <c r="E316" s="832" t="s">
        <v>6856</v>
      </c>
      <c r="F316" s="849">
        <v>1</v>
      </c>
      <c r="G316" s="849">
        <v>2113</v>
      </c>
      <c r="H316" s="849"/>
      <c r="I316" s="849">
        <v>2113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6691</v>
      </c>
      <c r="B317" s="832" t="s">
        <v>6692</v>
      </c>
      <c r="C317" s="832" t="s">
        <v>5511</v>
      </c>
      <c r="D317" s="832" t="s">
        <v>6857</v>
      </c>
      <c r="E317" s="832" t="s">
        <v>6858</v>
      </c>
      <c r="F317" s="849">
        <v>2</v>
      </c>
      <c r="G317" s="849">
        <v>310</v>
      </c>
      <c r="H317" s="849">
        <v>0.66666666666666663</v>
      </c>
      <c r="I317" s="849">
        <v>155</v>
      </c>
      <c r="J317" s="849">
        <v>3</v>
      </c>
      <c r="K317" s="849">
        <v>465</v>
      </c>
      <c r="L317" s="849">
        <v>1</v>
      </c>
      <c r="M317" s="849">
        <v>155</v>
      </c>
      <c r="N317" s="849">
        <v>3</v>
      </c>
      <c r="O317" s="849">
        <v>465</v>
      </c>
      <c r="P317" s="837">
        <v>1</v>
      </c>
      <c r="Q317" s="850">
        <v>155</v>
      </c>
    </row>
    <row r="318" spans="1:17" ht="14.4" customHeight="1" x14ac:dyDescent="0.3">
      <c r="A318" s="831" t="s">
        <v>6691</v>
      </c>
      <c r="B318" s="832" t="s">
        <v>6692</v>
      </c>
      <c r="C318" s="832" t="s">
        <v>5511</v>
      </c>
      <c r="D318" s="832" t="s">
        <v>6859</v>
      </c>
      <c r="E318" s="832" t="s">
        <v>6860</v>
      </c>
      <c r="F318" s="849">
        <v>3</v>
      </c>
      <c r="G318" s="849">
        <v>597</v>
      </c>
      <c r="H318" s="849">
        <v>1.5</v>
      </c>
      <c r="I318" s="849">
        <v>199</v>
      </c>
      <c r="J318" s="849">
        <v>2</v>
      </c>
      <c r="K318" s="849">
        <v>398</v>
      </c>
      <c r="L318" s="849">
        <v>1</v>
      </c>
      <c r="M318" s="849">
        <v>199</v>
      </c>
      <c r="N318" s="849">
        <v>2</v>
      </c>
      <c r="O318" s="849">
        <v>400</v>
      </c>
      <c r="P318" s="837">
        <v>1.0050251256281406</v>
      </c>
      <c r="Q318" s="850">
        <v>200</v>
      </c>
    </row>
    <row r="319" spans="1:17" ht="14.4" customHeight="1" x14ac:dyDescent="0.3">
      <c r="A319" s="831" t="s">
        <v>6691</v>
      </c>
      <c r="B319" s="832" t="s">
        <v>6692</v>
      </c>
      <c r="C319" s="832" t="s">
        <v>5511</v>
      </c>
      <c r="D319" s="832" t="s">
        <v>6861</v>
      </c>
      <c r="E319" s="832" t="s">
        <v>6862</v>
      </c>
      <c r="F319" s="849">
        <v>4</v>
      </c>
      <c r="G319" s="849">
        <v>816</v>
      </c>
      <c r="H319" s="849">
        <v>0.4</v>
      </c>
      <c r="I319" s="849">
        <v>204</v>
      </c>
      <c r="J319" s="849">
        <v>10</v>
      </c>
      <c r="K319" s="849">
        <v>2040</v>
      </c>
      <c r="L319" s="849">
        <v>1</v>
      </c>
      <c r="M319" s="849">
        <v>204</v>
      </c>
      <c r="N319" s="849">
        <v>9</v>
      </c>
      <c r="O319" s="849">
        <v>1845</v>
      </c>
      <c r="P319" s="837">
        <v>0.90441176470588236</v>
      </c>
      <c r="Q319" s="850">
        <v>205</v>
      </c>
    </row>
    <row r="320" spans="1:17" ht="14.4" customHeight="1" x14ac:dyDescent="0.3">
      <c r="A320" s="831" t="s">
        <v>6691</v>
      </c>
      <c r="B320" s="832" t="s">
        <v>6692</v>
      </c>
      <c r="C320" s="832" t="s">
        <v>5511</v>
      </c>
      <c r="D320" s="832" t="s">
        <v>6863</v>
      </c>
      <c r="E320" s="832" t="s">
        <v>6864</v>
      </c>
      <c r="F320" s="849">
        <v>3</v>
      </c>
      <c r="G320" s="849">
        <v>1278</v>
      </c>
      <c r="H320" s="849">
        <v>1</v>
      </c>
      <c r="I320" s="849">
        <v>426</v>
      </c>
      <c r="J320" s="849">
        <v>3</v>
      </c>
      <c r="K320" s="849">
        <v>1278</v>
      </c>
      <c r="L320" s="849">
        <v>1</v>
      </c>
      <c r="M320" s="849">
        <v>426</v>
      </c>
      <c r="N320" s="849">
        <v>4</v>
      </c>
      <c r="O320" s="849">
        <v>1708</v>
      </c>
      <c r="P320" s="837">
        <v>1.3364632237871674</v>
      </c>
      <c r="Q320" s="850">
        <v>427</v>
      </c>
    </row>
    <row r="321" spans="1:17" ht="14.4" customHeight="1" x14ac:dyDescent="0.3">
      <c r="A321" s="831" t="s">
        <v>6691</v>
      </c>
      <c r="B321" s="832" t="s">
        <v>6692</v>
      </c>
      <c r="C321" s="832" t="s">
        <v>5511</v>
      </c>
      <c r="D321" s="832" t="s">
        <v>6865</v>
      </c>
      <c r="E321" s="832" t="s">
        <v>6866</v>
      </c>
      <c r="F321" s="849"/>
      <c r="G321" s="849"/>
      <c r="H321" s="849"/>
      <c r="I321" s="849"/>
      <c r="J321" s="849">
        <v>3</v>
      </c>
      <c r="K321" s="849">
        <v>489</v>
      </c>
      <c r="L321" s="849">
        <v>1</v>
      </c>
      <c r="M321" s="849">
        <v>163</v>
      </c>
      <c r="N321" s="849">
        <v>1</v>
      </c>
      <c r="O321" s="849">
        <v>163</v>
      </c>
      <c r="P321" s="837">
        <v>0.33333333333333331</v>
      </c>
      <c r="Q321" s="850">
        <v>163</v>
      </c>
    </row>
    <row r="322" spans="1:17" ht="14.4" customHeight="1" x14ac:dyDescent="0.3">
      <c r="A322" s="831" t="s">
        <v>6691</v>
      </c>
      <c r="B322" s="832" t="s">
        <v>6692</v>
      </c>
      <c r="C322" s="832" t="s">
        <v>5511</v>
      </c>
      <c r="D322" s="832" t="s">
        <v>6867</v>
      </c>
      <c r="E322" s="832" t="s">
        <v>6868</v>
      </c>
      <c r="F322" s="849">
        <v>92</v>
      </c>
      <c r="G322" s="849">
        <v>198168</v>
      </c>
      <c r="H322" s="849">
        <v>1.1494663573085846</v>
      </c>
      <c r="I322" s="849">
        <v>2154</v>
      </c>
      <c r="J322" s="849">
        <v>80</v>
      </c>
      <c r="K322" s="849">
        <v>172400</v>
      </c>
      <c r="L322" s="849">
        <v>1</v>
      </c>
      <c r="M322" s="849">
        <v>2155</v>
      </c>
      <c r="N322" s="849">
        <v>102</v>
      </c>
      <c r="O322" s="849">
        <v>219912</v>
      </c>
      <c r="P322" s="837">
        <v>1.2755916473317865</v>
      </c>
      <c r="Q322" s="850">
        <v>2156</v>
      </c>
    </row>
    <row r="323" spans="1:17" ht="14.4" customHeight="1" x14ac:dyDescent="0.3">
      <c r="A323" s="831" t="s">
        <v>6691</v>
      </c>
      <c r="B323" s="832" t="s">
        <v>6692</v>
      </c>
      <c r="C323" s="832" t="s">
        <v>5511</v>
      </c>
      <c r="D323" s="832" t="s">
        <v>6869</v>
      </c>
      <c r="E323" s="832" t="s">
        <v>6830</v>
      </c>
      <c r="F323" s="849">
        <v>32</v>
      </c>
      <c r="G323" s="849">
        <v>60416</v>
      </c>
      <c r="H323" s="849">
        <v>1.5991529910005293</v>
      </c>
      <c r="I323" s="849">
        <v>1888</v>
      </c>
      <c r="J323" s="849">
        <v>20</v>
      </c>
      <c r="K323" s="849">
        <v>37780</v>
      </c>
      <c r="L323" s="849">
        <v>1</v>
      </c>
      <c r="M323" s="849">
        <v>1889</v>
      </c>
      <c r="N323" s="849">
        <v>28</v>
      </c>
      <c r="O323" s="849">
        <v>52892</v>
      </c>
      <c r="P323" s="837">
        <v>1.4</v>
      </c>
      <c r="Q323" s="850">
        <v>1889</v>
      </c>
    </row>
    <row r="324" spans="1:17" ht="14.4" customHeight="1" x14ac:dyDescent="0.3">
      <c r="A324" s="831" t="s">
        <v>6691</v>
      </c>
      <c r="B324" s="832" t="s">
        <v>6692</v>
      </c>
      <c r="C324" s="832" t="s">
        <v>5511</v>
      </c>
      <c r="D324" s="832" t="s">
        <v>6870</v>
      </c>
      <c r="E324" s="832" t="s">
        <v>6871</v>
      </c>
      <c r="F324" s="849">
        <v>19</v>
      </c>
      <c r="G324" s="849">
        <v>160721</v>
      </c>
      <c r="H324" s="849">
        <v>1.8997754137115839</v>
      </c>
      <c r="I324" s="849">
        <v>8459</v>
      </c>
      <c r="J324" s="849">
        <v>10</v>
      </c>
      <c r="K324" s="849">
        <v>84600</v>
      </c>
      <c r="L324" s="849">
        <v>1</v>
      </c>
      <c r="M324" s="849">
        <v>8460</v>
      </c>
      <c r="N324" s="849">
        <v>14</v>
      </c>
      <c r="O324" s="849">
        <v>118468</v>
      </c>
      <c r="P324" s="837">
        <v>1.4003309692671395</v>
      </c>
      <c r="Q324" s="850">
        <v>8462</v>
      </c>
    </row>
    <row r="325" spans="1:17" ht="14.4" customHeight="1" x14ac:dyDescent="0.3">
      <c r="A325" s="831" t="s">
        <v>6691</v>
      </c>
      <c r="B325" s="832" t="s">
        <v>6692</v>
      </c>
      <c r="C325" s="832" t="s">
        <v>5511</v>
      </c>
      <c r="D325" s="832" t="s">
        <v>6872</v>
      </c>
      <c r="E325" s="832" t="s">
        <v>6873</v>
      </c>
      <c r="F325" s="849">
        <v>6</v>
      </c>
      <c r="G325" s="849">
        <v>12318</v>
      </c>
      <c r="H325" s="849">
        <v>0.75</v>
      </c>
      <c r="I325" s="849">
        <v>2053</v>
      </c>
      <c r="J325" s="849">
        <v>8</v>
      </c>
      <c r="K325" s="849">
        <v>16424</v>
      </c>
      <c r="L325" s="849">
        <v>1</v>
      </c>
      <c r="M325" s="849">
        <v>2053</v>
      </c>
      <c r="N325" s="849">
        <v>4</v>
      </c>
      <c r="O325" s="849">
        <v>8220</v>
      </c>
      <c r="P325" s="837">
        <v>0.50048709206039943</v>
      </c>
      <c r="Q325" s="850">
        <v>2055</v>
      </c>
    </row>
    <row r="326" spans="1:17" ht="14.4" customHeight="1" x14ac:dyDescent="0.3">
      <c r="A326" s="831" t="s">
        <v>6691</v>
      </c>
      <c r="B326" s="832" t="s">
        <v>6692</v>
      </c>
      <c r="C326" s="832" t="s">
        <v>5511</v>
      </c>
      <c r="D326" s="832" t="s">
        <v>6874</v>
      </c>
      <c r="E326" s="832" t="s">
        <v>6875</v>
      </c>
      <c r="F326" s="849">
        <v>11</v>
      </c>
      <c r="G326" s="849">
        <v>63283</v>
      </c>
      <c r="H326" s="849">
        <v>2.2000000000000002</v>
      </c>
      <c r="I326" s="849">
        <v>5753</v>
      </c>
      <c r="J326" s="849">
        <v>5</v>
      </c>
      <c r="K326" s="849">
        <v>28765</v>
      </c>
      <c r="L326" s="849">
        <v>1</v>
      </c>
      <c r="M326" s="849">
        <v>5753</v>
      </c>
      <c r="N326" s="849">
        <v>12</v>
      </c>
      <c r="O326" s="849">
        <v>69060</v>
      </c>
      <c r="P326" s="837">
        <v>2.4008343472970624</v>
      </c>
      <c r="Q326" s="850">
        <v>5755</v>
      </c>
    </row>
    <row r="327" spans="1:17" ht="14.4" customHeight="1" x14ac:dyDescent="0.3">
      <c r="A327" s="831" t="s">
        <v>6691</v>
      </c>
      <c r="B327" s="832" t="s">
        <v>6692</v>
      </c>
      <c r="C327" s="832" t="s">
        <v>5511</v>
      </c>
      <c r="D327" s="832" t="s">
        <v>6876</v>
      </c>
      <c r="E327" s="832" t="s">
        <v>6877</v>
      </c>
      <c r="F327" s="849">
        <v>10</v>
      </c>
      <c r="G327" s="849">
        <v>5800</v>
      </c>
      <c r="H327" s="849">
        <v>5</v>
      </c>
      <c r="I327" s="849">
        <v>580</v>
      </c>
      <c r="J327" s="849">
        <v>2</v>
      </c>
      <c r="K327" s="849">
        <v>1160</v>
      </c>
      <c r="L327" s="849">
        <v>1</v>
      </c>
      <c r="M327" s="849">
        <v>580</v>
      </c>
      <c r="N327" s="849">
        <v>9</v>
      </c>
      <c r="O327" s="849">
        <v>5220</v>
      </c>
      <c r="P327" s="837">
        <v>4.5</v>
      </c>
      <c r="Q327" s="850">
        <v>580</v>
      </c>
    </row>
    <row r="328" spans="1:17" ht="14.4" customHeight="1" x14ac:dyDescent="0.3">
      <c r="A328" s="831" t="s">
        <v>6691</v>
      </c>
      <c r="B328" s="832" t="s">
        <v>6692</v>
      </c>
      <c r="C328" s="832" t="s">
        <v>5511</v>
      </c>
      <c r="D328" s="832" t="s">
        <v>6878</v>
      </c>
      <c r="E328" s="832" t="s">
        <v>6879</v>
      </c>
      <c r="F328" s="849"/>
      <c r="G328" s="849"/>
      <c r="H328" s="849"/>
      <c r="I328" s="849"/>
      <c r="J328" s="849">
        <v>1</v>
      </c>
      <c r="K328" s="849">
        <v>373</v>
      </c>
      <c r="L328" s="849">
        <v>1</v>
      </c>
      <c r="M328" s="849">
        <v>373</v>
      </c>
      <c r="N328" s="849"/>
      <c r="O328" s="849"/>
      <c r="P328" s="837"/>
      <c r="Q328" s="850"/>
    </row>
    <row r="329" spans="1:17" ht="14.4" customHeight="1" x14ac:dyDescent="0.3">
      <c r="A329" s="831" t="s">
        <v>6880</v>
      </c>
      <c r="B329" s="832" t="s">
        <v>6881</v>
      </c>
      <c r="C329" s="832" t="s">
        <v>5511</v>
      </c>
      <c r="D329" s="832" t="s">
        <v>6882</v>
      </c>
      <c r="E329" s="832" t="s">
        <v>6883</v>
      </c>
      <c r="F329" s="849">
        <v>360</v>
      </c>
      <c r="G329" s="849">
        <v>75960</v>
      </c>
      <c r="H329" s="849">
        <v>0.91139240506329111</v>
      </c>
      <c r="I329" s="849">
        <v>211</v>
      </c>
      <c r="J329" s="849">
        <v>395</v>
      </c>
      <c r="K329" s="849">
        <v>83345</v>
      </c>
      <c r="L329" s="849">
        <v>1</v>
      </c>
      <c r="M329" s="849">
        <v>211</v>
      </c>
      <c r="N329" s="849">
        <v>379</v>
      </c>
      <c r="O329" s="849">
        <v>80348</v>
      </c>
      <c r="P329" s="837">
        <v>0.96404103425520427</v>
      </c>
      <c r="Q329" s="850">
        <v>212</v>
      </c>
    </row>
    <row r="330" spans="1:17" ht="14.4" customHeight="1" x14ac:dyDescent="0.3">
      <c r="A330" s="831" t="s">
        <v>6880</v>
      </c>
      <c r="B330" s="832" t="s">
        <v>6881</v>
      </c>
      <c r="C330" s="832" t="s">
        <v>5511</v>
      </c>
      <c r="D330" s="832" t="s">
        <v>6884</v>
      </c>
      <c r="E330" s="832" t="s">
        <v>6883</v>
      </c>
      <c r="F330" s="849">
        <v>8</v>
      </c>
      <c r="G330" s="849">
        <v>696</v>
      </c>
      <c r="H330" s="849">
        <v>0.88888888888888884</v>
      </c>
      <c r="I330" s="849">
        <v>87</v>
      </c>
      <c r="J330" s="849">
        <v>9</v>
      </c>
      <c r="K330" s="849">
        <v>783</v>
      </c>
      <c r="L330" s="849">
        <v>1</v>
      </c>
      <c r="M330" s="849">
        <v>87</v>
      </c>
      <c r="N330" s="849"/>
      <c r="O330" s="849"/>
      <c r="P330" s="837"/>
      <c r="Q330" s="850"/>
    </row>
    <row r="331" spans="1:17" ht="14.4" customHeight="1" x14ac:dyDescent="0.3">
      <c r="A331" s="831" t="s">
        <v>6880</v>
      </c>
      <c r="B331" s="832" t="s">
        <v>6881</v>
      </c>
      <c r="C331" s="832" t="s">
        <v>5511</v>
      </c>
      <c r="D331" s="832" t="s">
        <v>6885</v>
      </c>
      <c r="E331" s="832" t="s">
        <v>6886</v>
      </c>
      <c r="F331" s="849">
        <v>479</v>
      </c>
      <c r="G331" s="849">
        <v>144179</v>
      </c>
      <c r="H331" s="849">
        <v>1.8007518796992481</v>
      </c>
      <c r="I331" s="849">
        <v>301</v>
      </c>
      <c r="J331" s="849">
        <v>266</v>
      </c>
      <c r="K331" s="849">
        <v>80066</v>
      </c>
      <c r="L331" s="849">
        <v>1</v>
      </c>
      <c r="M331" s="849">
        <v>301</v>
      </c>
      <c r="N331" s="849">
        <v>672</v>
      </c>
      <c r="O331" s="849">
        <v>202944</v>
      </c>
      <c r="P331" s="837">
        <v>2.5347088651862215</v>
      </c>
      <c r="Q331" s="850">
        <v>302</v>
      </c>
    </row>
    <row r="332" spans="1:17" ht="14.4" customHeight="1" x14ac:dyDescent="0.3">
      <c r="A332" s="831" t="s">
        <v>6880</v>
      </c>
      <c r="B332" s="832" t="s">
        <v>6881</v>
      </c>
      <c r="C332" s="832" t="s">
        <v>5511</v>
      </c>
      <c r="D332" s="832" t="s">
        <v>6887</v>
      </c>
      <c r="E332" s="832" t="s">
        <v>6888</v>
      </c>
      <c r="F332" s="849">
        <v>12</v>
      </c>
      <c r="G332" s="849">
        <v>1188</v>
      </c>
      <c r="H332" s="849"/>
      <c r="I332" s="849">
        <v>99</v>
      </c>
      <c r="J332" s="849"/>
      <c r="K332" s="849"/>
      <c r="L332" s="849"/>
      <c r="M332" s="849"/>
      <c r="N332" s="849">
        <v>15</v>
      </c>
      <c r="O332" s="849">
        <v>1500</v>
      </c>
      <c r="P332" s="837"/>
      <c r="Q332" s="850">
        <v>100</v>
      </c>
    </row>
    <row r="333" spans="1:17" ht="14.4" customHeight="1" x14ac:dyDescent="0.3">
      <c r="A333" s="831" t="s">
        <v>6880</v>
      </c>
      <c r="B333" s="832" t="s">
        <v>6881</v>
      </c>
      <c r="C333" s="832" t="s">
        <v>5511</v>
      </c>
      <c r="D333" s="832" t="s">
        <v>6889</v>
      </c>
      <c r="E333" s="832" t="s">
        <v>6890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232</v>
      </c>
      <c r="P333" s="837"/>
      <c r="Q333" s="850">
        <v>232</v>
      </c>
    </row>
    <row r="334" spans="1:17" ht="14.4" customHeight="1" x14ac:dyDescent="0.3">
      <c r="A334" s="831" t="s">
        <v>6880</v>
      </c>
      <c r="B334" s="832" t="s">
        <v>6881</v>
      </c>
      <c r="C334" s="832" t="s">
        <v>5511</v>
      </c>
      <c r="D334" s="832" t="s">
        <v>6891</v>
      </c>
      <c r="E334" s="832" t="s">
        <v>6892</v>
      </c>
      <c r="F334" s="849">
        <v>105</v>
      </c>
      <c r="G334" s="849">
        <v>14385</v>
      </c>
      <c r="H334" s="849">
        <v>1.1290322580645162</v>
      </c>
      <c r="I334" s="849">
        <v>137</v>
      </c>
      <c r="J334" s="849">
        <v>93</v>
      </c>
      <c r="K334" s="849">
        <v>12741</v>
      </c>
      <c r="L334" s="849">
        <v>1</v>
      </c>
      <c r="M334" s="849">
        <v>137</v>
      </c>
      <c r="N334" s="849">
        <v>92</v>
      </c>
      <c r="O334" s="849">
        <v>12604</v>
      </c>
      <c r="P334" s="837">
        <v>0.989247311827957</v>
      </c>
      <c r="Q334" s="850">
        <v>137</v>
      </c>
    </row>
    <row r="335" spans="1:17" ht="14.4" customHeight="1" x14ac:dyDescent="0.3">
      <c r="A335" s="831" t="s">
        <v>6880</v>
      </c>
      <c r="B335" s="832" t="s">
        <v>6881</v>
      </c>
      <c r="C335" s="832" t="s">
        <v>5511</v>
      </c>
      <c r="D335" s="832" t="s">
        <v>6893</v>
      </c>
      <c r="E335" s="832" t="s">
        <v>6892</v>
      </c>
      <c r="F335" s="849">
        <v>2</v>
      </c>
      <c r="G335" s="849">
        <v>366</v>
      </c>
      <c r="H335" s="849">
        <v>0.5</v>
      </c>
      <c r="I335" s="849">
        <v>183</v>
      </c>
      <c r="J335" s="849">
        <v>4</v>
      </c>
      <c r="K335" s="849">
        <v>732</v>
      </c>
      <c r="L335" s="849">
        <v>1</v>
      </c>
      <c r="M335" s="849">
        <v>183</v>
      </c>
      <c r="N335" s="849"/>
      <c r="O335" s="849"/>
      <c r="P335" s="837"/>
      <c r="Q335" s="850"/>
    </row>
    <row r="336" spans="1:17" ht="14.4" customHeight="1" x14ac:dyDescent="0.3">
      <c r="A336" s="831" t="s">
        <v>6880</v>
      </c>
      <c r="B336" s="832" t="s">
        <v>6881</v>
      </c>
      <c r="C336" s="832" t="s">
        <v>5511</v>
      </c>
      <c r="D336" s="832" t="s">
        <v>6894</v>
      </c>
      <c r="E336" s="832" t="s">
        <v>6895</v>
      </c>
      <c r="F336" s="849">
        <v>1</v>
      </c>
      <c r="G336" s="849">
        <v>639</v>
      </c>
      <c r="H336" s="849"/>
      <c r="I336" s="849">
        <v>639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6880</v>
      </c>
      <c r="B337" s="832" t="s">
        <v>6881</v>
      </c>
      <c r="C337" s="832" t="s">
        <v>5511</v>
      </c>
      <c r="D337" s="832" t="s">
        <v>6896</v>
      </c>
      <c r="E337" s="832" t="s">
        <v>6897</v>
      </c>
      <c r="F337" s="849"/>
      <c r="G337" s="849"/>
      <c r="H337" s="849"/>
      <c r="I337" s="849"/>
      <c r="J337" s="849">
        <v>1</v>
      </c>
      <c r="K337" s="849">
        <v>608</v>
      </c>
      <c r="L337" s="849">
        <v>1</v>
      </c>
      <c r="M337" s="849">
        <v>608</v>
      </c>
      <c r="N337" s="849"/>
      <c r="O337" s="849"/>
      <c r="P337" s="837"/>
      <c r="Q337" s="850"/>
    </row>
    <row r="338" spans="1:17" ht="14.4" customHeight="1" x14ac:dyDescent="0.3">
      <c r="A338" s="831" t="s">
        <v>6880</v>
      </c>
      <c r="B338" s="832" t="s">
        <v>6881</v>
      </c>
      <c r="C338" s="832" t="s">
        <v>5511</v>
      </c>
      <c r="D338" s="832" t="s">
        <v>6898</v>
      </c>
      <c r="E338" s="832" t="s">
        <v>6899</v>
      </c>
      <c r="F338" s="849">
        <v>12</v>
      </c>
      <c r="G338" s="849">
        <v>2076</v>
      </c>
      <c r="H338" s="849">
        <v>1</v>
      </c>
      <c r="I338" s="849">
        <v>173</v>
      </c>
      <c r="J338" s="849">
        <v>12</v>
      </c>
      <c r="K338" s="849">
        <v>2076</v>
      </c>
      <c r="L338" s="849">
        <v>1</v>
      </c>
      <c r="M338" s="849">
        <v>173</v>
      </c>
      <c r="N338" s="849">
        <v>24</v>
      </c>
      <c r="O338" s="849">
        <v>4176</v>
      </c>
      <c r="P338" s="837">
        <v>2.0115606936416186</v>
      </c>
      <c r="Q338" s="850">
        <v>174</v>
      </c>
    </row>
    <row r="339" spans="1:17" ht="14.4" customHeight="1" x14ac:dyDescent="0.3">
      <c r="A339" s="831" t="s">
        <v>6880</v>
      </c>
      <c r="B339" s="832" t="s">
        <v>6881</v>
      </c>
      <c r="C339" s="832" t="s">
        <v>5511</v>
      </c>
      <c r="D339" s="832" t="s">
        <v>6900</v>
      </c>
      <c r="E339" s="832" t="s">
        <v>6901</v>
      </c>
      <c r="F339" s="849">
        <v>85</v>
      </c>
      <c r="G339" s="849">
        <v>23205</v>
      </c>
      <c r="H339" s="849"/>
      <c r="I339" s="849">
        <v>273</v>
      </c>
      <c r="J339" s="849"/>
      <c r="K339" s="849"/>
      <c r="L339" s="849"/>
      <c r="M339" s="849"/>
      <c r="N339" s="849">
        <v>96</v>
      </c>
      <c r="O339" s="849">
        <v>26304</v>
      </c>
      <c r="P339" s="837"/>
      <c r="Q339" s="850">
        <v>274</v>
      </c>
    </row>
    <row r="340" spans="1:17" ht="14.4" customHeight="1" x14ac:dyDescent="0.3">
      <c r="A340" s="831" t="s">
        <v>6880</v>
      </c>
      <c r="B340" s="832" t="s">
        <v>6881</v>
      </c>
      <c r="C340" s="832" t="s">
        <v>5511</v>
      </c>
      <c r="D340" s="832" t="s">
        <v>6902</v>
      </c>
      <c r="E340" s="832" t="s">
        <v>6903</v>
      </c>
      <c r="F340" s="849">
        <v>107</v>
      </c>
      <c r="G340" s="849">
        <v>15194</v>
      </c>
      <c r="H340" s="849">
        <v>1.0388349514563107</v>
      </c>
      <c r="I340" s="849">
        <v>142</v>
      </c>
      <c r="J340" s="849">
        <v>103</v>
      </c>
      <c r="K340" s="849">
        <v>14626</v>
      </c>
      <c r="L340" s="849">
        <v>1</v>
      </c>
      <c r="M340" s="849">
        <v>142</v>
      </c>
      <c r="N340" s="849">
        <v>105</v>
      </c>
      <c r="O340" s="849">
        <v>14910</v>
      </c>
      <c r="P340" s="837">
        <v>1.0194174757281553</v>
      </c>
      <c r="Q340" s="850">
        <v>142</v>
      </c>
    </row>
    <row r="341" spans="1:17" ht="14.4" customHeight="1" x14ac:dyDescent="0.3">
      <c r="A341" s="831" t="s">
        <v>6880</v>
      </c>
      <c r="B341" s="832" t="s">
        <v>6881</v>
      </c>
      <c r="C341" s="832" t="s">
        <v>5511</v>
      </c>
      <c r="D341" s="832" t="s">
        <v>6904</v>
      </c>
      <c r="E341" s="832" t="s">
        <v>6903</v>
      </c>
      <c r="F341" s="849">
        <v>105</v>
      </c>
      <c r="G341" s="849">
        <v>8190</v>
      </c>
      <c r="H341" s="849">
        <v>1.1290322580645162</v>
      </c>
      <c r="I341" s="849">
        <v>78</v>
      </c>
      <c r="J341" s="849">
        <v>93</v>
      </c>
      <c r="K341" s="849">
        <v>7254</v>
      </c>
      <c r="L341" s="849">
        <v>1</v>
      </c>
      <c r="M341" s="849">
        <v>78</v>
      </c>
      <c r="N341" s="849">
        <v>92</v>
      </c>
      <c r="O341" s="849">
        <v>7176</v>
      </c>
      <c r="P341" s="837">
        <v>0.989247311827957</v>
      </c>
      <c r="Q341" s="850">
        <v>78</v>
      </c>
    </row>
    <row r="342" spans="1:17" ht="14.4" customHeight="1" x14ac:dyDescent="0.3">
      <c r="A342" s="831" t="s">
        <v>6880</v>
      </c>
      <c r="B342" s="832" t="s">
        <v>6881</v>
      </c>
      <c r="C342" s="832" t="s">
        <v>5511</v>
      </c>
      <c r="D342" s="832" t="s">
        <v>6905</v>
      </c>
      <c r="E342" s="832" t="s">
        <v>6906</v>
      </c>
      <c r="F342" s="849">
        <v>107</v>
      </c>
      <c r="G342" s="849">
        <v>33491</v>
      </c>
      <c r="H342" s="849">
        <v>1.0255695737383634</v>
      </c>
      <c r="I342" s="849">
        <v>313</v>
      </c>
      <c r="J342" s="849">
        <v>104</v>
      </c>
      <c r="K342" s="849">
        <v>32656</v>
      </c>
      <c r="L342" s="849">
        <v>1</v>
      </c>
      <c r="M342" s="849">
        <v>314</v>
      </c>
      <c r="N342" s="849">
        <v>105</v>
      </c>
      <c r="O342" s="849">
        <v>32970</v>
      </c>
      <c r="P342" s="837">
        <v>1.0096153846153846</v>
      </c>
      <c r="Q342" s="850">
        <v>314</v>
      </c>
    </row>
    <row r="343" spans="1:17" ht="14.4" customHeight="1" x14ac:dyDescent="0.3">
      <c r="A343" s="831" t="s">
        <v>6880</v>
      </c>
      <c r="B343" s="832" t="s">
        <v>6881</v>
      </c>
      <c r="C343" s="832" t="s">
        <v>5511</v>
      </c>
      <c r="D343" s="832" t="s">
        <v>6907</v>
      </c>
      <c r="E343" s="832" t="s">
        <v>6908</v>
      </c>
      <c r="F343" s="849">
        <v>58</v>
      </c>
      <c r="G343" s="849">
        <v>9454</v>
      </c>
      <c r="H343" s="849">
        <v>0.33918128654970758</v>
      </c>
      <c r="I343" s="849">
        <v>163</v>
      </c>
      <c r="J343" s="849">
        <v>171</v>
      </c>
      <c r="K343" s="849">
        <v>27873</v>
      </c>
      <c r="L343" s="849">
        <v>1</v>
      </c>
      <c r="M343" s="849">
        <v>163</v>
      </c>
      <c r="N343" s="849">
        <v>92</v>
      </c>
      <c r="O343" s="849">
        <v>14996</v>
      </c>
      <c r="P343" s="837">
        <v>0.53801169590643272</v>
      </c>
      <c r="Q343" s="850">
        <v>163</v>
      </c>
    </row>
    <row r="344" spans="1:17" ht="14.4" customHeight="1" x14ac:dyDescent="0.3">
      <c r="A344" s="831" t="s">
        <v>6880</v>
      </c>
      <c r="B344" s="832" t="s">
        <v>6881</v>
      </c>
      <c r="C344" s="832" t="s">
        <v>5511</v>
      </c>
      <c r="D344" s="832" t="s">
        <v>6909</v>
      </c>
      <c r="E344" s="832" t="s">
        <v>6883</v>
      </c>
      <c r="F344" s="849">
        <v>352</v>
      </c>
      <c r="G344" s="849">
        <v>25344</v>
      </c>
      <c r="H344" s="849">
        <v>1.2707581227436824</v>
      </c>
      <c r="I344" s="849">
        <v>72</v>
      </c>
      <c r="J344" s="849">
        <v>277</v>
      </c>
      <c r="K344" s="849">
        <v>19944</v>
      </c>
      <c r="L344" s="849">
        <v>1</v>
      </c>
      <c r="M344" s="849">
        <v>72</v>
      </c>
      <c r="N344" s="849">
        <v>355</v>
      </c>
      <c r="O344" s="849">
        <v>25560</v>
      </c>
      <c r="P344" s="837">
        <v>1.2815884476534296</v>
      </c>
      <c r="Q344" s="850">
        <v>72</v>
      </c>
    </row>
    <row r="345" spans="1:17" ht="14.4" customHeight="1" x14ac:dyDescent="0.3">
      <c r="A345" s="831" t="s">
        <v>6880</v>
      </c>
      <c r="B345" s="832" t="s">
        <v>6881</v>
      </c>
      <c r="C345" s="832" t="s">
        <v>5511</v>
      </c>
      <c r="D345" s="832" t="s">
        <v>6910</v>
      </c>
      <c r="E345" s="832" t="s">
        <v>6911</v>
      </c>
      <c r="F345" s="849">
        <v>4</v>
      </c>
      <c r="G345" s="849">
        <v>916</v>
      </c>
      <c r="H345" s="849"/>
      <c r="I345" s="849">
        <v>229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6880</v>
      </c>
      <c r="B346" s="832" t="s">
        <v>6881</v>
      </c>
      <c r="C346" s="832" t="s">
        <v>5511</v>
      </c>
      <c r="D346" s="832" t="s">
        <v>6912</v>
      </c>
      <c r="E346" s="832" t="s">
        <v>6913</v>
      </c>
      <c r="F346" s="849">
        <v>17</v>
      </c>
      <c r="G346" s="849">
        <v>20587</v>
      </c>
      <c r="H346" s="849">
        <v>2.8333333333333335</v>
      </c>
      <c r="I346" s="849">
        <v>1211</v>
      </c>
      <c r="J346" s="849">
        <v>6</v>
      </c>
      <c r="K346" s="849">
        <v>7266</v>
      </c>
      <c r="L346" s="849">
        <v>1</v>
      </c>
      <c r="M346" s="849">
        <v>1211</v>
      </c>
      <c r="N346" s="849">
        <v>22</v>
      </c>
      <c r="O346" s="849">
        <v>26664</v>
      </c>
      <c r="P346" s="837">
        <v>3.6696944673823286</v>
      </c>
      <c r="Q346" s="850">
        <v>1212</v>
      </c>
    </row>
    <row r="347" spans="1:17" ht="14.4" customHeight="1" x14ac:dyDescent="0.3">
      <c r="A347" s="831" t="s">
        <v>6880</v>
      </c>
      <c r="B347" s="832" t="s">
        <v>6881</v>
      </c>
      <c r="C347" s="832" t="s">
        <v>5511</v>
      </c>
      <c r="D347" s="832" t="s">
        <v>6914</v>
      </c>
      <c r="E347" s="832" t="s">
        <v>6915</v>
      </c>
      <c r="F347" s="849">
        <v>13</v>
      </c>
      <c r="G347" s="849">
        <v>1482</v>
      </c>
      <c r="H347" s="849">
        <v>1.3</v>
      </c>
      <c r="I347" s="849">
        <v>114</v>
      </c>
      <c r="J347" s="849">
        <v>10</v>
      </c>
      <c r="K347" s="849">
        <v>1140</v>
      </c>
      <c r="L347" s="849">
        <v>1</v>
      </c>
      <c r="M347" s="849">
        <v>114</v>
      </c>
      <c r="N347" s="849">
        <v>15</v>
      </c>
      <c r="O347" s="849">
        <v>1725</v>
      </c>
      <c r="P347" s="837">
        <v>1.513157894736842</v>
      </c>
      <c r="Q347" s="850">
        <v>115</v>
      </c>
    </row>
    <row r="348" spans="1:17" ht="14.4" customHeight="1" x14ac:dyDescent="0.3">
      <c r="A348" s="831" t="s">
        <v>6880</v>
      </c>
      <c r="B348" s="832" t="s">
        <v>6881</v>
      </c>
      <c r="C348" s="832" t="s">
        <v>5511</v>
      </c>
      <c r="D348" s="832" t="s">
        <v>6916</v>
      </c>
      <c r="E348" s="832" t="s">
        <v>6917</v>
      </c>
      <c r="F348" s="849">
        <v>3</v>
      </c>
      <c r="G348" s="849">
        <v>1038</v>
      </c>
      <c r="H348" s="849">
        <v>1.4956772334293948</v>
      </c>
      <c r="I348" s="849">
        <v>346</v>
      </c>
      <c r="J348" s="849">
        <v>2</v>
      </c>
      <c r="K348" s="849">
        <v>694</v>
      </c>
      <c r="L348" s="849">
        <v>1</v>
      </c>
      <c r="M348" s="849">
        <v>347</v>
      </c>
      <c r="N348" s="849"/>
      <c r="O348" s="849"/>
      <c r="P348" s="837"/>
      <c r="Q348" s="850"/>
    </row>
    <row r="349" spans="1:17" ht="14.4" customHeight="1" x14ac:dyDescent="0.3">
      <c r="A349" s="831" t="s">
        <v>6880</v>
      </c>
      <c r="B349" s="832" t="s">
        <v>6881</v>
      </c>
      <c r="C349" s="832" t="s">
        <v>5511</v>
      </c>
      <c r="D349" s="832" t="s">
        <v>6918</v>
      </c>
      <c r="E349" s="832" t="s">
        <v>6919</v>
      </c>
      <c r="F349" s="849">
        <v>2</v>
      </c>
      <c r="G349" s="849">
        <v>2128</v>
      </c>
      <c r="H349" s="849">
        <v>0.99906103286384973</v>
      </c>
      <c r="I349" s="849">
        <v>1064</v>
      </c>
      <c r="J349" s="849">
        <v>2</v>
      </c>
      <c r="K349" s="849">
        <v>2130</v>
      </c>
      <c r="L349" s="849">
        <v>1</v>
      </c>
      <c r="M349" s="849">
        <v>1065</v>
      </c>
      <c r="N349" s="849"/>
      <c r="O349" s="849"/>
      <c r="P349" s="837"/>
      <c r="Q349" s="850"/>
    </row>
    <row r="350" spans="1:17" ht="14.4" customHeight="1" x14ac:dyDescent="0.3">
      <c r="A350" s="831" t="s">
        <v>6880</v>
      </c>
      <c r="B350" s="832" t="s">
        <v>6881</v>
      </c>
      <c r="C350" s="832" t="s">
        <v>5511</v>
      </c>
      <c r="D350" s="832" t="s">
        <v>6920</v>
      </c>
      <c r="E350" s="832" t="s">
        <v>6921</v>
      </c>
      <c r="F350" s="849">
        <v>2</v>
      </c>
      <c r="G350" s="849">
        <v>602</v>
      </c>
      <c r="H350" s="849"/>
      <c r="I350" s="849">
        <v>301</v>
      </c>
      <c r="J350" s="849"/>
      <c r="K350" s="849"/>
      <c r="L350" s="849"/>
      <c r="M350" s="849"/>
      <c r="N350" s="849">
        <v>1</v>
      </c>
      <c r="O350" s="849">
        <v>302</v>
      </c>
      <c r="P350" s="837"/>
      <c r="Q350" s="850">
        <v>302</v>
      </c>
    </row>
    <row r="351" spans="1:17" ht="14.4" customHeight="1" x14ac:dyDescent="0.3">
      <c r="A351" s="831" t="s">
        <v>6922</v>
      </c>
      <c r="B351" s="832" t="s">
        <v>6923</v>
      </c>
      <c r="C351" s="832" t="s">
        <v>5511</v>
      </c>
      <c r="D351" s="832" t="s">
        <v>6924</v>
      </c>
      <c r="E351" s="832" t="s">
        <v>6925</v>
      </c>
      <c r="F351" s="849">
        <v>30</v>
      </c>
      <c r="G351" s="849">
        <v>1740</v>
      </c>
      <c r="H351" s="849">
        <v>1.6666666666666667</v>
      </c>
      <c r="I351" s="849">
        <v>58</v>
      </c>
      <c r="J351" s="849">
        <v>18</v>
      </c>
      <c r="K351" s="849">
        <v>1044</v>
      </c>
      <c r="L351" s="849">
        <v>1</v>
      </c>
      <c r="M351" s="849">
        <v>58</v>
      </c>
      <c r="N351" s="849">
        <v>8</v>
      </c>
      <c r="O351" s="849">
        <v>464</v>
      </c>
      <c r="P351" s="837">
        <v>0.44444444444444442</v>
      </c>
      <c r="Q351" s="850">
        <v>58</v>
      </c>
    </row>
    <row r="352" spans="1:17" ht="14.4" customHeight="1" x14ac:dyDescent="0.3">
      <c r="A352" s="831" t="s">
        <v>6922</v>
      </c>
      <c r="B352" s="832" t="s">
        <v>6923</v>
      </c>
      <c r="C352" s="832" t="s">
        <v>5511</v>
      </c>
      <c r="D352" s="832" t="s">
        <v>6926</v>
      </c>
      <c r="E352" s="832" t="s">
        <v>6927</v>
      </c>
      <c r="F352" s="849">
        <v>24</v>
      </c>
      <c r="G352" s="849">
        <v>4296</v>
      </c>
      <c r="H352" s="849">
        <v>0.61196581196581201</v>
      </c>
      <c r="I352" s="849">
        <v>179</v>
      </c>
      <c r="J352" s="849">
        <v>39</v>
      </c>
      <c r="K352" s="849">
        <v>7020</v>
      </c>
      <c r="L352" s="849">
        <v>1</v>
      </c>
      <c r="M352" s="849">
        <v>180</v>
      </c>
      <c r="N352" s="849">
        <v>27</v>
      </c>
      <c r="O352" s="849">
        <v>4860</v>
      </c>
      <c r="P352" s="837">
        <v>0.69230769230769229</v>
      </c>
      <c r="Q352" s="850">
        <v>180</v>
      </c>
    </row>
    <row r="353" spans="1:17" ht="14.4" customHeight="1" x14ac:dyDescent="0.3">
      <c r="A353" s="831" t="s">
        <v>6922</v>
      </c>
      <c r="B353" s="832" t="s">
        <v>6923</v>
      </c>
      <c r="C353" s="832" t="s">
        <v>5511</v>
      </c>
      <c r="D353" s="832" t="s">
        <v>6928</v>
      </c>
      <c r="E353" s="832" t="s">
        <v>6929</v>
      </c>
      <c r="F353" s="849">
        <v>14</v>
      </c>
      <c r="G353" s="849">
        <v>4690</v>
      </c>
      <c r="H353" s="849">
        <v>0.38773148148148145</v>
      </c>
      <c r="I353" s="849">
        <v>335</v>
      </c>
      <c r="J353" s="849">
        <v>36</v>
      </c>
      <c r="K353" s="849">
        <v>12096</v>
      </c>
      <c r="L353" s="849">
        <v>1</v>
      </c>
      <c r="M353" s="849">
        <v>336</v>
      </c>
      <c r="N353" s="849">
        <v>19</v>
      </c>
      <c r="O353" s="849">
        <v>6403</v>
      </c>
      <c r="P353" s="837">
        <v>0.529348544973545</v>
      </c>
      <c r="Q353" s="850">
        <v>337</v>
      </c>
    </row>
    <row r="354" spans="1:17" ht="14.4" customHeight="1" x14ac:dyDescent="0.3">
      <c r="A354" s="831" t="s">
        <v>6922</v>
      </c>
      <c r="B354" s="832" t="s">
        <v>6923</v>
      </c>
      <c r="C354" s="832" t="s">
        <v>5511</v>
      </c>
      <c r="D354" s="832" t="s">
        <v>6930</v>
      </c>
      <c r="E354" s="832" t="s">
        <v>6931</v>
      </c>
      <c r="F354" s="849">
        <v>88</v>
      </c>
      <c r="G354" s="849">
        <v>30712</v>
      </c>
      <c r="H354" s="849">
        <v>1.1282051282051282</v>
      </c>
      <c r="I354" s="849">
        <v>349</v>
      </c>
      <c r="J354" s="849">
        <v>78</v>
      </c>
      <c r="K354" s="849">
        <v>27222</v>
      </c>
      <c r="L354" s="849">
        <v>1</v>
      </c>
      <c r="M354" s="849">
        <v>349</v>
      </c>
      <c r="N354" s="849">
        <v>50</v>
      </c>
      <c r="O354" s="849">
        <v>17500</v>
      </c>
      <c r="P354" s="837">
        <v>0.64286239071339357</v>
      </c>
      <c r="Q354" s="850">
        <v>350</v>
      </c>
    </row>
    <row r="355" spans="1:17" ht="14.4" customHeight="1" x14ac:dyDescent="0.3">
      <c r="A355" s="831" t="s">
        <v>6922</v>
      </c>
      <c r="B355" s="832" t="s">
        <v>6923</v>
      </c>
      <c r="C355" s="832" t="s">
        <v>5511</v>
      </c>
      <c r="D355" s="832" t="s">
        <v>6300</v>
      </c>
      <c r="E355" s="832" t="s">
        <v>6301</v>
      </c>
      <c r="F355" s="849">
        <v>7</v>
      </c>
      <c r="G355" s="849">
        <v>343</v>
      </c>
      <c r="H355" s="849"/>
      <c r="I355" s="849">
        <v>49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6922</v>
      </c>
      <c r="B356" s="832" t="s">
        <v>6923</v>
      </c>
      <c r="C356" s="832" t="s">
        <v>5511</v>
      </c>
      <c r="D356" s="832" t="s">
        <v>6932</v>
      </c>
      <c r="E356" s="832" t="s">
        <v>6933</v>
      </c>
      <c r="F356" s="849">
        <v>12</v>
      </c>
      <c r="G356" s="849">
        <v>4644</v>
      </c>
      <c r="H356" s="849">
        <v>0.98976982097186705</v>
      </c>
      <c r="I356" s="849">
        <v>387</v>
      </c>
      <c r="J356" s="849">
        <v>12</v>
      </c>
      <c r="K356" s="849">
        <v>4692</v>
      </c>
      <c r="L356" s="849">
        <v>1</v>
      </c>
      <c r="M356" s="849">
        <v>391</v>
      </c>
      <c r="N356" s="849">
        <v>20</v>
      </c>
      <c r="O356" s="849">
        <v>7840</v>
      </c>
      <c r="P356" s="837">
        <v>1.670929241261722</v>
      </c>
      <c r="Q356" s="850">
        <v>392</v>
      </c>
    </row>
    <row r="357" spans="1:17" ht="14.4" customHeight="1" x14ac:dyDescent="0.3">
      <c r="A357" s="831" t="s">
        <v>6922</v>
      </c>
      <c r="B357" s="832" t="s">
        <v>6923</v>
      </c>
      <c r="C357" s="832" t="s">
        <v>5511</v>
      </c>
      <c r="D357" s="832" t="s">
        <v>6934</v>
      </c>
      <c r="E357" s="832" t="s">
        <v>6935</v>
      </c>
      <c r="F357" s="849">
        <v>4</v>
      </c>
      <c r="G357" s="849">
        <v>152</v>
      </c>
      <c r="H357" s="849">
        <v>1</v>
      </c>
      <c r="I357" s="849">
        <v>38</v>
      </c>
      <c r="J357" s="849">
        <v>4</v>
      </c>
      <c r="K357" s="849">
        <v>152</v>
      </c>
      <c r="L357" s="849">
        <v>1</v>
      </c>
      <c r="M357" s="849">
        <v>38</v>
      </c>
      <c r="N357" s="849">
        <v>5</v>
      </c>
      <c r="O357" s="849">
        <v>190</v>
      </c>
      <c r="P357" s="837">
        <v>1.25</v>
      </c>
      <c r="Q357" s="850">
        <v>38</v>
      </c>
    </row>
    <row r="358" spans="1:17" ht="14.4" customHeight="1" x14ac:dyDescent="0.3">
      <c r="A358" s="831" t="s">
        <v>6922</v>
      </c>
      <c r="B358" s="832" t="s">
        <v>6923</v>
      </c>
      <c r="C358" s="832" t="s">
        <v>5511</v>
      </c>
      <c r="D358" s="832" t="s">
        <v>6936</v>
      </c>
      <c r="E358" s="832" t="s">
        <v>6937</v>
      </c>
      <c r="F358" s="849">
        <v>4</v>
      </c>
      <c r="G358" s="849">
        <v>1056</v>
      </c>
      <c r="H358" s="849"/>
      <c r="I358" s="849">
        <v>264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6922</v>
      </c>
      <c r="B359" s="832" t="s">
        <v>6923</v>
      </c>
      <c r="C359" s="832" t="s">
        <v>5511</v>
      </c>
      <c r="D359" s="832" t="s">
        <v>6253</v>
      </c>
      <c r="E359" s="832" t="s">
        <v>6254</v>
      </c>
      <c r="F359" s="849">
        <v>15</v>
      </c>
      <c r="G359" s="849">
        <v>10560</v>
      </c>
      <c r="H359" s="849">
        <v>0.99858156028368794</v>
      </c>
      <c r="I359" s="849">
        <v>704</v>
      </c>
      <c r="J359" s="849">
        <v>15</v>
      </c>
      <c r="K359" s="849">
        <v>10575</v>
      </c>
      <c r="L359" s="849">
        <v>1</v>
      </c>
      <c r="M359" s="849">
        <v>705</v>
      </c>
      <c r="N359" s="849">
        <v>21</v>
      </c>
      <c r="O359" s="849">
        <v>14847</v>
      </c>
      <c r="P359" s="837">
        <v>1.4039716312056738</v>
      </c>
      <c r="Q359" s="850">
        <v>707</v>
      </c>
    </row>
    <row r="360" spans="1:17" ht="14.4" customHeight="1" x14ac:dyDescent="0.3">
      <c r="A360" s="831" t="s">
        <v>6922</v>
      </c>
      <c r="B360" s="832" t="s">
        <v>6923</v>
      </c>
      <c r="C360" s="832" t="s">
        <v>5511</v>
      </c>
      <c r="D360" s="832" t="s">
        <v>6938</v>
      </c>
      <c r="E360" s="832" t="s">
        <v>6939</v>
      </c>
      <c r="F360" s="849"/>
      <c r="G360" s="849"/>
      <c r="H360" s="849"/>
      <c r="I360" s="849"/>
      <c r="J360" s="849">
        <v>3</v>
      </c>
      <c r="K360" s="849">
        <v>915</v>
      </c>
      <c r="L360" s="849">
        <v>1</v>
      </c>
      <c r="M360" s="849">
        <v>305</v>
      </c>
      <c r="N360" s="849">
        <v>1</v>
      </c>
      <c r="O360" s="849">
        <v>305</v>
      </c>
      <c r="P360" s="837">
        <v>0.33333333333333331</v>
      </c>
      <c r="Q360" s="850">
        <v>305</v>
      </c>
    </row>
    <row r="361" spans="1:17" ht="14.4" customHeight="1" x14ac:dyDescent="0.3">
      <c r="A361" s="831" t="s">
        <v>6922</v>
      </c>
      <c r="B361" s="832" t="s">
        <v>6923</v>
      </c>
      <c r="C361" s="832" t="s">
        <v>5511</v>
      </c>
      <c r="D361" s="832" t="s">
        <v>6940</v>
      </c>
      <c r="E361" s="832" t="s">
        <v>6941</v>
      </c>
      <c r="F361" s="849">
        <v>194</v>
      </c>
      <c r="G361" s="849">
        <v>95836</v>
      </c>
      <c r="H361" s="849">
        <v>1.552</v>
      </c>
      <c r="I361" s="849">
        <v>494</v>
      </c>
      <c r="J361" s="849">
        <v>125</v>
      </c>
      <c r="K361" s="849">
        <v>61750</v>
      </c>
      <c r="L361" s="849">
        <v>1</v>
      </c>
      <c r="M361" s="849">
        <v>494</v>
      </c>
      <c r="N361" s="849">
        <v>95</v>
      </c>
      <c r="O361" s="849">
        <v>47025</v>
      </c>
      <c r="P361" s="837">
        <v>0.7615384615384615</v>
      </c>
      <c r="Q361" s="850">
        <v>495</v>
      </c>
    </row>
    <row r="362" spans="1:17" ht="14.4" customHeight="1" x14ac:dyDescent="0.3">
      <c r="A362" s="831" t="s">
        <v>6922</v>
      </c>
      <c r="B362" s="832" t="s">
        <v>6923</v>
      </c>
      <c r="C362" s="832" t="s">
        <v>5511</v>
      </c>
      <c r="D362" s="832" t="s">
        <v>6942</v>
      </c>
      <c r="E362" s="832" t="s">
        <v>6943</v>
      </c>
      <c r="F362" s="849">
        <v>140</v>
      </c>
      <c r="G362" s="849">
        <v>51800</v>
      </c>
      <c r="H362" s="849">
        <v>1.6279069767441861</v>
      </c>
      <c r="I362" s="849">
        <v>370</v>
      </c>
      <c r="J362" s="849">
        <v>86</v>
      </c>
      <c r="K362" s="849">
        <v>31820</v>
      </c>
      <c r="L362" s="849">
        <v>1</v>
      </c>
      <c r="M362" s="849">
        <v>370</v>
      </c>
      <c r="N362" s="849">
        <v>64</v>
      </c>
      <c r="O362" s="849">
        <v>23744</v>
      </c>
      <c r="P362" s="837">
        <v>0.74619736015084848</v>
      </c>
      <c r="Q362" s="850">
        <v>371</v>
      </c>
    </row>
    <row r="363" spans="1:17" ht="14.4" customHeight="1" x14ac:dyDescent="0.3">
      <c r="A363" s="831" t="s">
        <v>6922</v>
      </c>
      <c r="B363" s="832" t="s">
        <v>6923</v>
      </c>
      <c r="C363" s="832" t="s">
        <v>5511</v>
      </c>
      <c r="D363" s="832" t="s">
        <v>6305</v>
      </c>
      <c r="E363" s="832" t="s">
        <v>6306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12</v>
      </c>
      <c r="P363" s="837"/>
      <c r="Q363" s="850">
        <v>12</v>
      </c>
    </row>
    <row r="364" spans="1:17" ht="14.4" customHeight="1" x14ac:dyDescent="0.3">
      <c r="A364" s="831" t="s">
        <v>6922</v>
      </c>
      <c r="B364" s="832" t="s">
        <v>6923</v>
      </c>
      <c r="C364" s="832" t="s">
        <v>5511</v>
      </c>
      <c r="D364" s="832" t="s">
        <v>6944</v>
      </c>
      <c r="E364" s="832" t="s">
        <v>6945</v>
      </c>
      <c r="F364" s="849">
        <v>52</v>
      </c>
      <c r="G364" s="849">
        <v>5772</v>
      </c>
      <c r="H364" s="849">
        <v>2</v>
      </c>
      <c r="I364" s="849">
        <v>111</v>
      </c>
      <c r="J364" s="849">
        <v>26</v>
      </c>
      <c r="K364" s="849">
        <v>2886</v>
      </c>
      <c r="L364" s="849">
        <v>1</v>
      </c>
      <c r="M364" s="849">
        <v>111</v>
      </c>
      <c r="N364" s="849">
        <v>34</v>
      </c>
      <c r="O364" s="849">
        <v>3808</v>
      </c>
      <c r="P364" s="837">
        <v>1.3194733194733195</v>
      </c>
      <c r="Q364" s="850">
        <v>112</v>
      </c>
    </row>
    <row r="365" spans="1:17" ht="14.4" customHeight="1" x14ac:dyDescent="0.3">
      <c r="A365" s="831" t="s">
        <v>6922</v>
      </c>
      <c r="B365" s="832" t="s">
        <v>6923</v>
      </c>
      <c r="C365" s="832" t="s">
        <v>5511</v>
      </c>
      <c r="D365" s="832" t="s">
        <v>6255</v>
      </c>
      <c r="E365" s="832" t="s">
        <v>6256</v>
      </c>
      <c r="F365" s="849">
        <v>13</v>
      </c>
      <c r="G365" s="849">
        <v>6435</v>
      </c>
      <c r="H365" s="849">
        <v>1.8571428571428572</v>
      </c>
      <c r="I365" s="849">
        <v>495</v>
      </c>
      <c r="J365" s="849">
        <v>7</v>
      </c>
      <c r="K365" s="849">
        <v>3465</v>
      </c>
      <c r="L365" s="849">
        <v>1</v>
      </c>
      <c r="M365" s="849">
        <v>495</v>
      </c>
      <c r="N365" s="849">
        <v>6</v>
      </c>
      <c r="O365" s="849">
        <v>2976</v>
      </c>
      <c r="P365" s="837">
        <v>0.8588744588744589</v>
      </c>
      <c r="Q365" s="850">
        <v>496</v>
      </c>
    </row>
    <row r="366" spans="1:17" ht="14.4" customHeight="1" x14ac:dyDescent="0.3">
      <c r="A366" s="831" t="s">
        <v>6922</v>
      </c>
      <c r="B366" s="832" t="s">
        <v>6923</v>
      </c>
      <c r="C366" s="832" t="s">
        <v>5511</v>
      </c>
      <c r="D366" s="832" t="s">
        <v>6946</v>
      </c>
      <c r="E366" s="832" t="s">
        <v>6947</v>
      </c>
      <c r="F366" s="849">
        <v>66</v>
      </c>
      <c r="G366" s="849">
        <v>30096</v>
      </c>
      <c r="H366" s="849">
        <v>1.6923076923076923</v>
      </c>
      <c r="I366" s="849">
        <v>456</v>
      </c>
      <c r="J366" s="849">
        <v>39</v>
      </c>
      <c r="K366" s="849">
        <v>17784</v>
      </c>
      <c r="L366" s="849">
        <v>1</v>
      </c>
      <c r="M366" s="849">
        <v>456</v>
      </c>
      <c r="N366" s="849">
        <v>34</v>
      </c>
      <c r="O366" s="849">
        <v>15572</v>
      </c>
      <c r="P366" s="837">
        <v>0.87561853351327035</v>
      </c>
      <c r="Q366" s="850">
        <v>458</v>
      </c>
    </row>
    <row r="367" spans="1:17" ht="14.4" customHeight="1" x14ac:dyDescent="0.3">
      <c r="A367" s="831" t="s">
        <v>6922</v>
      </c>
      <c r="B367" s="832" t="s">
        <v>6923</v>
      </c>
      <c r="C367" s="832" t="s">
        <v>5511</v>
      </c>
      <c r="D367" s="832" t="s">
        <v>6948</v>
      </c>
      <c r="E367" s="832" t="s">
        <v>6949</v>
      </c>
      <c r="F367" s="849">
        <v>524</v>
      </c>
      <c r="G367" s="849">
        <v>30392</v>
      </c>
      <c r="H367" s="849">
        <v>2.8791208791208791</v>
      </c>
      <c r="I367" s="849">
        <v>58</v>
      </c>
      <c r="J367" s="849">
        <v>182</v>
      </c>
      <c r="K367" s="849">
        <v>10556</v>
      </c>
      <c r="L367" s="849">
        <v>1</v>
      </c>
      <c r="M367" s="849">
        <v>58</v>
      </c>
      <c r="N367" s="849">
        <v>138</v>
      </c>
      <c r="O367" s="849">
        <v>8004</v>
      </c>
      <c r="P367" s="837">
        <v>0.75824175824175821</v>
      </c>
      <c r="Q367" s="850">
        <v>58</v>
      </c>
    </row>
    <row r="368" spans="1:17" ht="14.4" customHeight="1" x14ac:dyDescent="0.3">
      <c r="A368" s="831" t="s">
        <v>6922</v>
      </c>
      <c r="B368" s="832" t="s">
        <v>6923</v>
      </c>
      <c r="C368" s="832" t="s">
        <v>5511</v>
      </c>
      <c r="D368" s="832" t="s">
        <v>6950</v>
      </c>
      <c r="E368" s="832" t="s">
        <v>6951</v>
      </c>
      <c r="F368" s="849">
        <v>78</v>
      </c>
      <c r="G368" s="849">
        <v>13650</v>
      </c>
      <c r="H368" s="849">
        <v>0.85227272727272729</v>
      </c>
      <c r="I368" s="849">
        <v>175</v>
      </c>
      <c r="J368" s="849">
        <v>91</v>
      </c>
      <c r="K368" s="849">
        <v>16016</v>
      </c>
      <c r="L368" s="849">
        <v>1</v>
      </c>
      <c r="M368" s="849">
        <v>176</v>
      </c>
      <c r="N368" s="849">
        <v>82</v>
      </c>
      <c r="O368" s="849">
        <v>14432</v>
      </c>
      <c r="P368" s="837">
        <v>0.90109890109890112</v>
      </c>
      <c r="Q368" s="850">
        <v>176</v>
      </c>
    </row>
    <row r="369" spans="1:17" ht="14.4" customHeight="1" x14ac:dyDescent="0.3">
      <c r="A369" s="831" t="s">
        <v>6922</v>
      </c>
      <c r="B369" s="832" t="s">
        <v>6923</v>
      </c>
      <c r="C369" s="832" t="s">
        <v>5511</v>
      </c>
      <c r="D369" s="832" t="s">
        <v>6257</v>
      </c>
      <c r="E369" s="832" t="s">
        <v>6258</v>
      </c>
      <c r="F369" s="849">
        <v>108</v>
      </c>
      <c r="G369" s="849">
        <v>9180</v>
      </c>
      <c r="H369" s="849">
        <v>2.6341463414634148</v>
      </c>
      <c r="I369" s="849">
        <v>85</v>
      </c>
      <c r="J369" s="849">
        <v>41</v>
      </c>
      <c r="K369" s="849">
        <v>3485</v>
      </c>
      <c r="L369" s="849">
        <v>1</v>
      </c>
      <c r="M369" s="849">
        <v>85</v>
      </c>
      <c r="N369" s="849">
        <v>62</v>
      </c>
      <c r="O369" s="849">
        <v>5332</v>
      </c>
      <c r="P369" s="837">
        <v>1.5299856527977045</v>
      </c>
      <c r="Q369" s="850">
        <v>86</v>
      </c>
    </row>
    <row r="370" spans="1:17" ht="14.4" customHeight="1" x14ac:dyDescent="0.3">
      <c r="A370" s="831" t="s">
        <v>6922</v>
      </c>
      <c r="B370" s="832" t="s">
        <v>6923</v>
      </c>
      <c r="C370" s="832" t="s">
        <v>5511</v>
      </c>
      <c r="D370" s="832" t="s">
        <v>6952</v>
      </c>
      <c r="E370" s="832" t="s">
        <v>6953</v>
      </c>
      <c r="F370" s="849"/>
      <c r="G370" s="849"/>
      <c r="H370" s="849"/>
      <c r="I370" s="849"/>
      <c r="J370" s="849">
        <v>1</v>
      </c>
      <c r="K370" s="849">
        <v>170</v>
      </c>
      <c r="L370" s="849">
        <v>1</v>
      </c>
      <c r="M370" s="849">
        <v>170</v>
      </c>
      <c r="N370" s="849">
        <v>1</v>
      </c>
      <c r="O370" s="849">
        <v>170</v>
      </c>
      <c r="P370" s="837">
        <v>1</v>
      </c>
      <c r="Q370" s="850">
        <v>170</v>
      </c>
    </row>
    <row r="371" spans="1:17" ht="14.4" customHeight="1" x14ac:dyDescent="0.3">
      <c r="A371" s="831" t="s">
        <v>6922</v>
      </c>
      <c r="B371" s="832" t="s">
        <v>6923</v>
      </c>
      <c r="C371" s="832" t="s">
        <v>5511</v>
      </c>
      <c r="D371" s="832" t="s">
        <v>6954</v>
      </c>
      <c r="E371" s="832" t="s">
        <v>6955</v>
      </c>
      <c r="F371" s="849">
        <v>4</v>
      </c>
      <c r="G371" s="849">
        <v>116</v>
      </c>
      <c r="H371" s="849">
        <v>1</v>
      </c>
      <c r="I371" s="849">
        <v>29</v>
      </c>
      <c r="J371" s="849">
        <v>4</v>
      </c>
      <c r="K371" s="849">
        <v>116</v>
      </c>
      <c r="L371" s="849">
        <v>1</v>
      </c>
      <c r="M371" s="849">
        <v>29</v>
      </c>
      <c r="N371" s="849">
        <v>5</v>
      </c>
      <c r="O371" s="849">
        <v>145</v>
      </c>
      <c r="P371" s="837">
        <v>1.25</v>
      </c>
      <c r="Q371" s="850">
        <v>29</v>
      </c>
    </row>
    <row r="372" spans="1:17" ht="14.4" customHeight="1" x14ac:dyDescent="0.3">
      <c r="A372" s="831" t="s">
        <v>6922</v>
      </c>
      <c r="B372" s="832" t="s">
        <v>6923</v>
      </c>
      <c r="C372" s="832" t="s">
        <v>5511</v>
      </c>
      <c r="D372" s="832" t="s">
        <v>6261</v>
      </c>
      <c r="E372" s="832" t="s">
        <v>6262</v>
      </c>
      <c r="F372" s="849">
        <v>5</v>
      </c>
      <c r="G372" s="849">
        <v>880</v>
      </c>
      <c r="H372" s="849"/>
      <c r="I372" s="849">
        <v>176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6922</v>
      </c>
      <c r="B373" s="832" t="s">
        <v>6923</v>
      </c>
      <c r="C373" s="832" t="s">
        <v>5511</v>
      </c>
      <c r="D373" s="832" t="s">
        <v>6263</v>
      </c>
      <c r="E373" s="832" t="s">
        <v>6264</v>
      </c>
      <c r="F373" s="849">
        <v>16</v>
      </c>
      <c r="G373" s="849">
        <v>4208</v>
      </c>
      <c r="H373" s="849">
        <v>1.4490358126721763</v>
      </c>
      <c r="I373" s="849">
        <v>263</v>
      </c>
      <c r="J373" s="849">
        <v>11</v>
      </c>
      <c r="K373" s="849">
        <v>2904</v>
      </c>
      <c r="L373" s="849">
        <v>1</v>
      </c>
      <c r="M373" s="849">
        <v>264</v>
      </c>
      <c r="N373" s="849">
        <v>23</v>
      </c>
      <c r="O373" s="849">
        <v>6072</v>
      </c>
      <c r="P373" s="837">
        <v>2.0909090909090908</v>
      </c>
      <c r="Q373" s="850">
        <v>264</v>
      </c>
    </row>
    <row r="374" spans="1:17" ht="14.4" customHeight="1" x14ac:dyDescent="0.3">
      <c r="A374" s="831" t="s">
        <v>6922</v>
      </c>
      <c r="B374" s="832" t="s">
        <v>6923</v>
      </c>
      <c r="C374" s="832" t="s">
        <v>5511</v>
      </c>
      <c r="D374" s="832" t="s">
        <v>6956</v>
      </c>
      <c r="E374" s="832" t="s">
        <v>6957</v>
      </c>
      <c r="F374" s="849">
        <v>1</v>
      </c>
      <c r="G374" s="849">
        <v>2130</v>
      </c>
      <c r="H374" s="849"/>
      <c r="I374" s="849">
        <v>2130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6922</v>
      </c>
      <c r="B375" s="832" t="s">
        <v>6923</v>
      </c>
      <c r="C375" s="832" t="s">
        <v>5511</v>
      </c>
      <c r="D375" s="832" t="s">
        <v>6958</v>
      </c>
      <c r="E375" s="832" t="s">
        <v>6959</v>
      </c>
      <c r="F375" s="849"/>
      <c r="G375" s="849"/>
      <c r="H375" s="849"/>
      <c r="I375" s="849"/>
      <c r="J375" s="849">
        <v>2</v>
      </c>
      <c r="K375" s="849">
        <v>848</v>
      </c>
      <c r="L375" s="849">
        <v>1</v>
      </c>
      <c r="M375" s="849">
        <v>424</v>
      </c>
      <c r="N375" s="849">
        <v>1</v>
      </c>
      <c r="O375" s="849">
        <v>426</v>
      </c>
      <c r="P375" s="837">
        <v>0.50235849056603776</v>
      </c>
      <c r="Q375" s="850">
        <v>426</v>
      </c>
    </row>
    <row r="376" spans="1:17" ht="14.4" customHeight="1" x14ac:dyDescent="0.3">
      <c r="A376" s="831" t="s">
        <v>6922</v>
      </c>
      <c r="B376" s="832" t="s">
        <v>6923</v>
      </c>
      <c r="C376" s="832" t="s">
        <v>5511</v>
      </c>
      <c r="D376" s="832" t="s">
        <v>6960</v>
      </c>
      <c r="E376" s="832" t="s">
        <v>6961</v>
      </c>
      <c r="F376" s="849">
        <v>2</v>
      </c>
      <c r="G376" s="849">
        <v>214</v>
      </c>
      <c r="H376" s="849"/>
      <c r="I376" s="849">
        <v>107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6922</v>
      </c>
      <c r="B377" s="832" t="s">
        <v>6923</v>
      </c>
      <c r="C377" s="832" t="s">
        <v>5511</v>
      </c>
      <c r="D377" s="832" t="s">
        <v>6962</v>
      </c>
      <c r="E377" s="832" t="s">
        <v>6963</v>
      </c>
      <c r="F377" s="849"/>
      <c r="G377" s="849"/>
      <c r="H377" s="849"/>
      <c r="I377" s="849"/>
      <c r="J377" s="849"/>
      <c r="K377" s="849"/>
      <c r="L377" s="849"/>
      <c r="M377" s="849"/>
      <c r="N377" s="849">
        <v>4</v>
      </c>
      <c r="O377" s="849">
        <v>19116</v>
      </c>
      <c r="P377" s="837"/>
      <c r="Q377" s="850">
        <v>4779</v>
      </c>
    </row>
    <row r="378" spans="1:17" ht="14.4" customHeight="1" x14ac:dyDescent="0.3">
      <c r="A378" s="831" t="s">
        <v>6922</v>
      </c>
      <c r="B378" s="832" t="s">
        <v>6923</v>
      </c>
      <c r="C378" s="832" t="s">
        <v>5511</v>
      </c>
      <c r="D378" s="832" t="s">
        <v>6964</v>
      </c>
      <c r="E378" s="832" t="s">
        <v>6965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609</v>
      </c>
      <c r="P378" s="837"/>
      <c r="Q378" s="850">
        <v>609</v>
      </c>
    </row>
    <row r="379" spans="1:17" ht="14.4" customHeight="1" x14ac:dyDescent="0.3">
      <c r="A379" s="831" t="s">
        <v>6966</v>
      </c>
      <c r="B379" s="832" t="s">
        <v>6967</v>
      </c>
      <c r="C379" s="832" t="s">
        <v>5511</v>
      </c>
      <c r="D379" s="832" t="s">
        <v>6968</v>
      </c>
      <c r="E379" s="832" t="s">
        <v>6969</v>
      </c>
      <c r="F379" s="849">
        <v>526</v>
      </c>
      <c r="G379" s="849">
        <v>90998</v>
      </c>
      <c r="H379" s="849">
        <v>1.1846846846846846</v>
      </c>
      <c r="I379" s="849">
        <v>173</v>
      </c>
      <c r="J379" s="849">
        <v>444</v>
      </c>
      <c r="K379" s="849">
        <v>76812</v>
      </c>
      <c r="L379" s="849">
        <v>1</v>
      </c>
      <c r="M379" s="849">
        <v>173</v>
      </c>
      <c r="N379" s="849">
        <v>456</v>
      </c>
      <c r="O379" s="849">
        <v>79344</v>
      </c>
      <c r="P379" s="837">
        <v>1.0329635994375879</v>
      </c>
      <c r="Q379" s="850">
        <v>174</v>
      </c>
    </row>
    <row r="380" spans="1:17" ht="14.4" customHeight="1" x14ac:dyDescent="0.3">
      <c r="A380" s="831" t="s">
        <v>6966</v>
      </c>
      <c r="B380" s="832" t="s">
        <v>6967</v>
      </c>
      <c r="C380" s="832" t="s">
        <v>5511</v>
      </c>
      <c r="D380" s="832" t="s">
        <v>6970</v>
      </c>
      <c r="E380" s="832" t="s">
        <v>6971</v>
      </c>
      <c r="F380" s="849">
        <v>7</v>
      </c>
      <c r="G380" s="849">
        <v>8211</v>
      </c>
      <c r="H380" s="849">
        <v>0.36542056074766355</v>
      </c>
      <c r="I380" s="849">
        <v>1173</v>
      </c>
      <c r="J380" s="849">
        <v>21</v>
      </c>
      <c r="K380" s="849">
        <v>22470</v>
      </c>
      <c r="L380" s="849">
        <v>1</v>
      </c>
      <c r="M380" s="849">
        <v>1070</v>
      </c>
      <c r="N380" s="849">
        <v>6</v>
      </c>
      <c r="O380" s="849">
        <v>6420</v>
      </c>
      <c r="P380" s="837">
        <v>0.2857142857142857</v>
      </c>
      <c r="Q380" s="850">
        <v>1070</v>
      </c>
    </row>
    <row r="381" spans="1:17" ht="14.4" customHeight="1" x14ac:dyDescent="0.3">
      <c r="A381" s="831" t="s">
        <v>6966</v>
      </c>
      <c r="B381" s="832" t="s">
        <v>6967</v>
      </c>
      <c r="C381" s="832" t="s">
        <v>5511</v>
      </c>
      <c r="D381" s="832" t="s">
        <v>6972</v>
      </c>
      <c r="E381" s="832" t="s">
        <v>6973</v>
      </c>
      <c r="F381" s="849">
        <v>270</v>
      </c>
      <c r="G381" s="849">
        <v>11070</v>
      </c>
      <c r="H381" s="849">
        <v>1.3369565217391304</v>
      </c>
      <c r="I381" s="849">
        <v>41</v>
      </c>
      <c r="J381" s="849">
        <v>180</v>
      </c>
      <c r="K381" s="849">
        <v>8280</v>
      </c>
      <c r="L381" s="849">
        <v>1</v>
      </c>
      <c r="M381" s="849">
        <v>46</v>
      </c>
      <c r="N381" s="849">
        <v>223</v>
      </c>
      <c r="O381" s="849">
        <v>10258</v>
      </c>
      <c r="P381" s="837">
        <v>1.2388888888888889</v>
      </c>
      <c r="Q381" s="850">
        <v>46</v>
      </c>
    </row>
    <row r="382" spans="1:17" ht="14.4" customHeight="1" x14ac:dyDescent="0.3">
      <c r="A382" s="831" t="s">
        <v>6966</v>
      </c>
      <c r="B382" s="832" t="s">
        <v>6967</v>
      </c>
      <c r="C382" s="832" t="s">
        <v>5511</v>
      </c>
      <c r="D382" s="832" t="s">
        <v>6974</v>
      </c>
      <c r="E382" s="832" t="s">
        <v>6975</v>
      </c>
      <c r="F382" s="849">
        <v>76</v>
      </c>
      <c r="G382" s="849">
        <v>29184</v>
      </c>
      <c r="H382" s="849">
        <v>0.5881380866971645</v>
      </c>
      <c r="I382" s="849">
        <v>384</v>
      </c>
      <c r="J382" s="849">
        <v>143</v>
      </c>
      <c r="K382" s="849">
        <v>49621</v>
      </c>
      <c r="L382" s="849">
        <v>1</v>
      </c>
      <c r="M382" s="849">
        <v>347</v>
      </c>
      <c r="N382" s="849">
        <v>113</v>
      </c>
      <c r="O382" s="849">
        <v>39211</v>
      </c>
      <c r="P382" s="837">
        <v>0.79020979020979021</v>
      </c>
      <c r="Q382" s="850">
        <v>347</v>
      </c>
    </row>
    <row r="383" spans="1:17" ht="14.4" customHeight="1" x14ac:dyDescent="0.3">
      <c r="A383" s="831" t="s">
        <v>6966</v>
      </c>
      <c r="B383" s="832" t="s">
        <v>6967</v>
      </c>
      <c r="C383" s="832" t="s">
        <v>5511</v>
      </c>
      <c r="D383" s="832" t="s">
        <v>6976</v>
      </c>
      <c r="E383" s="832" t="s">
        <v>6977</v>
      </c>
      <c r="F383" s="849">
        <v>289</v>
      </c>
      <c r="G383" s="849">
        <v>10693</v>
      </c>
      <c r="H383" s="849">
        <v>1.2784552845528456</v>
      </c>
      <c r="I383" s="849">
        <v>37</v>
      </c>
      <c r="J383" s="849">
        <v>164</v>
      </c>
      <c r="K383" s="849">
        <v>8364</v>
      </c>
      <c r="L383" s="849">
        <v>1</v>
      </c>
      <c r="M383" s="849">
        <v>51</v>
      </c>
      <c r="N383" s="849">
        <v>118</v>
      </c>
      <c r="O383" s="849">
        <v>6018</v>
      </c>
      <c r="P383" s="837">
        <v>0.71951219512195119</v>
      </c>
      <c r="Q383" s="850">
        <v>51</v>
      </c>
    </row>
    <row r="384" spans="1:17" ht="14.4" customHeight="1" x14ac:dyDescent="0.3">
      <c r="A384" s="831" t="s">
        <v>6966</v>
      </c>
      <c r="B384" s="832" t="s">
        <v>6967</v>
      </c>
      <c r="C384" s="832" t="s">
        <v>5511</v>
      </c>
      <c r="D384" s="832" t="s">
        <v>6978</v>
      </c>
      <c r="E384" s="832" t="s">
        <v>6979</v>
      </c>
      <c r="F384" s="849">
        <v>57</v>
      </c>
      <c r="G384" s="849">
        <v>25422</v>
      </c>
      <c r="H384" s="849">
        <v>0.43787247235523097</v>
      </c>
      <c r="I384" s="849">
        <v>446</v>
      </c>
      <c r="J384" s="849">
        <v>154</v>
      </c>
      <c r="K384" s="849">
        <v>58058</v>
      </c>
      <c r="L384" s="849">
        <v>1</v>
      </c>
      <c r="M384" s="849">
        <v>377</v>
      </c>
      <c r="N384" s="849">
        <v>158</v>
      </c>
      <c r="O384" s="849">
        <v>59566</v>
      </c>
      <c r="P384" s="837">
        <v>1.025974025974026</v>
      </c>
      <c r="Q384" s="850">
        <v>377</v>
      </c>
    </row>
    <row r="385" spans="1:17" ht="14.4" customHeight="1" x14ac:dyDescent="0.3">
      <c r="A385" s="831" t="s">
        <v>6966</v>
      </c>
      <c r="B385" s="832" t="s">
        <v>6967</v>
      </c>
      <c r="C385" s="832" t="s">
        <v>5511</v>
      </c>
      <c r="D385" s="832" t="s">
        <v>6980</v>
      </c>
      <c r="E385" s="832" t="s">
        <v>6981</v>
      </c>
      <c r="F385" s="849"/>
      <c r="G385" s="849"/>
      <c r="H385" s="849"/>
      <c r="I385" s="849"/>
      <c r="J385" s="849">
        <v>1</v>
      </c>
      <c r="K385" s="849">
        <v>34</v>
      </c>
      <c r="L385" s="849">
        <v>1</v>
      </c>
      <c r="M385" s="849">
        <v>34</v>
      </c>
      <c r="N385" s="849"/>
      <c r="O385" s="849"/>
      <c r="P385" s="837"/>
      <c r="Q385" s="850"/>
    </row>
    <row r="386" spans="1:17" ht="14.4" customHeight="1" x14ac:dyDescent="0.3">
      <c r="A386" s="831" t="s">
        <v>6966</v>
      </c>
      <c r="B386" s="832" t="s">
        <v>6967</v>
      </c>
      <c r="C386" s="832" t="s">
        <v>5511</v>
      </c>
      <c r="D386" s="832" t="s">
        <v>6982</v>
      </c>
      <c r="E386" s="832" t="s">
        <v>6983</v>
      </c>
      <c r="F386" s="849">
        <v>92</v>
      </c>
      <c r="G386" s="849">
        <v>45264</v>
      </c>
      <c r="H386" s="849">
        <v>0.55020177954976424</v>
      </c>
      <c r="I386" s="849">
        <v>492</v>
      </c>
      <c r="J386" s="849">
        <v>157</v>
      </c>
      <c r="K386" s="849">
        <v>82268</v>
      </c>
      <c r="L386" s="849">
        <v>1</v>
      </c>
      <c r="M386" s="849">
        <v>524</v>
      </c>
      <c r="N386" s="849">
        <v>99</v>
      </c>
      <c r="O386" s="849">
        <v>51876</v>
      </c>
      <c r="P386" s="837">
        <v>0.63057324840764328</v>
      </c>
      <c r="Q386" s="850">
        <v>524</v>
      </c>
    </row>
    <row r="387" spans="1:17" ht="14.4" customHeight="1" x14ac:dyDescent="0.3">
      <c r="A387" s="831" t="s">
        <v>6966</v>
      </c>
      <c r="B387" s="832" t="s">
        <v>6967</v>
      </c>
      <c r="C387" s="832" t="s">
        <v>5511</v>
      </c>
      <c r="D387" s="832" t="s">
        <v>6984</v>
      </c>
      <c r="E387" s="832" t="s">
        <v>6985</v>
      </c>
      <c r="F387" s="849">
        <v>9</v>
      </c>
      <c r="G387" s="849">
        <v>279</v>
      </c>
      <c r="H387" s="849">
        <v>0.61184210526315785</v>
      </c>
      <c r="I387" s="849">
        <v>31</v>
      </c>
      <c r="J387" s="849">
        <v>8</v>
      </c>
      <c r="K387" s="849">
        <v>456</v>
      </c>
      <c r="L387" s="849">
        <v>1</v>
      </c>
      <c r="M387" s="849">
        <v>57</v>
      </c>
      <c r="N387" s="849">
        <v>7</v>
      </c>
      <c r="O387" s="849">
        <v>399</v>
      </c>
      <c r="P387" s="837">
        <v>0.875</v>
      </c>
      <c r="Q387" s="850">
        <v>57</v>
      </c>
    </row>
    <row r="388" spans="1:17" ht="14.4" customHeight="1" x14ac:dyDescent="0.3">
      <c r="A388" s="831" t="s">
        <v>6966</v>
      </c>
      <c r="B388" s="832" t="s">
        <v>6967</v>
      </c>
      <c r="C388" s="832" t="s">
        <v>5511</v>
      </c>
      <c r="D388" s="832" t="s">
        <v>6986</v>
      </c>
      <c r="E388" s="832" t="s">
        <v>6987</v>
      </c>
      <c r="F388" s="849">
        <v>8</v>
      </c>
      <c r="G388" s="849">
        <v>1664</v>
      </c>
      <c r="H388" s="849"/>
      <c r="I388" s="849">
        <v>208</v>
      </c>
      <c r="J388" s="849"/>
      <c r="K388" s="849"/>
      <c r="L388" s="849"/>
      <c r="M388" s="849"/>
      <c r="N388" s="849">
        <v>2</v>
      </c>
      <c r="O388" s="849">
        <v>450</v>
      </c>
      <c r="P388" s="837"/>
      <c r="Q388" s="850">
        <v>225</v>
      </c>
    </row>
    <row r="389" spans="1:17" ht="14.4" customHeight="1" x14ac:dyDescent="0.3">
      <c r="A389" s="831" t="s">
        <v>6966</v>
      </c>
      <c r="B389" s="832" t="s">
        <v>6967</v>
      </c>
      <c r="C389" s="832" t="s">
        <v>5511</v>
      </c>
      <c r="D389" s="832" t="s">
        <v>6988</v>
      </c>
      <c r="E389" s="832" t="s">
        <v>6989</v>
      </c>
      <c r="F389" s="849">
        <v>8</v>
      </c>
      <c r="G389" s="849">
        <v>3072</v>
      </c>
      <c r="H389" s="849"/>
      <c r="I389" s="849">
        <v>384</v>
      </c>
      <c r="J389" s="849"/>
      <c r="K389" s="849"/>
      <c r="L389" s="849"/>
      <c r="M389" s="849"/>
      <c r="N389" s="849">
        <v>1</v>
      </c>
      <c r="O389" s="849">
        <v>554</v>
      </c>
      <c r="P389" s="837"/>
      <c r="Q389" s="850">
        <v>554</v>
      </c>
    </row>
    <row r="390" spans="1:17" ht="14.4" customHeight="1" x14ac:dyDescent="0.3">
      <c r="A390" s="831" t="s">
        <v>6966</v>
      </c>
      <c r="B390" s="832" t="s">
        <v>6967</v>
      </c>
      <c r="C390" s="832" t="s">
        <v>5511</v>
      </c>
      <c r="D390" s="832" t="s">
        <v>6990</v>
      </c>
      <c r="E390" s="832" t="s">
        <v>6991</v>
      </c>
      <c r="F390" s="849"/>
      <c r="G390" s="849"/>
      <c r="H390" s="849"/>
      <c r="I390" s="849"/>
      <c r="J390" s="849">
        <v>3</v>
      </c>
      <c r="K390" s="849">
        <v>639</v>
      </c>
      <c r="L390" s="849">
        <v>1</v>
      </c>
      <c r="M390" s="849">
        <v>213</v>
      </c>
      <c r="N390" s="849"/>
      <c r="O390" s="849"/>
      <c r="P390" s="837"/>
      <c r="Q390" s="850"/>
    </row>
    <row r="391" spans="1:17" ht="14.4" customHeight="1" x14ac:dyDescent="0.3">
      <c r="A391" s="831" t="s">
        <v>6966</v>
      </c>
      <c r="B391" s="832" t="s">
        <v>6967</v>
      </c>
      <c r="C391" s="832" t="s">
        <v>5511</v>
      </c>
      <c r="D391" s="832" t="s">
        <v>6992</v>
      </c>
      <c r="E391" s="832" t="s">
        <v>6993</v>
      </c>
      <c r="F391" s="849">
        <v>2</v>
      </c>
      <c r="G391" s="849">
        <v>274</v>
      </c>
      <c r="H391" s="849">
        <v>0.32387706855791965</v>
      </c>
      <c r="I391" s="849">
        <v>137</v>
      </c>
      <c r="J391" s="849">
        <v>6</v>
      </c>
      <c r="K391" s="849">
        <v>846</v>
      </c>
      <c r="L391" s="849">
        <v>1</v>
      </c>
      <c r="M391" s="849">
        <v>141</v>
      </c>
      <c r="N391" s="849">
        <v>2</v>
      </c>
      <c r="O391" s="849">
        <v>284</v>
      </c>
      <c r="P391" s="837">
        <v>0.33569739952718675</v>
      </c>
      <c r="Q391" s="850">
        <v>142</v>
      </c>
    </row>
    <row r="392" spans="1:17" ht="14.4" customHeight="1" x14ac:dyDescent="0.3">
      <c r="A392" s="831" t="s">
        <v>6966</v>
      </c>
      <c r="B392" s="832" t="s">
        <v>6967</v>
      </c>
      <c r="C392" s="832" t="s">
        <v>5511</v>
      </c>
      <c r="D392" s="832" t="s">
        <v>6994</v>
      </c>
      <c r="E392" s="832" t="s">
        <v>6995</v>
      </c>
      <c r="F392" s="849">
        <v>1</v>
      </c>
      <c r="G392" s="849">
        <v>139</v>
      </c>
      <c r="H392" s="849">
        <v>0.24300699300699299</v>
      </c>
      <c r="I392" s="849">
        <v>139</v>
      </c>
      <c r="J392" s="849">
        <v>4</v>
      </c>
      <c r="K392" s="849">
        <v>572</v>
      </c>
      <c r="L392" s="849">
        <v>1</v>
      </c>
      <c r="M392" s="849">
        <v>143</v>
      </c>
      <c r="N392" s="849">
        <v>3</v>
      </c>
      <c r="O392" s="849">
        <v>429</v>
      </c>
      <c r="P392" s="837">
        <v>0.75</v>
      </c>
      <c r="Q392" s="850">
        <v>143</v>
      </c>
    </row>
    <row r="393" spans="1:17" ht="14.4" customHeight="1" x14ac:dyDescent="0.3">
      <c r="A393" s="831" t="s">
        <v>6966</v>
      </c>
      <c r="B393" s="832" t="s">
        <v>6967</v>
      </c>
      <c r="C393" s="832" t="s">
        <v>5511</v>
      </c>
      <c r="D393" s="832" t="s">
        <v>6996</v>
      </c>
      <c r="E393" s="832" t="s">
        <v>6997</v>
      </c>
      <c r="F393" s="849">
        <v>20</v>
      </c>
      <c r="G393" s="849">
        <v>2060</v>
      </c>
      <c r="H393" s="849">
        <v>1.4405594405594406</v>
      </c>
      <c r="I393" s="849">
        <v>103</v>
      </c>
      <c r="J393" s="849">
        <v>22</v>
      </c>
      <c r="K393" s="849">
        <v>1430</v>
      </c>
      <c r="L393" s="849">
        <v>1</v>
      </c>
      <c r="M393" s="849">
        <v>65</v>
      </c>
      <c r="N393" s="849">
        <v>4</v>
      </c>
      <c r="O393" s="849">
        <v>260</v>
      </c>
      <c r="P393" s="837">
        <v>0.18181818181818182</v>
      </c>
      <c r="Q393" s="850">
        <v>65</v>
      </c>
    </row>
    <row r="394" spans="1:17" ht="14.4" customHeight="1" x14ac:dyDescent="0.3">
      <c r="A394" s="831" t="s">
        <v>6966</v>
      </c>
      <c r="B394" s="832" t="s">
        <v>6967</v>
      </c>
      <c r="C394" s="832" t="s">
        <v>5511</v>
      </c>
      <c r="D394" s="832" t="s">
        <v>6998</v>
      </c>
      <c r="E394" s="832" t="s">
        <v>6999</v>
      </c>
      <c r="F394" s="849">
        <v>508</v>
      </c>
      <c r="G394" s="849">
        <v>59436</v>
      </c>
      <c r="H394" s="849">
        <v>1.1843615494978479</v>
      </c>
      <c r="I394" s="849">
        <v>117</v>
      </c>
      <c r="J394" s="849">
        <v>369</v>
      </c>
      <c r="K394" s="849">
        <v>50184</v>
      </c>
      <c r="L394" s="849">
        <v>1</v>
      </c>
      <c r="M394" s="849">
        <v>136</v>
      </c>
      <c r="N394" s="849">
        <v>330</v>
      </c>
      <c r="O394" s="849">
        <v>45210</v>
      </c>
      <c r="P394" s="837">
        <v>0.90088474414155906</v>
      </c>
      <c r="Q394" s="850">
        <v>137</v>
      </c>
    </row>
    <row r="395" spans="1:17" ht="14.4" customHeight="1" x14ac:dyDescent="0.3">
      <c r="A395" s="831" t="s">
        <v>6966</v>
      </c>
      <c r="B395" s="832" t="s">
        <v>6967</v>
      </c>
      <c r="C395" s="832" t="s">
        <v>5511</v>
      </c>
      <c r="D395" s="832" t="s">
        <v>7000</v>
      </c>
      <c r="E395" s="832" t="s">
        <v>7001</v>
      </c>
      <c r="F395" s="849">
        <v>159</v>
      </c>
      <c r="G395" s="849">
        <v>14469</v>
      </c>
      <c r="H395" s="849">
        <v>1.3706896551724137</v>
      </c>
      <c r="I395" s="849">
        <v>91</v>
      </c>
      <c r="J395" s="849">
        <v>116</v>
      </c>
      <c r="K395" s="849">
        <v>10556</v>
      </c>
      <c r="L395" s="849">
        <v>1</v>
      </c>
      <c r="M395" s="849">
        <v>91</v>
      </c>
      <c r="N395" s="849">
        <v>114</v>
      </c>
      <c r="O395" s="849">
        <v>10374</v>
      </c>
      <c r="P395" s="837">
        <v>0.98275862068965514</v>
      </c>
      <c r="Q395" s="850">
        <v>91</v>
      </c>
    </row>
    <row r="396" spans="1:17" ht="14.4" customHeight="1" x14ac:dyDescent="0.3">
      <c r="A396" s="831" t="s">
        <v>6966</v>
      </c>
      <c r="B396" s="832" t="s">
        <v>6967</v>
      </c>
      <c r="C396" s="832" t="s">
        <v>5511</v>
      </c>
      <c r="D396" s="832" t="s">
        <v>7002</v>
      </c>
      <c r="E396" s="832" t="s">
        <v>7003</v>
      </c>
      <c r="F396" s="849">
        <v>2</v>
      </c>
      <c r="G396" s="849">
        <v>198</v>
      </c>
      <c r="H396" s="849">
        <v>0.28905109489051095</v>
      </c>
      <c r="I396" s="849">
        <v>99</v>
      </c>
      <c r="J396" s="849">
        <v>5</v>
      </c>
      <c r="K396" s="849">
        <v>685</v>
      </c>
      <c r="L396" s="849">
        <v>1</v>
      </c>
      <c r="M396" s="849">
        <v>137</v>
      </c>
      <c r="N396" s="849"/>
      <c r="O396" s="849"/>
      <c r="P396" s="837"/>
      <c r="Q396" s="850"/>
    </row>
    <row r="397" spans="1:17" ht="14.4" customHeight="1" x14ac:dyDescent="0.3">
      <c r="A397" s="831" t="s">
        <v>6966</v>
      </c>
      <c r="B397" s="832" t="s">
        <v>6967</v>
      </c>
      <c r="C397" s="832" t="s">
        <v>5511</v>
      </c>
      <c r="D397" s="832" t="s">
        <v>7004</v>
      </c>
      <c r="E397" s="832" t="s">
        <v>7005</v>
      </c>
      <c r="F397" s="849">
        <v>33</v>
      </c>
      <c r="G397" s="849">
        <v>693</v>
      </c>
      <c r="H397" s="849">
        <v>0.30882352941176472</v>
      </c>
      <c r="I397" s="849">
        <v>21</v>
      </c>
      <c r="J397" s="849">
        <v>34</v>
      </c>
      <c r="K397" s="849">
        <v>2244</v>
      </c>
      <c r="L397" s="849">
        <v>1</v>
      </c>
      <c r="M397" s="849">
        <v>66</v>
      </c>
      <c r="N397" s="849">
        <v>30</v>
      </c>
      <c r="O397" s="849">
        <v>1980</v>
      </c>
      <c r="P397" s="837">
        <v>0.88235294117647056</v>
      </c>
      <c r="Q397" s="850">
        <v>66</v>
      </c>
    </row>
    <row r="398" spans="1:17" ht="14.4" customHeight="1" x14ac:dyDescent="0.3">
      <c r="A398" s="831" t="s">
        <v>6966</v>
      </c>
      <c r="B398" s="832" t="s">
        <v>6967</v>
      </c>
      <c r="C398" s="832" t="s">
        <v>5511</v>
      </c>
      <c r="D398" s="832" t="s">
        <v>7006</v>
      </c>
      <c r="E398" s="832" t="s">
        <v>7007</v>
      </c>
      <c r="F398" s="849">
        <v>235</v>
      </c>
      <c r="G398" s="849">
        <v>114680</v>
      </c>
      <c r="H398" s="849">
        <v>1.8022378677395021</v>
      </c>
      <c r="I398" s="849">
        <v>488</v>
      </c>
      <c r="J398" s="849">
        <v>194</v>
      </c>
      <c r="K398" s="849">
        <v>63632</v>
      </c>
      <c r="L398" s="849">
        <v>1</v>
      </c>
      <c r="M398" s="849">
        <v>328</v>
      </c>
      <c r="N398" s="849">
        <v>153</v>
      </c>
      <c r="O398" s="849">
        <v>50184</v>
      </c>
      <c r="P398" s="837">
        <v>0.78865979381443296</v>
      </c>
      <c r="Q398" s="850">
        <v>328</v>
      </c>
    </row>
    <row r="399" spans="1:17" ht="14.4" customHeight="1" x14ac:dyDescent="0.3">
      <c r="A399" s="831" t="s">
        <v>6966</v>
      </c>
      <c r="B399" s="832" t="s">
        <v>6967</v>
      </c>
      <c r="C399" s="832" t="s">
        <v>5511</v>
      </c>
      <c r="D399" s="832" t="s">
        <v>7008</v>
      </c>
      <c r="E399" s="832" t="s">
        <v>7009</v>
      </c>
      <c r="F399" s="849">
        <v>68</v>
      </c>
      <c r="G399" s="849">
        <v>2788</v>
      </c>
      <c r="H399" s="849">
        <v>1.2713178294573644</v>
      </c>
      <c r="I399" s="849">
        <v>41</v>
      </c>
      <c r="J399" s="849">
        <v>43</v>
      </c>
      <c r="K399" s="849">
        <v>2193</v>
      </c>
      <c r="L399" s="849">
        <v>1</v>
      </c>
      <c r="M399" s="849">
        <v>51</v>
      </c>
      <c r="N399" s="849">
        <v>47</v>
      </c>
      <c r="O399" s="849">
        <v>2397</v>
      </c>
      <c r="P399" s="837">
        <v>1.0930232558139534</v>
      </c>
      <c r="Q399" s="850">
        <v>51</v>
      </c>
    </row>
    <row r="400" spans="1:17" ht="14.4" customHeight="1" x14ac:dyDescent="0.3">
      <c r="A400" s="831" t="s">
        <v>6966</v>
      </c>
      <c r="B400" s="832" t="s">
        <v>6967</v>
      </c>
      <c r="C400" s="832" t="s">
        <v>5511</v>
      </c>
      <c r="D400" s="832" t="s">
        <v>7010</v>
      </c>
      <c r="E400" s="832" t="s">
        <v>7011</v>
      </c>
      <c r="F400" s="849">
        <v>1</v>
      </c>
      <c r="G400" s="849">
        <v>223</v>
      </c>
      <c r="H400" s="849"/>
      <c r="I400" s="849">
        <v>223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6966</v>
      </c>
      <c r="B401" s="832" t="s">
        <v>6967</v>
      </c>
      <c r="C401" s="832" t="s">
        <v>5511</v>
      </c>
      <c r="D401" s="832" t="s">
        <v>7012</v>
      </c>
      <c r="E401" s="832" t="s">
        <v>7013</v>
      </c>
      <c r="F401" s="849">
        <v>44</v>
      </c>
      <c r="G401" s="849">
        <v>33572</v>
      </c>
      <c r="H401" s="849">
        <v>2.75</v>
      </c>
      <c r="I401" s="849">
        <v>763</v>
      </c>
      <c r="J401" s="849">
        <v>16</v>
      </c>
      <c r="K401" s="849">
        <v>12208</v>
      </c>
      <c r="L401" s="849">
        <v>1</v>
      </c>
      <c r="M401" s="849">
        <v>763</v>
      </c>
      <c r="N401" s="849">
        <v>15</v>
      </c>
      <c r="O401" s="849">
        <v>11445</v>
      </c>
      <c r="P401" s="837">
        <v>0.9375</v>
      </c>
      <c r="Q401" s="850">
        <v>763</v>
      </c>
    </row>
    <row r="402" spans="1:17" ht="14.4" customHeight="1" x14ac:dyDescent="0.3">
      <c r="A402" s="831" t="s">
        <v>6966</v>
      </c>
      <c r="B402" s="832" t="s">
        <v>6967</v>
      </c>
      <c r="C402" s="832" t="s">
        <v>5511</v>
      </c>
      <c r="D402" s="832" t="s">
        <v>7014</v>
      </c>
      <c r="E402" s="832" t="s">
        <v>7015</v>
      </c>
      <c r="F402" s="849">
        <v>1</v>
      </c>
      <c r="G402" s="849">
        <v>2112</v>
      </c>
      <c r="H402" s="849"/>
      <c r="I402" s="849">
        <v>2112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6966</v>
      </c>
      <c r="B403" s="832" t="s">
        <v>6967</v>
      </c>
      <c r="C403" s="832" t="s">
        <v>5511</v>
      </c>
      <c r="D403" s="832" t="s">
        <v>7016</v>
      </c>
      <c r="E403" s="832" t="s">
        <v>7017</v>
      </c>
      <c r="F403" s="849">
        <v>50</v>
      </c>
      <c r="G403" s="849">
        <v>30700</v>
      </c>
      <c r="H403" s="849">
        <v>0.55737109658678285</v>
      </c>
      <c r="I403" s="849">
        <v>614</v>
      </c>
      <c r="J403" s="849">
        <v>90</v>
      </c>
      <c r="K403" s="849">
        <v>55080</v>
      </c>
      <c r="L403" s="849">
        <v>1</v>
      </c>
      <c r="M403" s="849">
        <v>612</v>
      </c>
      <c r="N403" s="849">
        <v>87</v>
      </c>
      <c r="O403" s="849">
        <v>53244</v>
      </c>
      <c r="P403" s="837">
        <v>0.96666666666666667</v>
      </c>
      <c r="Q403" s="850">
        <v>612</v>
      </c>
    </row>
    <row r="404" spans="1:17" ht="14.4" customHeight="1" x14ac:dyDescent="0.3">
      <c r="A404" s="831" t="s">
        <v>6966</v>
      </c>
      <c r="B404" s="832" t="s">
        <v>6967</v>
      </c>
      <c r="C404" s="832" t="s">
        <v>5511</v>
      </c>
      <c r="D404" s="832" t="s">
        <v>7018</v>
      </c>
      <c r="E404" s="832" t="s">
        <v>7019</v>
      </c>
      <c r="F404" s="849"/>
      <c r="G404" s="849"/>
      <c r="H404" s="849"/>
      <c r="I404" s="849"/>
      <c r="J404" s="849">
        <v>1</v>
      </c>
      <c r="K404" s="849">
        <v>431</v>
      </c>
      <c r="L404" s="849">
        <v>1</v>
      </c>
      <c r="M404" s="849">
        <v>431</v>
      </c>
      <c r="N404" s="849"/>
      <c r="O404" s="849"/>
      <c r="P404" s="837"/>
      <c r="Q404" s="850"/>
    </row>
    <row r="405" spans="1:17" ht="14.4" customHeight="1" x14ac:dyDescent="0.3">
      <c r="A405" s="831" t="s">
        <v>6966</v>
      </c>
      <c r="B405" s="832" t="s">
        <v>6967</v>
      </c>
      <c r="C405" s="832" t="s">
        <v>5511</v>
      </c>
      <c r="D405" s="832" t="s">
        <v>7020</v>
      </c>
      <c r="E405" s="832" t="s">
        <v>7021</v>
      </c>
      <c r="F405" s="849"/>
      <c r="G405" s="849"/>
      <c r="H405" s="849"/>
      <c r="I405" s="849"/>
      <c r="J405" s="849">
        <v>3</v>
      </c>
      <c r="K405" s="849">
        <v>813</v>
      </c>
      <c r="L405" s="849">
        <v>1</v>
      </c>
      <c r="M405" s="849">
        <v>271</v>
      </c>
      <c r="N405" s="849"/>
      <c r="O405" s="849"/>
      <c r="P405" s="837"/>
      <c r="Q405" s="850"/>
    </row>
    <row r="406" spans="1:17" ht="14.4" customHeight="1" x14ac:dyDescent="0.3">
      <c r="A406" s="831" t="s">
        <v>6966</v>
      </c>
      <c r="B406" s="832" t="s">
        <v>6967</v>
      </c>
      <c r="C406" s="832" t="s">
        <v>5511</v>
      </c>
      <c r="D406" s="832" t="s">
        <v>7022</v>
      </c>
      <c r="E406" s="832" t="s">
        <v>7023</v>
      </c>
      <c r="F406" s="849"/>
      <c r="G406" s="849"/>
      <c r="H406" s="849"/>
      <c r="I406" s="849"/>
      <c r="J406" s="849"/>
      <c r="K406" s="849"/>
      <c r="L406" s="849"/>
      <c r="M406" s="849"/>
      <c r="N406" s="849">
        <v>18</v>
      </c>
      <c r="O406" s="849">
        <v>26874</v>
      </c>
      <c r="P406" s="837"/>
      <c r="Q406" s="850">
        <v>1493</v>
      </c>
    </row>
    <row r="407" spans="1:17" ht="14.4" customHeight="1" x14ac:dyDescent="0.3">
      <c r="A407" s="831" t="s">
        <v>6966</v>
      </c>
      <c r="B407" s="832" t="s">
        <v>6967</v>
      </c>
      <c r="C407" s="832" t="s">
        <v>5511</v>
      </c>
      <c r="D407" s="832" t="s">
        <v>7024</v>
      </c>
      <c r="E407" s="832" t="s">
        <v>7025</v>
      </c>
      <c r="F407" s="849"/>
      <c r="G407" s="849"/>
      <c r="H407" s="849"/>
      <c r="I407" s="849"/>
      <c r="J407" s="849">
        <v>1</v>
      </c>
      <c r="K407" s="849">
        <v>327</v>
      </c>
      <c r="L407" s="849">
        <v>1</v>
      </c>
      <c r="M407" s="849">
        <v>327</v>
      </c>
      <c r="N407" s="849">
        <v>14</v>
      </c>
      <c r="O407" s="849">
        <v>4578</v>
      </c>
      <c r="P407" s="837">
        <v>14</v>
      </c>
      <c r="Q407" s="850">
        <v>327</v>
      </c>
    </row>
    <row r="408" spans="1:17" ht="14.4" customHeight="1" x14ac:dyDescent="0.3">
      <c r="A408" s="831" t="s">
        <v>6966</v>
      </c>
      <c r="B408" s="832" t="s">
        <v>6967</v>
      </c>
      <c r="C408" s="832" t="s">
        <v>5511</v>
      </c>
      <c r="D408" s="832" t="s">
        <v>7026</v>
      </c>
      <c r="E408" s="832" t="s">
        <v>7027</v>
      </c>
      <c r="F408" s="849"/>
      <c r="G408" s="849"/>
      <c r="H408" s="849"/>
      <c r="I408" s="849"/>
      <c r="J408" s="849"/>
      <c r="K408" s="849"/>
      <c r="L408" s="849"/>
      <c r="M408" s="849"/>
      <c r="N408" s="849">
        <v>9</v>
      </c>
      <c r="O408" s="849">
        <v>7992</v>
      </c>
      <c r="P408" s="837"/>
      <c r="Q408" s="850">
        <v>888</v>
      </c>
    </row>
    <row r="409" spans="1:17" ht="14.4" customHeight="1" x14ac:dyDescent="0.3">
      <c r="A409" s="831" t="s">
        <v>6966</v>
      </c>
      <c r="B409" s="832" t="s">
        <v>6967</v>
      </c>
      <c r="C409" s="832" t="s">
        <v>5511</v>
      </c>
      <c r="D409" s="832" t="s">
        <v>7028</v>
      </c>
      <c r="E409" s="832" t="s">
        <v>7029</v>
      </c>
      <c r="F409" s="849"/>
      <c r="G409" s="849"/>
      <c r="H409" s="849"/>
      <c r="I409" s="849"/>
      <c r="J409" s="849"/>
      <c r="K409" s="849"/>
      <c r="L409" s="849"/>
      <c r="M409" s="849"/>
      <c r="N409" s="849">
        <v>245</v>
      </c>
      <c r="O409" s="849">
        <v>63945</v>
      </c>
      <c r="P409" s="837"/>
      <c r="Q409" s="850">
        <v>261</v>
      </c>
    </row>
    <row r="410" spans="1:17" ht="14.4" customHeight="1" x14ac:dyDescent="0.3">
      <c r="A410" s="831" t="s">
        <v>6966</v>
      </c>
      <c r="B410" s="832" t="s">
        <v>6967</v>
      </c>
      <c r="C410" s="832" t="s">
        <v>5511</v>
      </c>
      <c r="D410" s="832" t="s">
        <v>7030</v>
      </c>
      <c r="E410" s="832" t="s">
        <v>7031</v>
      </c>
      <c r="F410" s="849"/>
      <c r="G410" s="849"/>
      <c r="H410" s="849"/>
      <c r="I410" s="849"/>
      <c r="J410" s="849"/>
      <c r="K410" s="849"/>
      <c r="L410" s="849"/>
      <c r="M410" s="849"/>
      <c r="N410" s="849">
        <v>25</v>
      </c>
      <c r="O410" s="849">
        <v>4125</v>
      </c>
      <c r="P410" s="837"/>
      <c r="Q410" s="850">
        <v>165</v>
      </c>
    </row>
    <row r="411" spans="1:17" ht="14.4" customHeight="1" x14ac:dyDescent="0.3">
      <c r="A411" s="831" t="s">
        <v>6966</v>
      </c>
      <c r="B411" s="832" t="s">
        <v>6967</v>
      </c>
      <c r="C411" s="832" t="s">
        <v>5511</v>
      </c>
      <c r="D411" s="832" t="s">
        <v>7032</v>
      </c>
      <c r="E411" s="832" t="s">
        <v>7033</v>
      </c>
      <c r="F411" s="849"/>
      <c r="G411" s="849"/>
      <c r="H411" s="849"/>
      <c r="I411" s="849"/>
      <c r="J411" s="849"/>
      <c r="K411" s="849"/>
      <c r="L411" s="849"/>
      <c r="M411" s="849"/>
      <c r="N411" s="849">
        <v>1</v>
      </c>
      <c r="O411" s="849">
        <v>152</v>
      </c>
      <c r="P411" s="837"/>
      <c r="Q411" s="850">
        <v>152</v>
      </c>
    </row>
    <row r="412" spans="1:17" ht="14.4" customHeight="1" x14ac:dyDescent="0.3">
      <c r="A412" s="831" t="s">
        <v>7034</v>
      </c>
      <c r="B412" s="832" t="s">
        <v>6688</v>
      </c>
      <c r="C412" s="832" t="s">
        <v>5511</v>
      </c>
      <c r="D412" s="832" t="s">
        <v>7035</v>
      </c>
      <c r="E412" s="832" t="s">
        <v>7036</v>
      </c>
      <c r="F412" s="849">
        <v>3</v>
      </c>
      <c r="G412" s="849">
        <v>3561</v>
      </c>
      <c r="H412" s="849">
        <v>0.80040458530006742</v>
      </c>
      <c r="I412" s="849">
        <v>1187</v>
      </c>
      <c r="J412" s="849">
        <v>3</v>
      </c>
      <c r="K412" s="849">
        <v>4449</v>
      </c>
      <c r="L412" s="849">
        <v>1</v>
      </c>
      <c r="M412" s="849">
        <v>1483</v>
      </c>
      <c r="N412" s="849"/>
      <c r="O412" s="849"/>
      <c r="P412" s="837"/>
      <c r="Q412" s="850"/>
    </row>
    <row r="413" spans="1:17" ht="14.4" customHeight="1" x14ac:dyDescent="0.3">
      <c r="A413" s="831" t="s">
        <v>7034</v>
      </c>
      <c r="B413" s="832" t="s">
        <v>6688</v>
      </c>
      <c r="C413" s="832" t="s">
        <v>5511</v>
      </c>
      <c r="D413" s="832" t="s">
        <v>7037</v>
      </c>
      <c r="E413" s="832" t="s">
        <v>7038</v>
      </c>
      <c r="F413" s="849">
        <v>3</v>
      </c>
      <c r="G413" s="849">
        <v>2526</v>
      </c>
      <c r="H413" s="849">
        <v>0.59928825622775805</v>
      </c>
      <c r="I413" s="849">
        <v>842</v>
      </c>
      <c r="J413" s="849">
        <v>5</v>
      </c>
      <c r="K413" s="849">
        <v>4215</v>
      </c>
      <c r="L413" s="849">
        <v>1</v>
      </c>
      <c r="M413" s="849">
        <v>843</v>
      </c>
      <c r="N413" s="849"/>
      <c r="O413" s="849"/>
      <c r="P413" s="837"/>
      <c r="Q413" s="850"/>
    </row>
    <row r="414" spans="1:17" ht="14.4" customHeight="1" x14ac:dyDescent="0.3">
      <c r="A414" s="831" t="s">
        <v>7034</v>
      </c>
      <c r="B414" s="832" t="s">
        <v>6688</v>
      </c>
      <c r="C414" s="832" t="s">
        <v>5511</v>
      </c>
      <c r="D414" s="832" t="s">
        <v>7039</v>
      </c>
      <c r="E414" s="832" t="s">
        <v>7040</v>
      </c>
      <c r="F414" s="849">
        <v>4</v>
      </c>
      <c r="G414" s="849">
        <v>3252</v>
      </c>
      <c r="H414" s="849">
        <v>1.3316953316953317</v>
      </c>
      <c r="I414" s="849">
        <v>813</v>
      </c>
      <c r="J414" s="849">
        <v>3</v>
      </c>
      <c r="K414" s="849">
        <v>2442</v>
      </c>
      <c r="L414" s="849">
        <v>1</v>
      </c>
      <c r="M414" s="849">
        <v>814</v>
      </c>
      <c r="N414" s="849">
        <v>2</v>
      </c>
      <c r="O414" s="849">
        <v>1628</v>
      </c>
      <c r="P414" s="837">
        <v>0.66666666666666663</v>
      </c>
      <c r="Q414" s="850">
        <v>814</v>
      </c>
    </row>
    <row r="415" spans="1:17" ht="14.4" customHeight="1" x14ac:dyDescent="0.3">
      <c r="A415" s="831" t="s">
        <v>7034</v>
      </c>
      <c r="B415" s="832" t="s">
        <v>6688</v>
      </c>
      <c r="C415" s="832" t="s">
        <v>5511</v>
      </c>
      <c r="D415" s="832" t="s">
        <v>7041</v>
      </c>
      <c r="E415" s="832" t="s">
        <v>7042</v>
      </c>
      <c r="F415" s="849">
        <v>4</v>
      </c>
      <c r="G415" s="849">
        <v>3252</v>
      </c>
      <c r="H415" s="849">
        <v>1.3316953316953317</v>
      </c>
      <c r="I415" s="849">
        <v>813</v>
      </c>
      <c r="J415" s="849">
        <v>3</v>
      </c>
      <c r="K415" s="849">
        <v>2442</v>
      </c>
      <c r="L415" s="849">
        <v>1</v>
      </c>
      <c r="M415" s="849">
        <v>814</v>
      </c>
      <c r="N415" s="849">
        <v>2</v>
      </c>
      <c r="O415" s="849">
        <v>1628</v>
      </c>
      <c r="P415" s="837">
        <v>0.66666666666666663</v>
      </c>
      <c r="Q415" s="850">
        <v>814</v>
      </c>
    </row>
    <row r="416" spans="1:17" ht="14.4" customHeight="1" x14ac:dyDescent="0.3">
      <c r="A416" s="831" t="s">
        <v>7034</v>
      </c>
      <c r="B416" s="832" t="s">
        <v>6688</v>
      </c>
      <c r="C416" s="832" t="s">
        <v>5511</v>
      </c>
      <c r="D416" s="832" t="s">
        <v>6448</v>
      </c>
      <c r="E416" s="832" t="s">
        <v>6449</v>
      </c>
      <c r="F416" s="849">
        <v>6</v>
      </c>
      <c r="G416" s="849">
        <v>1008</v>
      </c>
      <c r="H416" s="849">
        <v>1.5</v>
      </c>
      <c r="I416" s="849">
        <v>168</v>
      </c>
      <c r="J416" s="849">
        <v>4</v>
      </c>
      <c r="K416" s="849">
        <v>672</v>
      </c>
      <c r="L416" s="849">
        <v>1</v>
      </c>
      <c r="M416" s="849">
        <v>168</v>
      </c>
      <c r="N416" s="849">
        <v>3</v>
      </c>
      <c r="O416" s="849">
        <v>504</v>
      </c>
      <c r="P416" s="837">
        <v>0.75</v>
      </c>
      <c r="Q416" s="850">
        <v>168</v>
      </c>
    </row>
    <row r="417" spans="1:17" ht="14.4" customHeight="1" x14ac:dyDescent="0.3">
      <c r="A417" s="831" t="s">
        <v>7034</v>
      </c>
      <c r="B417" s="832" t="s">
        <v>6688</v>
      </c>
      <c r="C417" s="832" t="s">
        <v>5511</v>
      </c>
      <c r="D417" s="832" t="s">
        <v>6454</v>
      </c>
      <c r="E417" s="832" t="s">
        <v>6455</v>
      </c>
      <c r="F417" s="849">
        <v>1</v>
      </c>
      <c r="G417" s="849">
        <v>174</v>
      </c>
      <c r="H417" s="849"/>
      <c r="I417" s="849">
        <v>174</v>
      </c>
      <c r="J417" s="849"/>
      <c r="K417" s="849"/>
      <c r="L417" s="849"/>
      <c r="M417" s="849"/>
      <c r="N417" s="849">
        <v>3</v>
      </c>
      <c r="O417" s="849">
        <v>522</v>
      </c>
      <c r="P417" s="837"/>
      <c r="Q417" s="850">
        <v>174</v>
      </c>
    </row>
    <row r="418" spans="1:17" ht="14.4" customHeight="1" x14ac:dyDescent="0.3">
      <c r="A418" s="831" t="s">
        <v>7034</v>
      </c>
      <c r="B418" s="832" t="s">
        <v>6688</v>
      </c>
      <c r="C418" s="832" t="s">
        <v>5511</v>
      </c>
      <c r="D418" s="832" t="s">
        <v>6458</v>
      </c>
      <c r="E418" s="832" t="s">
        <v>6459</v>
      </c>
      <c r="F418" s="849">
        <v>5</v>
      </c>
      <c r="G418" s="849">
        <v>1760</v>
      </c>
      <c r="H418" s="849">
        <v>2.5</v>
      </c>
      <c r="I418" s="849">
        <v>352</v>
      </c>
      <c r="J418" s="849">
        <v>2</v>
      </c>
      <c r="K418" s="849">
        <v>704</v>
      </c>
      <c r="L418" s="849">
        <v>1</v>
      </c>
      <c r="M418" s="849">
        <v>352</v>
      </c>
      <c r="N418" s="849">
        <v>6</v>
      </c>
      <c r="O418" s="849">
        <v>2112</v>
      </c>
      <c r="P418" s="837">
        <v>3</v>
      </c>
      <c r="Q418" s="850">
        <v>352</v>
      </c>
    </row>
    <row r="419" spans="1:17" ht="14.4" customHeight="1" x14ac:dyDescent="0.3">
      <c r="A419" s="831" t="s">
        <v>7034</v>
      </c>
      <c r="B419" s="832" t="s">
        <v>6688</v>
      </c>
      <c r="C419" s="832" t="s">
        <v>5511</v>
      </c>
      <c r="D419" s="832" t="s">
        <v>6689</v>
      </c>
      <c r="E419" s="832" t="s">
        <v>6690</v>
      </c>
      <c r="F419" s="849">
        <v>2</v>
      </c>
      <c r="G419" s="849">
        <v>2076</v>
      </c>
      <c r="H419" s="849"/>
      <c r="I419" s="849">
        <v>1038</v>
      </c>
      <c r="J419" s="849"/>
      <c r="K419" s="849"/>
      <c r="L419" s="849"/>
      <c r="M419" s="849"/>
      <c r="N419" s="849">
        <v>2</v>
      </c>
      <c r="O419" s="849">
        <v>2076</v>
      </c>
      <c r="P419" s="837"/>
      <c r="Q419" s="850">
        <v>1038</v>
      </c>
    </row>
    <row r="420" spans="1:17" ht="14.4" customHeight="1" x14ac:dyDescent="0.3">
      <c r="A420" s="831" t="s">
        <v>7034</v>
      </c>
      <c r="B420" s="832" t="s">
        <v>6688</v>
      </c>
      <c r="C420" s="832" t="s">
        <v>5511</v>
      </c>
      <c r="D420" s="832" t="s">
        <v>7043</v>
      </c>
      <c r="E420" s="832" t="s">
        <v>7044</v>
      </c>
      <c r="F420" s="849">
        <v>1</v>
      </c>
      <c r="G420" s="849">
        <v>190</v>
      </c>
      <c r="H420" s="849">
        <v>0.5</v>
      </c>
      <c r="I420" s="849">
        <v>190</v>
      </c>
      <c r="J420" s="849">
        <v>2</v>
      </c>
      <c r="K420" s="849">
        <v>380</v>
      </c>
      <c r="L420" s="849">
        <v>1</v>
      </c>
      <c r="M420" s="849">
        <v>190</v>
      </c>
      <c r="N420" s="849">
        <v>3</v>
      </c>
      <c r="O420" s="849">
        <v>570</v>
      </c>
      <c r="P420" s="837">
        <v>1.5</v>
      </c>
      <c r="Q420" s="850">
        <v>190</v>
      </c>
    </row>
    <row r="421" spans="1:17" ht="14.4" customHeight="1" x14ac:dyDescent="0.3">
      <c r="A421" s="831" t="s">
        <v>7034</v>
      </c>
      <c r="B421" s="832" t="s">
        <v>6688</v>
      </c>
      <c r="C421" s="832" t="s">
        <v>5511</v>
      </c>
      <c r="D421" s="832" t="s">
        <v>7045</v>
      </c>
      <c r="E421" s="832" t="s">
        <v>7046</v>
      </c>
      <c r="F421" s="849">
        <v>9</v>
      </c>
      <c r="G421" s="849">
        <v>4941</v>
      </c>
      <c r="H421" s="849">
        <v>3</v>
      </c>
      <c r="I421" s="849">
        <v>549</v>
      </c>
      <c r="J421" s="849">
        <v>3</v>
      </c>
      <c r="K421" s="849">
        <v>1647</v>
      </c>
      <c r="L421" s="849">
        <v>1</v>
      </c>
      <c r="M421" s="849">
        <v>549</v>
      </c>
      <c r="N421" s="849">
        <v>4</v>
      </c>
      <c r="O421" s="849">
        <v>2200</v>
      </c>
      <c r="P421" s="837">
        <v>1.3357619914996963</v>
      </c>
      <c r="Q421" s="850">
        <v>550</v>
      </c>
    </row>
    <row r="422" spans="1:17" ht="14.4" customHeight="1" x14ac:dyDescent="0.3">
      <c r="A422" s="831" t="s">
        <v>7034</v>
      </c>
      <c r="B422" s="832" t="s">
        <v>6688</v>
      </c>
      <c r="C422" s="832" t="s">
        <v>5511</v>
      </c>
      <c r="D422" s="832" t="s">
        <v>7047</v>
      </c>
      <c r="E422" s="832" t="s">
        <v>7048</v>
      </c>
      <c r="F422" s="849">
        <v>2</v>
      </c>
      <c r="G422" s="849">
        <v>1308</v>
      </c>
      <c r="H422" s="849">
        <v>2</v>
      </c>
      <c r="I422" s="849">
        <v>654</v>
      </c>
      <c r="J422" s="849">
        <v>1</v>
      </c>
      <c r="K422" s="849">
        <v>654</v>
      </c>
      <c r="L422" s="849">
        <v>1</v>
      </c>
      <c r="M422" s="849">
        <v>654</v>
      </c>
      <c r="N422" s="849">
        <v>1</v>
      </c>
      <c r="O422" s="849">
        <v>655</v>
      </c>
      <c r="P422" s="837">
        <v>1.0015290519877675</v>
      </c>
      <c r="Q422" s="850">
        <v>655</v>
      </c>
    </row>
    <row r="423" spans="1:17" ht="14.4" customHeight="1" x14ac:dyDescent="0.3">
      <c r="A423" s="831" t="s">
        <v>7034</v>
      </c>
      <c r="B423" s="832" t="s">
        <v>6688</v>
      </c>
      <c r="C423" s="832" t="s">
        <v>5511</v>
      </c>
      <c r="D423" s="832" t="s">
        <v>7049</v>
      </c>
      <c r="E423" s="832" t="s">
        <v>7050</v>
      </c>
      <c r="F423" s="849">
        <v>2</v>
      </c>
      <c r="G423" s="849">
        <v>1308</v>
      </c>
      <c r="H423" s="849">
        <v>2</v>
      </c>
      <c r="I423" s="849">
        <v>654</v>
      </c>
      <c r="J423" s="849">
        <v>1</v>
      </c>
      <c r="K423" s="849">
        <v>654</v>
      </c>
      <c r="L423" s="849">
        <v>1</v>
      </c>
      <c r="M423" s="849">
        <v>654</v>
      </c>
      <c r="N423" s="849">
        <v>1</v>
      </c>
      <c r="O423" s="849">
        <v>655</v>
      </c>
      <c r="P423" s="837">
        <v>1.0015290519877675</v>
      </c>
      <c r="Q423" s="850">
        <v>655</v>
      </c>
    </row>
    <row r="424" spans="1:17" ht="14.4" customHeight="1" x14ac:dyDescent="0.3">
      <c r="A424" s="831" t="s">
        <v>7034</v>
      </c>
      <c r="B424" s="832" t="s">
        <v>6688</v>
      </c>
      <c r="C424" s="832" t="s">
        <v>5511</v>
      </c>
      <c r="D424" s="832" t="s">
        <v>7051</v>
      </c>
      <c r="E424" s="832" t="s">
        <v>7052</v>
      </c>
      <c r="F424" s="849">
        <v>4</v>
      </c>
      <c r="G424" s="849">
        <v>2712</v>
      </c>
      <c r="H424" s="849">
        <v>4</v>
      </c>
      <c r="I424" s="849">
        <v>678</v>
      </c>
      <c r="J424" s="849">
        <v>1</v>
      </c>
      <c r="K424" s="849">
        <v>678</v>
      </c>
      <c r="L424" s="849">
        <v>1</v>
      </c>
      <c r="M424" s="849">
        <v>678</v>
      </c>
      <c r="N424" s="849">
        <v>1</v>
      </c>
      <c r="O424" s="849">
        <v>679</v>
      </c>
      <c r="P424" s="837">
        <v>1.0014749262536873</v>
      </c>
      <c r="Q424" s="850">
        <v>679</v>
      </c>
    </row>
    <row r="425" spans="1:17" ht="14.4" customHeight="1" x14ac:dyDescent="0.3">
      <c r="A425" s="831" t="s">
        <v>7034</v>
      </c>
      <c r="B425" s="832" t="s">
        <v>6688</v>
      </c>
      <c r="C425" s="832" t="s">
        <v>5511</v>
      </c>
      <c r="D425" s="832" t="s">
        <v>7053</v>
      </c>
      <c r="E425" s="832" t="s">
        <v>7054</v>
      </c>
      <c r="F425" s="849">
        <v>4</v>
      </c>
      <c r="G425" s="849">
        <v>2052</v>
      </c>
      <c r="H425" s="849">
        <v>4</v>
      </c>
      <c r="I425" s="849">
        <v>513</v>
      </c>
      <c r="J425" s="849">
        <v>1</v>
      </c>
      <c r="K425" s="849">
        <v>513</v>
      </c>
      <c r="L425" s="849">
        <v>1</v>
      </c>
      <c r="M425" s="849">
        <v>513</v>
      </c>
      <c r="N425" s="849">
        <v>2</v>
      </c>
      <c r="O425" s="849">
        <v>1028</v>
      </c>
      <c r="P425" s="837">
        <v>2.003898635477583</v>
      </c>
      <c r="Q425" s="850">
        <v>514</v>
      </c>
    </row>
    <row r="426" spans="1:17" ht="14.4" customHeight="1" x14ac:dyDescent="0.3">
      <c r="A426" s="831" t="s">
        <v>7034</v>
      </c>
      <c r="B426" s="832" t="s">
        <v>6688</v>
      </c>
      <c r="C426" s="832" t="s">
        <v>5511</v>
      </c>
      <c r="D426" s="832" t="s">
        <v>7055</v>
      </c>
      <c r="E426" s="832" t="s">
        <v>7056</v>
      </c>
      <c r="F426" s="849">
        <v>4</v>
      </c>
      <c r="G426" s="849">
        <v>1692</v>
      </c>
      <c r="H426" s="849">
        <v>4</v>
      </c>
      <c r="I426" s="849">
        <v>423</v>
      </c>
      <c r="J426" s="849">
        <v>1</v>
      </c>
      <c r="K426" s="849">
        <v>423</v>
      </c>
      <c r="L426" s="849">
        <v>1</v>
      </c>
      <c r="M426" s="849">
        <v>423</v>
      </c>
      <c r="N426" s="849">
        <v>2</v>
      </c>
      <c r="O426" s="849">
        <v>848</v>
      </c>
      <c r="P426" s="837">
        <v>2.0047281323877066</v>
      </c>
      <c r="Q426" s="850">
        <v>424</v>
      </c>
    </row>
    <row r="427" spans="1:17" ht="14.4" customHeight="1" x14ac:dyDescent="0.3">
      <c r="A427" s="831" t="s">
        <v>7034</v>
      </c>
      <c r="B427" s="832" t="s">
        <v>6688</v>
      </c>
      <c r="C427" s="832" t="s">
        <v>5511</v>
      </c>
      <c r="D427" s="832" t="s">
        <v>7057</v>
      </c>
      <c r="E427" s="832" t="s">
        <v>7058</v>
      </c>
      <c r="F427" s="849">
        <v>13</v>
      </c>
      <c r="G427" s="849">
        <v>4537</v>
      </c>
      <c r="H427" s="849">
        <v>4.333333333333333</v>
      </c>
      <c r="I427" s="849">
        <v>349</v>
      </c>
      <c r="J427" s="849">
        <v>3</v>
      </c>
      <c r="K427" s="849">
        <v>1047</v>
      </c>
      <c r="L427" s="849">
        <v>1</v>
      </c>
      <c r="M427" s="849">
        <v>349</v>
      </c>
      <c r="N427" s="849">
        <v>7</v>
      </c>
      <c r="O427" s="849">
        <v>2450</v>
      </c>
      <c r="P427" s="837">
        <v>2.3400191021967527</v>
      </c>
      <c r="Q427" s="850">
        <v>350</v>
      </c>
    </row>
    <row r="428" spans="1:17" ht="14.4" customHeight="1" x14ac:dyDescent="0.3">
      <c r="A428" s="831" t="s">
        <v>7034</v>
      </c>
      <c r="B428" s="832" t="s">
        <v>6688</v>
      </c>
      <c r="C428" s="832" t="s">
        <v>5511</v>
      </c>
      <c r="D428" s="832" t="s">
        <v>7059</v>
      </c>
      <c r="E428" s="832" t="s">
        <v>7060</v>
      </c>
      <c r="F428" s="849">
        <v>1</v>
      </c>
      <c r="G428" s="849">
        <v>221</v>
      </c>
      <c r="H428" s="849"/>
      <c r="I428" s="849">
        <v>221</v>
      </c>
      <c r="J428" s="849"/>
      <c r="K428" s="849"/>
      <c r="L428" s="849"/>
      <c r="M428" s="849"/>
      <c r="N428" s="849">
        <v>1</v>
      </c>
      <c r="O428" s="849">
        <v>222</v>
      </c>
      <c r="P428" s="837"/>
      <c r="Q428" s="850">
        <v>222</v>
      </c>
    </row>
    <row r="429" spans="1:17" ht="14.4" customHeight="1" x14ac:dyDescent="0.3">
      <c r="A429" s="831" t="s">
        <v>7034</v>
      </c>
      <c r="B429" s="832" t="s">
        <v>6688</v>
      </c>
      <c r="C429" s="832" t="s">
        <v>5511</v>
      </c>
      <c r="D429" s="832" t="s">
        <v>7061</v>
      </c>
      <c r="E429" s="832" t="s">
        <v>7062</v>
      </c>
      <c r="F429" s="849">
        <v>1</v>
      </c>
      <c r="G429" s="849">
        <v>239</v>
      </c>
      <c r="H429" s="849">
        <v>0.5</v>
      </c>
      <c r="I429" s="849">
        <v>239</v>
      </c>
      <c r="J429" s="849">
        <v>2</v>
      </c>
      <c r="K429" s="849">
        <v>478</v>
      </c>
      <c r="L429" s="849">
        <v>1</v>
      </c>
      <c r="M429" s="849">
        <v>239</v>
      </c>
      <c r="N429" s="849">
        <v>3</v>
      </c>
      <c r="O429" s="849">
        <v>717</v>
      </c>
      <c r="P429" s="837">
        <v>1.5</v>
      </c>
      <c r="Q429" s="850">
        <v>239</v>
      </c>
    </row>
    <row r="430" spans="1:17" ht="14.4" customHeight="1" x14ac:dyDescent="0.3">
      <c r="A430" s="831" t="s">
        <v>7034</v>
      </c>
      <c r="B430" s="832" t="s">
        <v>6688</v>
      </c>
      <c r="C430" s="832" t="s">
        <v>5511</v>
      </c>
      <c r="D430" s="832" t="s">
        <v>7063</v>
      </c>
      <c r="E430" s="832" t="s">
        <v>7064</v>
      </c>
      <c r="F430" s="849">
        <v>2</v>
      </c>
      <c r="G430" s="849">
        <v>222</v>
      </c>
      <c r="H430" s="849">
        <v>2</v>
      </c>
      <c r="I430" s="849">
        <v>111</v>
      </c>
      <c r="J430" s="849">
        <v>1</v>
      </c>
      <c r="K430" s="849">
        <v>111</v>
      </c>
      <c r="L430" s="849">
        <v>1</v>
      </c>
      <c r="M430" s="849">
        <v>111</v>
      </c>
      <c r="N430" s="849">
        <v>2</v>
      </c>
      <c r="O430" s="849">
        <v>222</v>
      </c>
      <c r="P430" s="837">
        <v>2</v>
      </c>
      <c r="Q430" s="850">
        <v>111</v>
      </c>
    </row>
    <row r="431" spans="1:17" ht="14.4" customHeight="1" x14ac:dyDescent="0.3">
      <c r="A431" s="831" t="s">
        <v>7034</v>
      </c>
      <c r="B431" s="832" t="s">
        <v>6688</v>
      </c>
      <c r="C431" s="832" t="s">
        <v>5511</v>
      </c>
      <c r="D431" s="832" t="s">
        <v>7065</v>
      </c>
      <c r="E431" s="832" t="s">
        <v>7066</v>
      </c>
      <c r="F431" s="849">
        <v>3</v>
      </c>
      <c r="G431" s="849">
        <v>936</v>
      </c>
      <c r="H431" s="849">
        <v>1</v>
      </c>
      <c r="I431" s="849">
        <v>312</v>
      </c>
      <c r="J431" s="849">
        <v>3</v>
      </c>
      <c r="K431" s="849">
        <v>936</v>
      </c>
      <c r="L431" s="849">
        <v>1</v>
      </c>
      <c r="M431" s="849">
        <v>312</v>
      </c>
      <c r="N431" s="849">
        <v>3</v>
      </c>
      <c r="O431" s="849">
        <v>936</v>
      </c>
      <c r="P431" s="837">
        <v>1</v>
      </c>
      <c r="Q431" s="850">
        <v>312</v>
      </c>
    </row>
    <row r="432" spans="1:17" ht="14.4" customHeight="1" x14ac:dyDescent="0.3">
      <c r="A432" s="831" t="s">
        <v>7034</v>
      </c>
      <c r="B432" s="832" t="s">
        <v>6688</v>
      </c>
      <c r="C432" s="832" t="s">
        <v>5511</v>
      </c>
      <c r="D432" s="832" t="s">
        <v>7067</v>
      </c>
      <c r="E432" s="832" t="s">
        <v>7068</v>
      </c>
      <c r="F432" s="849">
        <v>1</v>
      </c>
      <c r="G432" s="849">
        <v>295</v>
      </c>
      <c r="H432" s="849">
        <v>0.5</v>
      </c>
      <c r="I432" s="849">
        <v>295</v>
      </c>
      <c r="J432" s="849">
        <v>2</v>
      </c>
      <c r="K432" s="849">
        <v>590</v>
      </c>
      <c r="L432" s="849">
        <v>1</v>
      </c>
      <c r="M432" s="849">
        <v>295</v>
      </c>
      <c r="N432" s="849">
        <v>3</v>
      </c>
      <c r="O432" s="849">
        <v>885</v>
      </c>
      <c r="P432" s="837">
        <v>1.5</v>
      </c>
      <c r="Q432" s="850">
        <v>295</v>
      </c>
    </row>
    <row r="433" spans="1:17" ht="14.4" customHeight="1" x14ac:dyDescent="0.3">
      <c r="A433" s="831" t="s">
        <v>7034</v>
      </c>
      <c r="B433" s="832" t="s">
        <v>6688</v>
      </c>
      <c r="C433" s="832" t="s">
        <v>5511</v>
      </c>
      <c r="D433" s="832" t="s">
        <v>7069</v>
      </c>
      <c r="E433" s="832" t="s">
        <v>7070</v>
      </c>
      <c r="F433" s="849">
        <v>11</v>
      </c>
      <c r="G433" s="849">
        <v>2299</v>
      </c>
      <c r="H433" s="849">
        <v>3.6666666666666665</v>
      </c>
      <c r="I433" s="849">
        <v>209</v>
      </c>
      <c r="J433" s="849">
        <v>3</v>
      </c>
      <c r="K433" s="849">
        <v>627</v>
      </c>
      <c r="L433" s="849">
        <v>1</v>
      </c>
      <c r="M433" s="849">
        <v>209</v>
      </c>
      <c r="N433" s="849">
        <v>4</v>
      </c>
      <c r="O433" s="849">
        <v>840</v>
      </c>
      <c r="P433" s="837">
        <v>1.3397129186602872</v>
      </c>
      <c r="Q433" s="850">
        <v>210</v>
      </c>
    </row>
    <row r="434" spans="1:17" ht="14.4" customHeight="1" x14ac:dyDescent="0.3">
      <c r="A434" s="831" t="s">
        <v>7034</v>
      </c>
      <c r="B434" s="832" t="s">
        <v>6688</v>
      </c>
      <c r="C434" s="832" t="s">
        <v>5511</v>
      </c>
      <c r="D434" s="832" t="s">
        <v>7071</v>
      </c>
      <c r="E434" s="832" t="s">
        <v>7072</v>
      </c>
      <c r="F434" s="849">
        <v>5</v>
      </c>
      <c r="G434" s="849">
        <v>200</v>
      </c>
      <c r="H434" s="849">
        <v>5</v>
      </c>
      <c r="I434" s="849">
        <v>40</v>
      </c>
      <c r="J434" s="849">
        <v>1</v>
      </c>
      <c r="K434" s="849">
        <v>40</v>
      </c>
      <c r="L434" s="849">
        <v>1</v>
      </c>
      <c r="M434" s="849">
        <v>40</v>
      </c>
      <c r="N434" s="849">
        <v>2</v>
      </c>
      <c r="O434" s="849">
        <v>80</v>
      </c>
      <c r="P434" s="837">
        <v>2</v>
      </c>
      <c r="Q434" s="850">
        <v>40</v>
      </c>
    </row>
    <row r="435" spans="1:17" ht="14.4" customHeight="1" x14ac:dyDescent="0.3">
      <c r="A435" s="831" t="s">
        <v>7034</v>
      </c>
      <c r="B435" s="832" t="s">
        <v>6688</v>
      </c>
      <c r="C435" s="832" t="s">
        <v>5511</v>
      </c>
      <c r="D435" s="832" t="s">
        <v>6548</v>
      </c>
      <c r="E435" s="832" t="s">
        <v>6549</v>
      </c>
      <c r="F435" s="849">
        <v>7</v>
      </c>
      <c r="G435" s="849">
        <v>1197</v>
      </c>
      <c r="H435" s="849">
        <v>1.75</v>
      </c>
      <c r="I435" s="849">
        <v>171</v>
      </c>
      <c r="J435" s="849">
        <v>4</v>
      </c>
      <c r="K435" s="849">
        <v>684</v>
      </c>
      <c r="L435" s="849">
        <v>1</v>
      </c>
      <c r="M435" s="849">
        <v>171</v>
      </c>
      <c r="N435" s="849">
        <v>3</v>
      </c>
      <c r="O435" s="849">
        <v>513</v>
      </c>
      <c r="P435" s="837">
        <v>0.75</v>
      </c>
      <c r="Q435" s="850">
        <v>171</v>
      </c>
    </row>
    <row r="436" spans="1:17" ht="14.4" customHeight="1" x14ac:dyDescent="0.3">
      <c r="A436" s="831" t="s">
        <v>7034</v>
      </c>
      <c r="B436" s="832" t="s">
        <v>6688</v>
      </c>
      <c r="C436" s="832" t="s">
        <v>5511</v>
      </c>
      <c r="D436" s="832" t="s">
        <v>6552</v>
      </c>
      <c r="E436" s="832" t="s">
        <v>6553</v>
      </c>
      <c r="F436" s="849"/>
      <c r="G436" s="849"/>
      <c r="H436" s="849"/>
      <c r="I436" s="849"/>
      <c r="J436" s="849">
        <v>1</v>
      </c>
      <c r="K436" s="849">
        <v>327</v>
      </c>
      <c r="L436" s="849">
        <v>1</v>
      </c>
      <c r="M436" s="849">
        <v>327</v>
      </c>
      <c r="N436" s="849">
        <v>1</v>
      </c>
      <c r="O436" s="849">
        <v>327</v>
      </c>
      <c r="P436" s="837">
        <v>1</v>
      </c>
      <c r="Q436" s="850">
        <v>327</v>
      </c>
    </row>
    <row r="437" spans="1:17" ht="14.4" customHeight="1" x14ac:dyDescent="0.3">
      <c r="A437" s="831" t="s">
        <v>7034</v>
      </c>
      <c r="B437" s="832" t="s">
        <v>6688</v>
      </c>
      <c r="C437" s="832" t="s">
        <v>5511</v>
      </c>
      <c r="D437" s="832" t="s">
        <v>7073</v>
      </c>
      <c r="E437" s="832" t="s">
        <v>7074</v>
      </c>
      <c r="F437" s="849">
        <v>4</v>
      </c>
      <c r="G437" s="849">
        <v>2760</v>
      </c>
      <c r="H437" s="849">
        <v>4</v>
      </c>
      <c r="I437" s="849">
        <v>690</v>
      </c>
      <c r="J437" s="849">
        <v>1</v>
      </c>
      <c r="K437" s="849">
        <v>690</v>
      </c>
      <c r="L437" s="849">
        <v>1</v>
      </c>
      <c r="M437" s="849">
        <v>690</v>
      </c>
      <c r="N437" s="849">
        <v>1</v>
      </c>
      <c r="O437" s="849">
        <v>691</v>
      </c>
      <c r="P437" s="837">
        <v>1.0014492753623188</v>
      </c>
      <c r="Q437" s="850">
        <v>691</v>
      </c>
    </row>
    <row r="438" spans="1:17" ht="14.4" customHeight="1" x14ac:dyDescent="0.3">
      <c r="A438" s="831" t="s">
        <v>7034</v>
      </c>
      <c r="B438" s="832" t="s">
        <v>6688</v>
      </c>
      <c r="C438" s="832" t="s">
        <v>5511</v>
      </c>
      <c r="D438" s="832" t="s">
        <v>7075</v>
      </c>
      <c r="E438" s="832" t="s">
        <v>7076</v>
      </c>
      <c r="F438" s="849">
        <v>5</v>
      </c>
      <c r="G438" s="849">
        <v>1750</v>
      </c>
      <c r="H438" s="849">
        <v>2.5</v>
      </c>
      <c r="I438" s="849">
        <v>350</v>
      </c>
      <c r="J438" s="849">
        <v>2</v>
      </c>
      <c r="K438" s="849">
        <v>700</v>
      </c>
      <c r="L438" s="849">
        <v>1</v>
      </c>
      <c r="M438" s="849">
        <v>350</v>
      </c>
      <c r="N438" s="849">
        <v>3</v>
      </c>
      <c r="O438" s="849">
        <v>1050</v>
      </c>
      <c r="P438" s="837">
        <v>1.5</v>
      </c>
      <c r="Q438" s="850">
        <v>350</v>
      </c>
    </row>
    <row r="439" spans="1:17" ht="14.4" customHeight="1" x14ac:dyDescent="0.3">
      <c r="A439" s="831" t="s">
        <v>7034</v>
      </c>
      <c r="B439" s="832" t="s">
        <v>6688</v>
      </c>
      <c r="C439" s="832" t="s">
        <v>5511</v>
      </c>
      <c r="D439" s="832" t="s">
        <v>6578</v>
      </c>
      <c r="E439" s="832" t="s">
        <v>6579</v>
      </c>
      <c r="F439" s="849">
        <v>7</v>
      </c>
      <c r="G439" s="849">
        <v>1218</v>
      </c>
      <c r="H439" s="849">
        <v>3.5</v>
      </c>
      <c r="I439" s="849">
        <v>174</v>
      </c>
      <c r="J439" s="849">
        <v>2</v>
      </c>
      <c r="K439" s="849">
        <v>348</v>
      </c>
      <c r="L439" s="849">
        <v>1</v>
      </c>
      <c r="M439" s="849">
        <v>174</v>
      </c>
      <c r="N439" s="849">
        <v>3</v>
      </c>
      <c r="O439" s="849">
        <v>522</v>
      </c>
      <c r="P439" s="837">
        <v>1.5</v>
      </c>
      <c r="Q439" s="850">
        <v>174</v>
      </c>
    </row>
    <row r="440" spans="1:17" ht="14.4" customHeight="1" x14ac:dyDescent="0.3">
      <c r="A440" s="831" t="s">
        <v>7034</v>
      </c>
      <c r="B440" s="832" t="s">
        <v>6688</v>
      </c>
      <c r="C440" s="832" t="s">
        <v>5511</v>
      </c>
      <c r="D440" s="832" t="s">
        <v>7077</v>
      </c>
      <c r="E440" s="832" t="s">
        <v>7078</v>
      </c>
      <c r="F440" s="849">
        <v>92</v>
      </c>
      <c r="G440" s="849">
        <v>36892</v>
      </c>
      <c r="H440" s="849">
        <v>1.9166666666666667</v>
      </c>
      <c r="I440" s="849">
        <v>401</v>
      </c>
      <c r="J440" s="849">
        <v>48</v>
      </c>
      <c r="K440" s="849">
        <v>19248</v>
      </c>
      <c r="L440" s="849">
        <v>1</v>
      </c>
      <c r="M440" s="849">
        <v>401</v>
      </c>
      <c r="N440" s="849">
        <v>40</v>
      </c>
      <c r="O440" s="849">
        <v>16040</v>
      </c>
      <c r="P440" s="837">
        <v>0.83333333333333337</v>
      </c>
      <c r="Q440" s="850">
        <v>401</v>
      </c>
    </row>
    <row r="441" spans="1:17" ht="14.4" customHeight="1" x14ac:dyDescent="0.3">
      <c r="A441" s="831" t="s">
        <v>7034</v>
      </c>
      <c r="B441" s="832" t="s">
        <v>6688</v>
      </c>
      <c r="C441" s="832" t="s">
        <v>5511</v>
      </c>
      <c r="D441" s="832" t="s">
        <v>7079</v>
      </c>
      <c r="E441" s="832" t="s">
        <v>7080</v>
      </c>
      <c r="F441" s="849">
        <v>2</v>
      </c>
      <c r="G441" s="849">
        <v>1308</v>
      </c>
      <c r="H441" s="849">
        <v>2</v>
      </c>
      <c r="I441" s="849">
        <v>654</v>
      </c>
      <c r="J441" s="849">
        <v>1</v>
      </c>
      <c r="K441" s="849">
        <v>654</v>
      </c>
      <c r="L441" s="849">
        <v>1</v>
      </c>
      <c r="M441" s="849">
        <v>654</v>
      </c>
      <c r="N441" s="849">
        <v>1</v>
      </c>
      <c r="O441" s="849">
        <v>655</v>
      </c>
      <c r="P441" s="837">
        <v>1.0015290519877675</v>
      </c>
      <c r="Q441" s="850">
        <v>655</v>
      </c>
    </row>
    <row r="442" spans="1:17" ht="14.4" customHeight="1" x14ac:dyDescent="0.3">
      <c r="A442" s="831" t="s">
        <v>7034</v>
      </c>
      <c r="B442" s="832" t="s">
        <v>6688</v>
      </c>
      <c r="C442" s="832" t="s">
        <v>5511</v>
      </c>
      <c r="D442" s="832" t="s">
        <v>7081</v>
      </c>
      <c r="E442" s="832" t="s">
        <v>7082</v>
      </c>
      <c r="F442" s="849">
        <v>2</v>
      </c>
      <c r="G442" s="849">
        <v>1308</v>
      </c>
      <c r="H442" s="849">
        <v>2</v>
      </c>
      <c r="I442" s="849">
        <v>654</v>
      </c>
      <c r="J442" s="849">
        <v>1</v>
      </c>
      <c r="K442" s="849">
        <v>654</v>
      </c>
      <c r="L442" s="849">
        <v>1</v>
      </c>
      <c r="M442" s="849">
        <v>654</v>
      </c>
      <c r="N442" s="849">
        <v>1</v>
      </c>
      <c r="O442" s="849">
        <v>655</v>
      </c>
      <c r="P442" s="837">
        <v>1.0015290519877675</v>
      </c>
      <c r="Q442" s="850">
        <v>655</v>
      </c>
    </row>
    <row r="443" spans="1:17" ht="14.4" customHeight="1" x14ac:dyDescent="0.3">
      <c r="A443" s="831" t="s">
        <v>7034</v>
      </c>
      <c r="B443" s="832" t="s">
        <v>6688</v>
      </c>
      <c r="C443" s="832" t="s">
        <v>5511</v>
      </c>
      <c r="D443" s="832" t="s">
        <v>7083</v>
      </c>
      <c r="E443" s="832" t="s">
        <v>7084</v>
      </c>
      <c r="F443" s="849">
        <v>2</v>
      </c>
      <c r="G443" s="849">
        <v>1388</v>
      </c>
      <c r="H443" s="849">
        <v>1</v>
      </c>
      <c r="I443" s="849">
        <v>694</v>
      </c>
      <c r="J443" s="849">
        <v>2</v>
      </c>
      <c r="K443" s="849">
        <v>1388</v>
      </c>
      <c r="L443" s="849">
        <v>1</v>
      </c>
      <c r="M443" s="849">
        <v>694</v>
      </c>
      <c r="N443" s="849">
        <v>2</v>
      </c>
      <c r="O443" s="849">
        <v>1390</v>
      </c>
      <c r="P443" s="837">
        <v>1.0014409221902016</v>
      </c>
      <c r="Q443" s="850">
        <v>695</v>
      </c>
    </row>
    <row r="444" spans="1:17" ht="14.4" customHeight="1" x14ac:dyDescent="0.3">
      <c r="A444" s="831" t="s">
        <v>7034</v>
      </c>
      <c r="B444" s="832" t="s">
        <v>6688</v>
      </c>
      <c r="C444" s="832" t="s">
        <v>5511</v>
      </c>
      <c r="D444" s="832" t="s">
        <v>7085</v>
      </c>
      <c r="E444" s="832" t="s">
        <v>7086</v>
      </c>
      <c r="F444" s="849">
        <v>4</v>
      </c>
      <c r="G444" s="849">
        <v>2712</v>
      </c>
      <c r="H444" s="849">
        <v>4</v>
      </c>
      <c r="I444" s="849">
        <v>678</v>
      </c>
      <c r="J444" s="849">
        <v>1</v>
      </c>
      <c r="K444" s="849">
        <v>678</v>
      </c>
      <c r="L444" s="849">
        <v>1</v>
      </c>
      <c r="M444" s="849">
        <v>678</v>
      </c>
      <c r="N444" s="849">
        <v>1</v>
      </c>
      <c r="O444" s="849">
        <v>679</v>
      </c>
      <c r="P444" s="837">
        <v>1.0014749262536873</v>
      </c>
      <c r="Q444" s="850">
        <v>679</v>
      </c>
    </row>
    <row r="445" spans="1:17" ht="14.4" customHeight="1" x14ac:dyDescent="0.3">
      <c r="A445" s="831" t="s">
        <v>7034</v>
      </c>
      <c r="B445" s="832" t="s">
        <v>6688</v>
      </c>
      <c r="C445" s="832" t="s">
        <v>5511</v>
      </c>
      <c r="D445" s="832" t="s">
        <v>7087</v>
      </c>
      <c r="E445" s="832" t="s">
        <v>7088</v>
      </c>
      <c r="F445" s="849">
        <v>6</v>
      </c>
      <c r="G445" s="849">
        <v>2862</v>
      </c>
      <c r="H445" s="849">
        <v>2</v>
      </c>
      <c r="I445" s="849">
        <v>477</v>
      </c>
      <c r="J445" s="849">
        <v>3</v>
      </c>
      <c r="K445" s="849">
        <v>1431</v>
      </c>
      <c r="L445" s="849">
        <v>1</v>
      </c>
      <c r="M445" s="849">
        <v>477</v>
      </c>
      <c r="N445" s="849">
        <v>6</v>
      </c>
      <c r="O445" s="849">
        <v>2868</v>
      </c>
      <c r="P445" s="837">
        <v>2.0041928721174003</v>
      </c>
      <c r="Q445" s="850">
        <v>478</v>
      </c>
    </row>
    <row r="446" spans="1:17" ht="14.4" customHeight="1" x14ac:dyDescent="0.3">
      <c r="A446" s="831" t="s">
        <v>7034</v>
      </c>
      <c r="B446" s="832" t="s">
        <v>6688</v>
      </c>
      <c r="C446" s="832" t="s">
        <v>5511</v>
      </c>
      <c r="D446" s="832" t="s">
        <v>7089</v>
      </c>
      <c r="E446" s="832" t="s">
        <v>7090</v>
      </c>
      <c r="F446" s="849">
        <v>4</v>
      </c>
      <c r="G446" s="849">
        <v>1164</v>
      </c>
      <c r="H446" s="849">
        <v>4</v>
      </c>
      <c r="I446" s="849">
        <v>291</v>
      </c>
      <c r="J446" s="849">
        <v>1</v>
      </c>
      <c r="K446" s="849">
        <v>291</v>
      </c>
      <c r="L446" s="849">
        <v>1</v>
      </c>
      <c r="M446" s="849">
        <v>291</v>
      </c>
      <c r="N446" s="849">
        <v>2</v>
      </c>
      <c r="O446" s="849">
        <v>584</v>
      </c>
      <c r="P446" s="837">
        <v>2.006872852233677</v>
      </c>
      <c r="Q446" s="850">
        <v>292</v>
      </c>
    </row>
    <row r="447" spans="1:17" ht="14.4" customHeight="1" x14ac:dyDescent="0.3">
      <c r="A447" s="831" t="s">
        <v>7034</v>
      </c>
      <c r="B447" s="832" t="s">
        <v>6688</v>
      </c>
      <c r="C447" s="832" t="s">
        <v>5511</v>
      </c>
      <c r="D447" s="832" t="s">
        <v>7091</v>
      </c>
      <c r="E447" s="832" t="s">
        <v>7092</v>
      </c>
      <c r="F447" s="849">
        <v>4</v>
      </c>
      <c r="G447" s="849">
        <v>3252</v>
      </c>
      <c r="H447" s="849">
        <v>1.3316953316953317</v>
      </c>
      <c r="I447" s="849">
        <v>813</v>
      </c>
      <c r="J447" s="849">
        <v>3</v>
      </c>
      <c r="K447" s="849">
        <v>2442</v>
      </c>
      <c r="L447" s="849">
        <v>1</v>
      </c>
      <c r="M447" s="849">
        <v>814</v>
      </c>
      <c r="N447" s="849">
        <v>2</v>
      </c>
      <c r="O447" s="849">
        <v>1628</v>
      </c>
      <c r="P447" s="837">
        <v>0.66666666666666663</v>
      </c>
      <c r="Q447" s="850">
        <v>814</v>
      </c>
    </row>
    <row r="448" spans="1:17" ht="14.4" customHeight="1" x14ac:dyDescent="0.3">
      <c r="A448" s="831" t="s">
        <v>7034</v>
      </c>
      <c r="B448" s="832" t="s">
        <v>6688</v>
      </c>
      <c r="C448" s="832" t="s">
        <v>5511</v>
      </c>
      <c r="D448" s="832" t="s">
        <v>6622</v>
      </c>
      <c r="E448" s="832" t="s">
        <v>6623</v>
      </c>
      <c r="F448" s="849">
        <v>1</v>
      </c>
      <c r="G448" s="849">
        <v>168</v>
      </c>
      <c r="H448" s="849"/>
      <c r="I448" s="849">
        <v>168</v>
      </c>
      <c r="J448" s="849"/>
      <c r="K448" s="849"/>
      <c r="L448" s="849"/>
      <c r="M448" s="849"/>
      <c r="N448" s="849">
        <v>2</v>
      </c>
      <c r="O448" s="849">
        <v>336</v>
      </c>
      <c r="P448" s="837"/>
      <c r="Q448" s="850">
        <v>168</v>
      </c>
    </row>
    <row r="449" spans="1:17" ht="14.4" customHeight="1" x14ac:dyDescent="0.3">
      <c r="A449" s="831" t="s">
        <v>7034</v>
      </c>
      <c r="B449" s="832" t="s">
        <v>6688</v>
      </c>
      <c r="C449" s="832" t="s">
        <v>5511</v>
      </c>
      <c r="D449" s="832" t="s">
        <v>7093</v>
      </c>
      <c r="E449" s="832" t="s">
        <v>7094</v>
      </c>
      <c r="F449" s="849">
        <v>23</v>
      </c>
      <c r="G449" s="849">
        <v>13202</v>
      </c>
      <c r="H449" s="849">
        <v>1.9166666666666667</v>
      </c>
      <c r="I449" s="849">
        <v>574</v>
      </c>
      <c r="J449" s="849">
        <v>12</v>
      </c>
      <c r="K449" s="849">
        <v>6888</v>
      </c>
      <c r="L449" s="849">
        <v>1</v>
      </c>
      <c r="M449" s="849">
        <v>574</v>
      </c>
      <c r="N449" s="849">
        <v>10</v>
      </c>
      <c r="O449" s="849">
        <v>5740</v>
      </c>
      <c r="P449" s="837">
        <v>0.83333333333333337</v>
      </c>
      <c r="Q449" s="850">
        <v>574</v>
      </c>
    </row>
    <row r="450" spans="1:17" ht="14.4" customHeight="1" x14ac:dyDescent="0.3">
      <c r="A450" s="831" t="s">
        <v>7034</v>
      </c>
      <c r="B450" s="832" t="s">
        <v>6688</v>
      </c>
      <c r="C450" s="832" t="s">
        <v>5511</v>
      </c>
      <c r="D450" s="832" t="s">
        <v>7095</v>
      </c>
      <c r="E450" s="832" t="s">
        <v>7096</v>
      </c>
      <c r="F450" s="849">
        <v>1</v>
      </c>
      <c r="G450" s="849">
        <v>187</v>
      </c>
      <c r="H450" s="849">
        <v>0.5</v>
      </c>
      <c r="I450" s="849">
        <v>187</v>
      </c>
      <c r="J450" s="849">
        <v>2</v>
      </c>
      <c r="K450" s="849">
        <v>374</v>
      </c>
      <c r="L450" s="849">
        <v>1</v>
      </c>
      <c r="M450" s="849">
        <v>187</v>
      </c>
      <c r="N450" s="849">
        <v>3</v>
      </c>
      <c r="O450" s="849">
        <v>561</v>
      </c>
      <c r="P450" s="837">
        <v>1.5</v>
      </c>
      <c r="Q450" s="850">
        <v>187</v>
      </c>
    </row>
    <row r="451" spans="1:17" ht="14.4" customHeight="1" x14ac:dyDescent="0.3">
      <c r="A451" s="831" t="s">
        <v>7034</v>
      </c>
      <c r="B451" s="832" t="s">
        <v>6688</v>
      </c>
      <c r="C451" s="832" t="s">
        <v>5511</v>
      </c>
      <c r="D451" s="832" t="s">
        <v>7097</v>
      </c>
      <c r="E451" s="832" t="s">
        <v>7098</v>
      </c>
      <c r="F451" s="849">
        <v>2</v>
      </c>
      <c r="G451" s="849">
        <v>2798</v>
      </c>
      <c r="H451" s="849">
        <v>2</v>
      </c>
      <c r="I451" s="849">
        <v>1399</v>
      </c>
      <c r="J451" s="849">
        <v>1</v>
      </c>
      <c r="K451" s="849">
        <v>1399</v>
      </c>
      <c r="L451" s="849">
        <v>1</v>
      </c>
      <c r="M451" s="849">
        <v>1399</v>
      </c>
      <c r="N451" s="849">
        <v>1</v>
      </c>
      <c r="O451" s="849">
        <v>1400</v>
      </c>
      <c r="P451" s="837">
        <v>1.0007147962830594</v>
      </c>
      <c r="Q451" s="850">
        <v>1400</v>
      </c>
    </row>
    <row r="452" spans="1:17" ht="14.4" customHeight="1" x14ac:dyDescent="0.3">
      <c r="A452" s="831" t="s">
        <v>7034</v>
      </c>
      <c r="B452" s="832" t="s">
        <v>6688</v>
      </c>
      <c r="C452" s="832" t="s">
        <v>5511</v>
      </c>
      <c r="D452" s="832" t="s">
        <v>7099</v>
      </c>
      <c r="E452" s="832" t="s">
        <v>7100</v>
      </c>
      <c r="F452" s="849">
        <v>2</v>
      </c>
      <c r="G452" s="849">
        <v>380</v>
      </c>
      <c r="H452" s="849">
        <v>2</v>
      </c>
      <c r="I452" s="849">
        <v>190</v>
      </c>
      <c r="J452" s="849">
        <v>1</v>
      </c>
      <c r="K452" s="849">
        <v>190</v>
      </c>
      <c r="L452" s="849">
        <v>1</v>
      </c>
      <c r="M452" s="849">
        <v>190</v>
      </c>
      <c r="N452" s="849"/>
      <c r="O452" s="849"/>
      <c r="P452" s="837"/>
      <c r="Q452" s="850"/>
    </row>
    <row r="453" spans="1:17" ht="14.4" customHeight="1" x14ac:dyDescent="0.3">
      <c r="A453" s="831" t="s">
        <v>7034</v>
      </c>
      <c r="B453" s="832" t="s">
        <v>6688</v>
      </c>
      <c r="C453" s="832" t="s">
        <v>5511</v>
      </c>
      <c r="D453" s="832" t="s">
        <v>7101</v>
      </c>
      <c r="E453" s="832" t="s">
        <v>7102</v>
      </c>
      <c r="F453" s="849">
        <v>4</v>
      </c>
      <c r="G453" s="849">
        <v>3252</v>
      </c>
      <c r="H453" s="849">
        <v>1.3316953316953317</v>
      </c>
      <c r="I453" s="849">
        <v>813</v>
      </c>
      <c r="J453" s="849">
        <v>3</v>
      </c>
      <c r="K453" s="849">
        <v>2442</v>
      </c>
      <c r="L453" s="849">
        <v>1</v>
      </c>
      <c r="M453" s="849">
        <v>814</v>
      </c>
      <c r="N453" s="849">
        <v>2</v>
      </c>
      <c r="O453" s="849">
        <v>1628</v>
      </c>
      <c r="P453" s="837">
        <v>0.66666666666666663</v>
      </c>
      <c r="Q453" s="850">
        <v>814</v>
      </c>
    </row>
    <row r="454" spans="1:17" ht="14.4" customHeight="1" x14ac:dyDescent="0.3">
      <c r="A454" s="831" t="s">
        <v>7034</v>
      </c>
      <c r="B454" s="832" t="s">
        <v>6688</v>
      </c>
      <c r="C454" s="832" t="s">
        <v>5511</v>
      </c>
      <c r="D454" s="832" t="s">
        <v>7103</v>
      </c>
      <c r="E454" s="832" t="s">
        <v>7104</v>
      </c>
      <c r="F454" s="849">
        <v>1</v>
      </c>
      <c r="G454" s="849">
        <v>260</v>
      </c>
      <c r="H454" s="849">
        <v>1</v>
      </c>
      <c r="I454" s="849">
        <v>260</v>
      </c>
      <c r="J454" s="849">
        <v>1</v>
      </c>
      <c r="K454" s="849">
        <v>260</v>
      </c>
      <c r="L454" s="849">
        <v>1</v>
      </c>
      <c r="M454" s="849">
        <v>260</v>
      </c>
      <c r="N454" s="849">
        <v>1</v>
      </c>
      <c r="O454" s="849">
        <v>261</v>
      </c>
      <c r="P454" s="837">
        <v>1.0038461538461538</v>
      </c>
      <c r="Q454" s="850">
        <v>261</v>
      </c>
    </row>
    <row r="455" spans="1:17" ht="14.4" customHeight="1" x14ac:dyDescent="0.3">
      <c r="A455" s="831" t="s">
        <v>7105</v>
      </c>
      <c r="B455" s="832" t="s">
        <v>6302</v>
      </c>
      <c r="C455" s="832" t="s">
        <v>5511</v>
      </c>
      <c r="D455" s="832" t="s">
        <v>6307</v>
      </c>
      <c r="E455" s="832" t="s">
        <v>6308</v>
      </c>
      <c r="F455" s="849">
        <v>1</v>
      </c>
      <c r="G455" s="849">
        <v>12793</v>
      </c>
      <c r="H455" s="849"/>
      <c r="I455" s="849">
        <v>12793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7105</v>
      </c>
      <c r="B456" s="832" t="s">
        <v>6302</v>
      </c>
      <c r="C456" s="832" t="s">
        <v>5511</v>
      </c>
      <c r="D456" s="832" t="s">
        <v>6309</v>
      </c>
      <c r="E456" s="832" t="s">
        <v>6310</v>
      </c>
      <c r="F456" s="849">
        <v>1</v>
      </c>
      <c r="G456" s="849">
        <v>1283</v>
      </c>
      <c r="H456" s="849"/>
      <c r="I456" s="849">
        <v>1283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7105</v>
      </c>
      <c r="B457" s="832" t="s">
        <v>6302</v>
      </c>
      <c r="C457" s="832" t="s">
        <v>5511</v>
      </c>
      <c r="D457" s="832" t="s">
        <v>7106</v>
      </c>
      <c r="E457" s="832" t="s">
        <v>7107</v>
      </c>
      <c r="F457" s="849">
        <v>2</v>
      </c>
      <c r="G457" s="849">
        <v>19506</v>
      </c>
      <c r="H457" s="849"/>
      <c r="I457" s="849">
        <v>9753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7105</v>
      </c>
      <c r="B458" s="832" t="s">
        <v>6302</v>
      </c>
      <c r="C458" s="832" t="s">
        <v>5511</v>
      </c>
      <c r="D458" s="832" t="s">
        <v>6317</v>
      </c>
      <c r="E458" s="832" t="s">
        <v>6318</v>
      </c>
      <c r="F458" s="849">
        <v>3</v>
      </c>
      <c r="G458" s="849">
        <v>6882</v>
      </c>
      <c r="H458" s="849"/>
      <c r="I458" s="849">
        <v>2294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thickBot="1" x14ac:dyDescent="0.35">
      <c r="A459" s="839" t="s">
        <v>7105</v>
      </c>
      <c r="B459" s="840" t="s">
        <v>6302</v>
      </c>
      <c r="C459" s="840" t="s">
        <v>5511</v>
      </c>
      <c r="D459" s="840" t="s">
        <v>7108</v>
      </c>
      <c r="E459" s="840" t="s">
        <v>7109</v>
      </c>
      <c r="F459" s="851">
        <v>1</v>
      </c>
      <c r="G459" s="851">
        <v>0</v>
      </c>
      <c r="H459" s="851"/>
      <c r="I459" s="851">
        <v>0</v>
      </c>
      <c r="J459" s="851"/>
      <c r="K459" s="851"/>
      <c r="L459" s="851"/>
      <c r="M459" s="851"/>
      <c r="N459" s="851"/>
      <c r="O459" s="851"/>
      <c r="P459" s="845"/>
      <c r="Q459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3672</v>
      </c>
      <c r="D3" s="193">
        <f>SUBTOTAL(9,D6:D1048576)</f>
        <v>3806</v>
      </c>
      <c r="E3" s="193">
        <f>SUBTOTAL(9,E6:E1048576)</f>
        <v>3497</v>
      </c>
      <c r="F3" s="194">
        <f>IF(OR(E3=0,D3=0),"",E3/D3)</f>
        <v>0.91881240147136101</v>
      </c>
      <c r="G3" s="388">
        <f>SUBTOTAL(9,G6:G1048576)</f>
        <v>6982.6545000000006</v>
      </c>
      <c r="H3" s="389">
        <f>SUBTOTAL(9,H6:H1048576)</f>
        <v>7001.9146600000004</v>
      </c>
      <c r="I3" s="389">
        <f>SUBTOTAL(9,I6:I1048576)</f>
        <v>6880.0356000000002</v>
      </c>
      <c r="J3" s="194">
        <f>IF(OR(I3=0,H3=0),"",I3/H3)</f>
        <v>0.98259346679897974</v>
      </c>
      <c r="K3" s="388">
        <f>SUBTOTAL(9,K6:K1048576)</f>
        <v>721.96</v>
      </c>
      <c r="L3" s="389">
        <f>SUBTOTAL(9,L6:L1048576)</f>
        <v>695.76</v>
      </c>
      <c r="M3" s="389">
        <f>SUBTOTAL(9,M6:M1048576)</f>
        <v>743.8</v>
      </c>
      <c r="N3" s="195">
        <f>IF(OR(M3=0,E3=0),"",M3*1000/E3)</f>
        <v>212.69659708321419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5">
        <v>2015</v>
      </c>
      <c r="D5" s="1005">
        <v>2017</v>
      </c>
      <c r="E5" s="1005">
        <v>2018</v>
      </c>
      <c r="F5" s="1006" t="s">
        <v>2</v>
      </c>
      <c r="G5" s="1016">
        <v>2015</v>
      </c>
      <c r="H5" s="1005">
        <v>2017</v>
      </c>
      <c r="I5" s="1005">
        <v>2018</v>
      </c>
      <c r="J5" s="1006" t="s">
        <v>2</v>
      </c>
      <c r="K5" s="1016">
        <v>2015</v>
      </c>
      <c r="L5" s="1005">
        <v>2017</v>
      </c>
      <c r="M5" s="1005">
        <v>2018</v>
      </c>
      <c r="N5" s="1017" t="s">
        <v>92</v>
      </c>
    </row>
    <row r="6" spans="1:14" ht="14.4" customHeight="1" x14ac:dyDescent="0.3">
      <c r="A6" s="999" t="s">
        <v>5825</v>
      </c>
      <c r="B6" s="1002" t="s">
        <v>7111</v>
      </c>
      <c r="C6" s="1007">
        <v>2937</v>
      </c>
      <c r="D6" s="1008">
        <v>3122</v>
      </c>
      <c r="E6" s="1008">
        <v>2785</v>
      </c>
      <c r="F6" s="1013">
        <v>0.94824651004426286</v>
      </c>
      <c r="G6" s="1007">
        <v>3102.1605000000009</v>
      </c>
      <c r="H6" s="1008">
        <v>3404.4967399999996</v>
      </c>
      <c r="I6" s="1008">
        <v>3014.6148000000003</v>
      </c>
      <c r="J6" s="1013">
        <v>0.97177911974573827</v>
      </c>
      <c r="K6" s="1007">
        <v>234.96</v>
      </c>
      <c r="L6" s="1008">
        <v>249.76</v>
      </c>
      <c r="M6" s="1008">
        <v>222.8</v>
      </c>
      <c r="N6" s="1018">
        <v>80</v>
      </c>
    </row>
    <row r="7" spans="1:14" ht="14.4" customHeight="1" x14ac:dyDescent="0.3">
      <c r="A7" s="1000" t="s">
        <v>5856</v>
      </c>
      <c r="B7" s="1003" t="s">
        <v>7112</v>
      </c>
      <c r="C7" s="1009">
        <v>239</v>
      </c>
      <c r="D7" s="1010">
        <v>208</v>
      </c>
      <c r="E7" s="1010">
        <v>330</v>
      </c>
      <c r="F7" s="1014">
        <v>1.3807531380753137</v>
      </c>
      <c r="G7" s="1009">
        <v>1436.0076000000001</v>
      </c>
      <c r="H7" s="1010">
        <v>1249.7472000000002</v>
      </c>
      <c r="I7" s="1010">
        <v>1982.7719999999999</v>
      </c>
      <c r="J7" s="1014">
        <v>1.3807531380753135</v>
      </c>
      <c r="K7" s="1009">
        <v>239</v>
      </c>
      <c r="L7" s="1010">
        <v>208</v>
      </c>
      <c r="M7" s="1010">
        <v>330</v>
      </c>
      <c r="N7" s="1019">
        <v>1000</v>
      </c>
    </row>
    <row r="8" spans="1:14" ht="14.4" customHeight="1" thickBot="1" x14ac:dyDescent="0.35">
      <c r="A8" s="1001" t="s">
        <v>5854</v>
      </c>
      <c r="B8" s="1004" t="s">
        <v>7112</v>
      </c>
      <c r="C8" s="1011">
        <v>496</v>
      </c>
      <c r="D8" s="1012">
        <v>476</v>
      </c>
      <c r="E8" s="1012">
        <v>382</v>
      </c>
      <c r="F8" s="1015">
        <v>0.77016129032258063</v>
      </c>
      <c r="G8" s="1011">
        <v>2444.4863999999993</v>
      </c>
      <c r="H8" s="1012">
        <v>2347.6707200000001</v>
      </c>
      <c r="I8" s="1012">
        <v>1882.6487999999999</v>
      </c>
      <c r="J8" s="1015">
        <v>0.77016129032258085</v>
      </c>
      <c r="K8" s="1011">
        <v>248</v>
      </c>
      <c r="L8" s="1012">
        <v>238</v>
      </c>
      <c r="M8" s="1012">
        <v>191</v>
      </c>
      <c r="N8" s="102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0.33795360414427988</v>
      </c>
      <c r="C4" s="323">
        <f t="shared" ref="C4:M4" si="0">(C10+C8)/C6</f>
        <v>0.46354283862273954</v>
      </c>
      <c r="D4" s="323">
        <f t="shared" si="0"/>
        <v>0.52436738098789393</v>
      </c>
      <c r="E4" s="323">
        <f t="shared" si="0"/>
        <v>0.4813745466410061</v>
      </c>
      <c r="F4" s="323">
        <f t="shared" si="0"/>
        <v>0.11695079720943749</v>
      </c>
      <c r="G4" s="323">
        <f t="shared" si="0"/>
        <v>0.11695079720943749</v>
      </c>
      <c r="H4" s="323">
        <f t="shared" si="0"/>
        <v>0.11695079720943749</v>
      </c>
      <c r="I4" s="323">
        <f t="shared" si="0"/>
        <v>0.11695079720943749</v>
      </c>
      <c r="J4" s="323">
        <f t="shared" si="0"/>
        <v>0.11695079720943749</v>
      </c>
      <c r="K4" s="323">
        <f t="shared" si="0"/>
        <v>0.11695079720943749</v>
      </c>
      <c r="L4" s="323">
        <f t="shared" si="0"/>
        <v>0.11695079720943749</v>
      </c>
      <c r="M4" s="323">
        <f t="shared" si="0"/>
        <v>0.11695079720943749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10632.420770000001</v>
      </c>
      <c r="C5" s="323">
        <f>IF(ISERROR(VLOOKUP($A5,'Man Tab'!$A:$Q,COLUMN()+2,0)),0,VLOOKUP($A5,'Man Tab'!$A:$Q,COLUMN()+2,0))</f>
        <v>9557.5157799999997</v>
      </c>
      <c r="D5" s="323">
        <f>IF(ISERROR(VLOOKUP($A5,'Man Tab'!$A:$Q,COLUMN()+2,0)),0,VLOOKUP($A5,'Man Tab'!$A:$Q,COLUMN()+2,0))</f>
        <v>11075.68758</v>
      </c>
      <c r="E5" s="323">
        <f>IF(ISERROR(VLOOKUP($A5,'Man Tab'!$A:$Q,COLUMN()+2,0)),0,VLOOKUP($A5,'Man Tab'!$A:$Q,COLUMN()+2,0))</f>
        <v>11926.2096200001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10632.420770000001</v>
      </c>
      <c r="C6" s="325">
        <f t="shared" ref="C6:M6" si="1">C5+B6</f>
        <v>20189.936549999999</v>
      </c>
      <c r="D6" s="325">
        <f t="shared" si="1"/>
        <v>31265.624129999997</v>
      </c>
      <c r="E6" s="325">
        <f t="shared" si="1"/>
        <v>43191.833750000093</v>
      </c>
      <c r="F6" s="325">
        <f t="shared" si="1"/>
        <v>43191.833750000093</v>
      </c>
      <c r="G6" s="325">
        <f t="shared" si="1"/>
        <v>43191.833750000093</v>
      </c>
      <c r="H6" s="325">
        <f t="shared" si="1"/>
        <v>43191.833750000093</v>
      </c>
      <c r="I6" s="325">
        <f t="shared" si="1"/>
        <v>43191.833750000093</v>
      </c>
      <c r="J6" s="325">
        <f t="shared" si="1"/>
        <v>43191.833750000093</v>
      </c>
      <c r="K6" s="325">
        <f t="shared" si="1"/>
        <v>43191.833750000093</v>
      </c>
      <c r="L6" s="325">
        <f t="shared" si="1"/>
        <v>43191.833750000093</v>
      </c>
      <c r="M6" s="325">
        <f t="shared" si="1"/>
        <v>43191.833750000093</v>
      </c>
    </row>
    <row r="7" spans="1:13" ht="14.4" customHeight="1" x14ac:dyDescent="0.3">
      <c r="A7" s="324" t="s">
        <v>125</v>
      </c>
      <c r="B7" s="324">
        <v>81.840999999999994</v>
      </c>
      <c r="C7" s="324">
        <v>231.90299999999999</v>
      </c>
      <c r="D7" s="324">
        <v>419.9</v>
      </c>
      <c r="E7" s="324">
        <v>524.67100000000005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2455.23</v>
      </c>
      <c r="C8" s="325">
        <f t="shared" ref="C8:M8" si="2">C7*30</f>
        <v>6957.09</v>
      </c>
      <c r="D8" s="325">
        <f t="shared" si="2"/>
        <v>12597</v>
      </c>
      <c r="E8" s="325">
        <f t="shared" si="2"/>
        <v>15740.130000000001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1138034.9199999997</v>
      </c>
      <c r="C9" s="324">
        <v>1263775.58</v>
      </c>
      <c r="D9" s="324">
        <v>1395862.9400000002</v>
      </c>
      <c r="E9" s="324">
        <v>1253645.9499999997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1138.0349199999996</v>
      </c>
      <c r="C10" s="325">
        <f t="shared" ref="C10:M10" si="3">C9/1000+B10</f>
        <v>2401.8104999999996</v>
      </c>
      <c r="D10" s="325">
        <f t="shared" si="3"/>
        <v>3797.6734399999996</v>
      </c>
      <c r="E10" s="325">
        <f t="shared" si="3"/>
        <v>5051.3193899999987</v>
      </c>
      <c r="F10" s="325">
        <f t="shared" si="3"/>
        <v>5051.3193899999987</v>
      </c>
      <c r="G10" s="325">
        <f t="shared" si="3"/>
        <v>5051.3193899999987</v>
      </c>
      <c r="H10" s="325">
        <f t="shared" si="3"/>
        <v>5051.3193899999987</v>
      </c>
      <c r="I10" s="325">
        <f t="shared" si="3"/>
        <v>5051.3193899999987</v>
      </c>
      <c r="J10" s="325">
        <f t="shared" si="3"/>
        <v>5051.3193899999987</v>
      </c>
      <c r="K10" s="325">
        <f t="shared" si="3"/>
        <v>5051.3193899999987</v>
      </c>
      <c r="L10" s="325">
        <f t="shared" si="3"/>
        <v>5051.3193899999987</v>
      </c>
      <c r="M10" s="325">
        <f t="shared" si="3"/>
        <v>5051.3193899999987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0.4394226584144808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0.4394226584144808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47899.599261224903</v>
      </c>
      <c r="C7" s="56">
        <v>3991.6332717687401</v>
      </c>
      <c r="D7" s="56">
        <v>3942.1511700000001</v>
      </c>
      <c r="E7" s="56">
        <v>2825.8945800000001</v>
      </c>
      <c r="F7" s="56">
        <v>3947.1660900000102</v>
      </c>
      <c r="G7" s="56">
        <v>4060.7989600000201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14776.0108</v>
      </c>
      <c r="Q7" s="185">
        <v>0.92543639369999997</v>
      </c>
    </row>
    <row r="8" spans="1:17" ht="14.4" customHeight="1" x14ac:dyDescent="0.3">
      <c r="A8" s="19" t="s">
        <v>36</v>
      </c>
      <c r="B8" s="55">
        <v>3646.4705379493498</v>
      </c>
      <c r="C8" s="56">
        <v>303.872544829113</v>
      </c>
      <c r="D8" s="56">
        <v>384.26</v>
      </c>
      <c r="E8" s="56">
        <v>261.48</v>
      </c>
      <c r="F8" s="56">
        <v>334.70000000000101</v>
      </c>
      <c r="G8" s="56">
        <v>344.52000000000203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1324.96</v>
      </c>
      <c r="Q8" s="185">
        <v>1.09006228314</v>
      </c>
    </row>
    <row r="9" spans="1:17" ht="14.4" customHeight="1" x14ac:dyDescent="0.3">
      <c r="A9" s="19" t="s">
        <v>37</v>
      </c>
      <c r="B9" s="55">
        <v>8160.1979809929599</v>
      </c>
      <c r="C9" s="56">
        <v>680.01649841608003</v>
      </c>
      <c r="D9" s="56">
        <v>664.45997999999997</v>
      </c>
      <c r="E9" s="56">
        <v>747.83987000000002</v>
      </c>
      <c r="F9" s="56">
        <v>792.81767000000195</v>
      </c>
      <c r="G9" s="56">
        <v>1551.9461000000099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3757.0636200000099</v>
      </c>
      <c r="Q9" s="185">
        <v>1.3812398775429999</v>
      </c>
    </row>
    <row r="10" spans="1:17" ht="14.4" customHeight="1" x14ac:dyDescent="0.3">
      <c r="A10" s="19" t="s">
        <v>38</v>
      </c>
      <c r="B10" s="55">
        <v>846.98271122001097</v>
      </c>
      <c r="C10" s="56">
        <v>70.581892601666993</v>
      </c>
      <c r="D10" s="56">
        <v>62.803780000000003</v>
      </c>
      <c r="E10" s="56">
        <v>67.061909999999997</v>
      </c>
      <c r="F10" s="56">
        <v>81.297160000000005</v>
      </c>
      <c r="G10" s="56">
        <v>78.185559999999995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289.34841000000102</v>
      </c>
      <c r="Q10" s="185">
        <v>1.0248677080419999</v>
      </c>
    </row>
    <row r="11" spans="1:17" ht="14.4" customHeight="1" x14ac:dyDescent="0.3">
      <c r="A11" s="19" t="s">
        <v>39</v>
      </c>
      <c r="B11" s="55">
        <v>1152.82688650564</v>
      </c>
      <c r="C11" s="56">
        <v>96.068907208802997</v>
      </c>
      <c r="D11" s="56">
        <v>101.93074</v>
      </c>
      <c r="E11" s="56">
        <v>121.69981</v>
      </c>
      <c r="F11" s="56">
        <v>142.96544</v>
      </c>
      <c r="G11" s="56">
        <v>109.46804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476.06403000000103</v>
      </c>
      <c r="Q11" s="185">
        <v>1.238860844345</v>
      </c>
    </row>
    <row r="12" spans="1:17" ht="14.4" customHeight="1" x14ac:dyDescent="0.3">
      <c r="A12" s="19" t="s">
        <v>40</v>
      </c>
      <c r="B12" s="55">
        <v>653.62445176111305</v>
      </c>
      <c r="C12" s="56">
        <v>54.468704313426002</v>
      </c>
      <c r="D12" s="56">
        <v>11.241059999999999</v>
      </c>
      <c r="E12" s="56">
        <v>41.610149999999997</v>
      </c>
      <c r="F12" s="56">
        <v>47.727930000000001</v>
      </c>
      <c r="G12" s="56">
        <v>6.9220000000000004E-2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100.64836</v>
      </c>
      <c r="Q12" s="185">
        <v>0.46195499447100002</v>
      </c>
    </row>
    <row r="13" spans="1:17" ht="14.4" customHeight="1" x14ac:dyDescent="0.3">
      <c r="A13" s="19" t="s">
        <v>41</v>
      </c>
      <c r="B13" s="55">
        <v>305.15468078353001</v>
      </c>
      <c r="C13" s="56">
        <v>25.429556731960002</v>
      </c>
      <c r="D13" s="56">
        <v>36.525129999999997</v>
      </c>
      <c r="E13" s="56">
        <v>31.484829999999999</v>
      </c>
      <c r="F13" s="56">
        <v>57.387419999999999</v>
      </c>
      <c r="G13" s="56">
        <v>26.578970000000002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151.97635</v>
      </c>
      <c r="Q13" s="185">
        <v>1.4940916155349999</v>
      </c>
    </row>
    <row r="14" spans="1:17" ht="14.4" customHeight="1" x14ac:dyDescent="0.3">
      <c r="A14" s="19" t="s">
        <v>42</v>
      </c>
      <c r="B14" s="55">
        <v>2213.8076683284999</v>
      </c>
      <c r="C14" s="56">
        <v>184.48397236070801</v>
      </c>
      <c r="D14" s="56">
        <v>255.084</v>
      </c>
      <c r="E14" s="56">
        <v>250.041</v>
      </c>
      <c r="F14" s="56">
        <v>242.395000000001</v>
      </c>
      <c r="G14" s="56">
        <v>146.96300000000099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894.48300000000097</v>
      </c>
      <c r="Q14" s="185">
        <v>1.212141884947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0.79835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0.79835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1008.25577196593</v>
      </c>
      <c r="C17" s="56">
        <v>84.021314330493993</v>
      </c>
      <c r="D17" s="56">
        <v>71.39349</v>
      </c>
      <c r="E17" s="56">
        <v>93.937529999999995</v>
      </c>
      <c r="F17" s="56">
        <v>19.419969999999999</v>
      </c>
      <c r="G17" s="56">
        <v>173.354140000001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358.105130000001</v>
      </c>
      <c r="Q17" s="185">
        <v>1.0655187104999999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11.836</v>
      </c>
      <c r="E18" s="56">
        <v>2.7930000000000001</v>
      </c>
      <c r="F18" s="56">
        <v>5.6319999999999997</v>
      </c>
      <c r="G18" s="56">
        <v>14.702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34.963000000000001</v>
      </c>
      <c r="Q18" s="185" t="s">
        <v>329</v>
      </c>
    </row>
    <row r="19" spans="1:17" ht="14.4" customHeight="1" x14ac:dyDescent="0.3">
      <c r="A19" s="19" t="s">
        <v>47</v>
      </c>
      <c r="B19" s="55">
        <v>1814.7808150244</v>
      </c>
      <c r="C19" s="56">
        <v>151.23173458536701</v>
      </c>
      <c r="D19" s="56">
        <v>152.30547000000001</v>
      </c>
      <c r="E19" s="56">
        <v>140.11059</v>
      </c>
      <c r="F19" s="56">
        <v>211.88346000000101</v>
      </c>
      <c r="G19" s="56">
        <v>173.579800000001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677.87932000000103</v>
      </c>
      <c r="Q19" s="185">
        <v>1.120597012688</v>
      </c>
    </row>
    <row r="20" spans="1:17" ht="14.4" customHeight="1" x14ac:dyDescent="0.3">
      <c r="A20" s="19" t="s">
        <v>48</v>
      </c>
      <c r="B20" s="55">
        <v>62007.021894273799</v>
      </c>
      <c r="C20" s="56">
        <v>5167.2518245228102</v>
      </c>
      <c r="D20" s="56">
        <v>4710.8113300000005</v>
      </c>
      <c r="E20" s="56">
        <v>4791.2134999999998</v>
      </c>
      <c r="F20" s="56">
        <v>5031.7847000000102</v>
      </c>
      <c r="G20" s="56">
        <v>5075.5589600000203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19609.368490000001</v>
      </c>
      <c r="Q20" s="185">
        <v>0.94873296076500002</v>
      </c>
    </row>
    <row r="21" spans="1:17" ht="14.4" customHeight="1" x14ac:dyDescent="0.3">
      <c r="A21" s="20" t="s">
        <v>49</v>
      </c>
      <c r="B21" s="55">
        <v>3260.86381571532</v>
      </c>
      <c r="C21" s="56">
        <v>271.73865130961002</v>
      </c>
      <c r="D21" s="56">
        <v>167.18</v>
      </c>
      <c r="E21" s="56">
        <v>167.18</v>
      </c>
      <c r="F21" s="56">
        <v>159.71299999999999</v>
      </c>
      <c r="G21" s="56">
        <v>157.084000000001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651.15700000000095</v>
      </c>
      <c r="Q21" s="185">
        <v>0.59906549626000005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23.83942</v>
      </c>
      <c r="E22" s="56">
        <v>9.0400200000000002</v>
      </c>
      <c r="F22" s="56">
        <v>0</v>
      </c>
      <c r="G22" s="56">
        <v>3.3879999999999999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36.267440000000001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13.724120230355</v>
      </c>
      <c r="C24" s="56">
        <v>1.143676685862</v>
      </c>
      <c r="D24" s="56">
        <v>36.599200000000003</v>
      </c>
      <c r="E24" s="56">
        <v>6.1289899999989998</v>
      </c>
      <c r="F24" s="56">
        <v>-6.0999999699999999E-4</v>
      </c>
      <c r="G24" s="56">
        <v>10.012869999997999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52.740450000000997</v>
      </c>
      <c r="Q24" s="185"/>
    </row>
    <row r="25" spans="1:17" ht="14.4" customHeight="1" x14ac:dyDescent="0.3">
      <c r="A25" s="21" t="s">
        <v>53</v>
      </c>
      <c r="B25" s="58">
        <v>132983.31059597601</v>
      </c>
      <c r="C25" s="59">
        <v>11081.9425496647</v>
      </c>
      <c r="D25" s="59">
        <v>10632.420770000001</v>
      </c>
      <c r="E25" s="59">
        <v>9557.5157799999997</v>
      </c>
      <c r="F25" s="59">
        <v>11075.68758</v>
      </c>
      <c r="G25" s="59">
        <v>11926.2096200001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43191.8337500001</v>
      </c>
      <c r="Q25" s="186">
        <v>0.97437415769900004</v>
      </c>
    </row>
    <row r="26" spans="1:17" ht="14.4" customHeight="1" x14ac:dyDescent="0.3">
      <c r="A26" s="19" t="s">
        <v>54</v>
      </c>
      <c r="B26" s="55">
        <v>9719.1903550488005</v>
      </c>
      <c r="C26" s="56">
        <v>809.93252958740004</v>
      </c>
      <c r="D26" s="56">
        <v>1079.3344999999999</v>
      </c>
      <c r="E26" s="56">
        <v>1064.6497999999999</v>
      </c>
      <c r="F26" s="56">
        <v>1165.2834800000001</v>
      </c>
      <c r="G26" s="56">
        <v>1187.64158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4496.9093599999997</v>
      </c>
      <c r="Q26" s="185">
        <v>1.388050607836</v>
      </c>
    </row>
    <row r="27" spans="1:17" ht="14.4" customHeight="1" x14ac:dyDescent="0.3">
      <c r="A27" s="22" t="s">
        <v>55</v>
      </c>
      <c r="B27" s="58">
        <v>142702.50095102499</v>
      </c>
      <c r="C27" s="59">
        <v>11891.8750792521</v>
      </c>
      <c r="D27" s="59">
        <v>11711.75527</v>
      </c>
      <c r="E27" s="59">
        <v>10622.165580000001</v>
      </c>
      <c r="F27" s="59">
        <v>12240.97106</v>
      </c>
      <c r="G27" s="59">
        <v>13113.851200000099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47688.743110000098</v>
      </c>
      <c r="Q27" s="186">
        <v>1.002548857774</v>
      </c>
    </row>
    <row r="28" spans="1:17" ht="14.4" customHeight="1" x14ac:dyDescent="0.3">
      <c r="A28" s="20" t="s">
        <v>56</v>
      </c>
      <c r="B28" s="55">
        <v>213.871727444887</v>
      </c>
      <c r="C28" s="56">
        <v>17.822643953739998</v>
      </c>
      <c r="D28" s="56">
        <v>0.96</v>
      </c>
      <c r="E28" s="56">
        <v>6.6738999999999997</v>
      </c>
      <c r="F28" s="56">
        <v>2.8332000000000002</v>
      </c>
      <c r="G28" s="56">
        <v>1.3524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11.8195</v>
      </c>
      <c r="Q28" s="185">
        <v>0.16579330247900001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118951.297337784</v>
      </c>
      <c r="C6" s="701">
        <v>142973.43900000001</v>
      </c>
      <c r="D6" s="702">
        <v>24022.141662215599</v>
      </c>
      <c r="E6" s="703">
        <v>1.2019493876889999</v>
      </c>
      <c r="F6" s="701">
        <v>132983.31059597601</v>
      </c>
      <c r="G6" s="702">
        <v>44327.770198658603</v>
      </c>
      <c r="H6" s="704">
        <v>11926.2096200001</v>
      </c>
      <c r="I6" s="701">
        <v>43191.8337500001</v>
      </c>
      <c r="J6" s="702">
        <v>-1135.93644865853</v>
      </c>
      <c r="K6" s="705">
        <v>0.32479138589899997</v>
      </c>
    </row>
    <row r="7" spans="1:11" ht="14.4" customHeight="1" thickBot="1" x14ac:dyDescent="0.35">
      <c r="A7" s="720" t="s">
        <v>332</v>
      </c>
      <c r="B7" s="701">
        <v>60402.309434109397</v>
      </c>
      <c r="C7" s="701">
        <v>59742.99164</v>
      </c>
      <c r="D7" s="702">
        <v>-659.317794109396</v>
      </c>
      <c r="E7" s="703">
        <v>0.98908455983999999</v>
      </c>
      <c r="F7" s="701">
        <v>64878.664178765997</v>
      </c>
      <c r="G7" s="702">
        <v>21626.221392922002</v>
      </c>
      <c r="H7" s="704">
        <v>6318.52747000003</v>
      </c>
      <c r="I7" s="701">
        <v>21771.350869999998</v>
      </c>
      <c r="J7" s="702">
        <v>145.12947707802999</v>
      </c>
      <c r="K7" s="705">
        <v>0.33557027022000002</v>
      </c>
    </row>
    <row r="8" spans="1:11" ht="14.4" customHeight="1" thickBot="1" x14ac:dyDescent="0.35">
      <c r="A8" s="721" t="s">
        <v>333</v>
      </c>
      <c r="B8" s="701">
        <v>58126.798597234199</v>
      </c>
      <c r="C8" s="701">
        <v>57502.532639999998</v>
      </c>
      <c r="D8" s="702">
        <v>-624.26595723417995</v>
      </c>
      <c r="E8" s="703">
        <v>0.98926027284600004</v>
      </c>
      <c r="F8" s="701">
        <v>62664.856510437501</v>
      </c>
      <c r="G8" s="702">
        <v>20888.285503479201</v>
      </c>
      <c r="H8" s="704">
        <v>6171.5644700000303</v>
      </c>
      <c r="I8" s="701">
        <v>20876.069520000001</v>
      </c>
      <c r="J8" s="702">
        <v>-12.215983479134</v>
      </c>
      <c r="K8" s="705">
        <v>0.33313839179499999</v>
      </c>
    </row>
    <row r="9" spans="1:11" ht="14.4" customHeight="1" thickBot="1" x14ac:dyDescent="0.35">
      <c r="A9" s="722" t="s">
        <v>334</v>
      </c>
      <c r="B9" s="706">
        <v>0</v>
      </c>
      <c r="C9" s="706">
        <v>-8.6599999990000006E-3</v>
      </c>
      <c r="D9" s="707">
        <v>-8.6599999990000006E-3</v>
      </c>
      <c r="E9" s="708" t="s">
        <v>329</v>
      </c>
      <c r="F9" s="706">
        <v>0</v>
      </c>
      <c r="G9" s="707">
        <v>0</v>
      </c>
      <c r="H9" s="709">
        <v>-2.3800000000000002E-3</v>
      </c>
      <c r="I9" s="706">
        <v>-2.0500000000000002E-3</v>
      </c>
      <c r="J9" s="707">
        <v>-2.0500000000000002E-3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-8.6599999990000006E-3</v>
      </c>
      <c r="D10" s="702">
        <v>-8.6599999990000006E-3</v>
      </c>
      <c r="E10" s="711" t="s">
        <v>329</v>
      </c>
      <c r="F10" s="701">
        <v>0</v>
      </c>
      <c r="G10" s="702">
        <v>0</v>
      </c>
      <c r="H10" s="704">
        <v>-2.3800000000000002E-3</v>
      </c>
      <c r="I10" s="701">
        <v>-2.0500000000000002E-3</v>
      </c>
      <c r="J10" s="702">
        <v>-2.0500000000000002E-3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42989.160412629499</v>
      </c>
      <c r="C11" s="706">
        <v>42549.748059999998</v>
      </c>
      <c r="D11" s="707">
        <v>-439.41235262945702</v>
      </c>
      <c r="E11" s="713">
        <v>0.98977853141500005</v>
      </c>
      <c r="F11" s="706">
        <v>47899.599261224903</v>
      </c>
      <c r="G11" s="707">
        <v>15966.533087075</v>
      </c>
      <c r="H11" s="709">
        <v>4060.7989600000201</v>
      </c>
      <c r="I11" s="706">
        <v>14776.0108</v>
      </c>
      <c r="J11" s="707">
        <v>-1190.5222870749501</v>
      </c>
      <c r="K11" s="714">
        <v>0.30847879789999999</v>
      </c>
    </row>
    <row r="12" spans="1:11" ht="14.4" customHeight="1" thickBot="1" x14ac:dyDescent="0.35">
      <c r="A12" s="723" t="s">
        <v>337</v>
      </c>
      <c r="B12" s="701">
        <v>4094.2121368756102</v>
      </c>
      <c r="C12" s="701">
        <v>3948.2416899999998</v>
      </c>
      <c r="D12" s="702">
        <v>-145.97044687560501</v>
      </c>
      <c r="E12" s="703">
        <v>0.96434712174199999</v>
      </c>
      <c r="F12" s="701">
        <v>4148.5992612249202</v>
      </c>
      <c r="G12" s="702">
        <v>1382.86642040831</v>
      </c>
      <c r="H12" s="704">
        <v>292.74382000000099</v>
      </c>
      <c r="I12" s="701">
        <v>1151.5164500000001</v>
      </c>
      <c r="J12" s="702">
        <v>-231.34997040830601</v>
      </c>
      <c r="K12" s="705">
        <v>0.27756753002399998</v>
      </c>
    </row>
    <row r="13" spans="1:11" ht="14.4" customHeight="1" thickBot="1" x14ac:dyDescent="0.35">
      <c r="A13" s="723" t="s">
        <v>338</v>
      </c>
      <c r="B13" s="701">
        <v>2199.9482757538599</v>
      </c>
      <c r="C13" s="701">
        <v>1666.87186</v>
      </c>
      <c r="D13" s="702">
        <v>-533.07641575385799</v>
      </c>
      <c r="E13" s="703">
        <v>0.75768684126300001</v>
      </c>
      <c r="F13" s="701">
        <v>1680</v>
      </c>
      <c r="G13" s="702">
        <v>560</v>
      </c>
      <c r="H13" s="704">
        <v>58.969679999999997</v>
      </c>
      <c r="I13" s="701">
        <v>461.19144</v>
      </c>
      <c r="J13" s="702">
        <v>-98.808559999999005</v>
      </c>
      <c r="K13" s="705">
        <v>0.27451871428500002</v>
      </c>
    </row>
    <row r="14" spans="1:11" ht="14.4" customHeight="1" thickBot="1" x14ac:dyDescent="0.35">
      <c r="A14" s="723" t="s">
        <v>339</v>
      </c>
      <c r="B14" s="701">
        <v>80</v>
      </c>
      <c r="C14" s="701">
        <v>94.898650000000004</v>
      </c>
      <c r="D14" s="702">
        <v>14.89865</v>
      </c>
      <c r="E14" s="703">
        <v>1.186233125</v>
      </c>
      <c r="F14" s="701">
        <v>80</v>
      </c>
      <c r="G14" s="702">
        <v>26.666666666666</v>
      </c>
      <c r="H14" s="704">
        <v>9.9081499999999991</v>
      </c>
      <c r="I14" s="701">
        <v>51.689610000000002</v>
      </c>
      <c r="J14" s="702">
        <v>25.022943333333</v>
      </c>
      <c r="K14" s="705">
        <v>0.64612012500000005</v>
      </c>
    </row>
    <row r="15" spans="1:11" ht="14.4" customHeight="1" thickBot="1" x14ac:dyDescent="0.35">
      <c r="A15" s="723" t="s">
        <v>340</v>
      </c>
      <c r="B15" s="701">
        <v>2420</v>
      </c>
      <c r="C15" s="701">
        <v>3206.9278800000002</v>
      </c>
      <c r="D15" s="702">
        <v>786.92787999999905</v>
      </c>
      <c r="E15" s="703">
        <v>1.325176809917</v>
      </c>
      <c r="F15" s="701">
        <v>3200</v>
      </c>
      <c r="G15" s="702">
        <v>1066.6666666666699</v>
      </c>
      <c r="H15" s="704">
        <v>173.89305000000101</v>
      </c>
      <c r="I15" s="701">
        <v>773.35591000000102</v>
      </c>
      <c r="J15" s="702">
        <v>-293.31075666666499</v>
      </c>
      <c r="K15" s="705">
        <v>0.241673721875</v>
      </c>
    </row>
    <row r="16" spans="1:11" ht="14.4" customHeight="1" thickBot="1" x14ac:dyDescent="0.35">
      <c r="A16" s="723" t="s">
        <v>341</v>
      </c>
      <c r="B16" s="701">
        <v>130</v>
      </c>
      <c r="C16" s="701">
        <v>46.214280000000002</v>
      </c>
      <c r="D16" s="702">
        <v>-83.785719999999998</v>
      </c>
      <c r="E16" s="703">
        <v>0.35549446153800002</v>
      </c>
      <c r="F16" s="701">
        <v>50</v>
      </c>
      <c r="G16" s="702">
        <v>16.666666666666</v>
      </c>
      <c r="H16" s="704">
        <v>9.43154</v>
      </c>
      <c r="I16" s="701">
        <v>39.871490000000001</v>
      </c>
      <c r="J16" s="702">
        <v>23.204823333333</v>
      </c>
      <c r="K16" s="705">
        <v>0.79742979999999997</v>
      </c>
    </row>
    <row r="17" spans="1:11" ht="14.4" customHeight="1" thickBot="1" x14ac:dyDescent="0.35">
      <c r="A17" s="723" t="s">
        <v>342</v>
      </c>
      <c r="B17" s="701">
        <v>0</v>
      </c>
      <c r="C17" s="701">
        <v>38.274250000000002</v>
      </c>
      <c r="D17" s="702">
        <v>38.274250000000002</v>
      </c>
      <c r="E17" s="711" t="s">
        <v>343</v>
      </c>
      <c r="F17" s="701">
        <v>40</v>
      </c>
      <c r="G17" s="702">
        <v>13.333333333333</v>
      </c>
      <c r="H17" s="704">
        <v>0</v>
      </c>
      <c r="I17" s="701">
        <v>0</v>
      </c>
      <c r="J17" s="702">
        <v>-13.333333333333</v>
      </c>
      <c r="K17" s="705">
        <v>0</v>
      </c>
    </row>
    <row r="18" spans="1:11" ht="14.4" customHeight="1" thickBot="1" x14ac:dyDescent="0.35">
      <c r="A18" s="723" t="s">
        <v>344</v>
      </c>
      <c r="B18" s="701">
        <v>1340</v>
      </c>
      <c r="C18" s="701">
        <v>1493.01205</v>
      </c>
      <c r="D18" s="702">
        <v>153.01204999999999</v>
      </c>
      <c r="E18" s="703">
        <v>1.1141880970139999</v>
      </c>
      <c r="F18" s="701">
        <v>1540</v>
      </c>
      <c r="G18" s="702">
        <v>513.33333333333303</v>
      </c>
      <c r="H18" s="704">
        <v>94.073819999999998</v>
      </c>
      <c r="I18" s="701">
        <v>569.86765000000105</v>
      </c>
      <c r="J18" s="702">
        <v>56.534316666667003</v>
      </c>
      <c r="K18" s="705">
        <v>0.37004392857099999</v>
      </c>
    </row>
    <row r="19" spans="1:11" ht="14.4" customHeight="1" thickBot="1" x14ac:dyDescent="0.35">
      <c r="A19" s="723" t="s">
        <v>345</v>
      </c>
      <c r="B19" s="701">
        <v>430</v>
      </c>
      <c r="C19" s="701">
        <v>40.16872</v>
      </c>
      <c r="D19" s="702">
        <v>-389.83127999999999</v>
      </c>
      <c r="E19" s="703">
        <v>9.3415627905999998E-2</v>
      </c>
      <c r="F19" s="701">
        <v>50</v>
      </c>
      <c r="G19" s="702">
        <v>16.666666666666</v>
      </c>
      <c r="H19" s="704">
        <v>5.3809800000000001</v>
      </c>
      <c r="I19" s="701">
        <v>40.577480000000001</v>
      </c>
      <c r="J19" s="702">
        <v>23.910813333333</v>
      </c>
      <c r="K19" s="705">
        <v>0.81154959999999998</v>
      </c>
    </row>
    <row r="20" spans="1:11" ht="14.4" customHeight="1" thickBot="1" x14ac:dyDescent="0.35">
      <c r="A20" s="723" t="s">
        <v>346</v>
      </c>
      <c r="B20" s="701">
        <v>30240</v>
      </c>
      <c r="C20" s="701">
        <v>29801.82042</v>
      </c>
      <c r="D20" s="702">
        <v>-438.17957999999999</v>
      </c>
      <c r="E20" s="703">
        <v>0.98550993452299995</v>
      </c>
      <c r="F20" s="701">
        <v>35500</v>
      </c>
      <c r="G20" s="702">
        <v>11833.333333333299</v>
      </c>
      <c r="H20" s="704">
        <v>3405.96472000002</v>
      </c>
      <c r="I20" s="701">
        <v>11641.993689999999</v>
      </c>
      <c r="J20" s="702">
        <v>-191.339643333309</v>
      </c>
      <c r="K20" s="705">
        <v>0.32794348422500003</v>
      </c>
    </row>
    <row r="21" spans="1:11" ht="14.4" customHeight="1" thickBot="1" x14ac:dyDescent="0.35">
      <c r="A21" s="723" t="s">
        <v>347</v>
      </c>
      <c r="B21" s="701">
        <v>1890</v>
      </c>
      <c r="C21" s="701">
        <v>2070.1986200000001</v>
      </c>
      <c r="D21" s="702">
        <v>180.19862000000001</v>
      </c>
      <c r="E21" s="703">
        <v>1.095343185185</v>
      </c>
      <c r="F21" s="701">
        <v>1451</v>
      </c>
      <c r="G21" s="702">
        <v>483.66666666666703</v>
      </c>
      <c r="H21" s="704">
        <v>0</v>
      </c>
      <c r="I21" s="701">
        <v>0</v>
      </c>
      <c r="J21" s="702">
        <v>-483.66666666666703</v>
      </c>
      <c r="K21" s="705">
        <v>0</v>
      </c>
    </row>
    <row r="22" spans="1:11" ht="14.4" customHeight="1" thickBot="1" x14ac:dyDescent="0.35">
      <c r="A22" s="723" t="s">
        <v>348</v>
      </c>
      <c r="B22" s="701">
        <v>165</v>
      </c>
      <c r="C22" s="701">
        <v>143.11964</v>
      </c>
      <c r="D22" s="702">
        <v>-21.88036</v>
      </c>
      <c r="E22" s="703">
        <v>0.86739175757499998</v>
      </c>
      <c r="F22" s="701">
        <v>160</v>
      </c>
      <c r="G22" s="702">
        <v>53.333333333333002</v>
      </c>
      <c r="H22" s="704">
        <v>10.433199999999999</v>
      </c>
      <c r="I22" s="701">
        <v>45.94708</v>
      </c>
      <c r="J22" s="702">
        <v>-7.3862533333330003</v>
      </c>
      <c r="K22" s="705">
        <v>0.28716924999999999</v>
      </c>
    </row>
    <row r="23" spans="1:11" ht="14.4" customHeight="1" thickBot="1" x14ac:dyDescent="0.35">
      <c r="A23" s="722" t="s">
        <v>349</v>
      </c>
      <c r="B23" s="706">
        <v>4617.6375312291602</v>
      </c>
      <c r="C23" s="706">
        <v>3924.9749999999999</v>
      </c>
      <c r="D23" s="707">
        <v>-692.66253122916203</v>
      </c>
      <c r="E23" s="713">
        <v>0.849996339785</v>
      </c>
      <c r="F23" s="706">
        <v>3646.4705379493498</v>
      </c>
      <c r="G23" s="707">
        <v>1215.4901793164499</v>
      </c>
      <c r="H23" s="709">
        <v>344.52000000000203</v>
      </c>
      <c r="I23" s="706">
        <v>1324.96</v>
      </c>
      <c r="J23" s="707">
        <v>109.46982068355101</v>
      </c>
      <c r="K23" s="714">
        <v>0.36335409437999999</v>
      </c>
    </row>
    <row r="24" spans="1:11" ht="14.4" customHeight="1" thickBot="1" x14ac:dyDescent="0.35">
      <c r="A24" s="723" t="s">
        <v>350</v>
      </c>
      <c r="B24" s="701">
        <v>3817.7224611820102</v>
      </c>
      <c r="C24" s="701">
        <v>3493.6149999999998</v>
      </c>
      <c r="D24" s="702">
        <v>-324.10746118200802</v>
      </c>
      <c r="E24" s="703">
        <v>0.91510449895699997</v>
      </c>
      <c r="F24" s="701">
        <v>3260.85116467439</v>
      </c>
      <c r="G24" s="702">
        <v>1086.9503882248</v>
      </c>
      <c r="H24" s="704">
        <v>304.50000000000102</v>
      </c>
      <c r="I24" s="701">
        <v>1197.3399999999999</v>
      </c>
      <c r="J24" s="702">
        <v>110.38961177520601</v>
      </c>
      <c r="K24" s="705">
        <v>0.36718633863700001</v>
      </c>
    </row>
    <row r="25" spans="1:11" ht="14.4" customHeight="1" thickBot="1" x14ac:dyDescent="0.35">
      <c r="A25" s="723" t="s">
        <v>351</v>
      </c>
      <c r="B25" s="701">
        <v>799.91507004715504</v>
      </c>
      <c r="C25" s="701">
        <v>431.36</v>
      </c>
      <c r="D25" s="702">
        <v>-368.55507004715503</v>
      </c>
      <c r="E25" s="703">
        <v>0.53925724886500004</v>
      </c>
      <c r="F25" s="701">
        <v>385.61937327496503</v>
      </c>
      <c r="G25" s="702">
        <v>128.53979109165499</v>
      </c>
      <c r="H25" s="704">
        <v>40.020000000000003</v>
      </c>
      <c r="I25" s="701">
        <v>127.62</v>
      </c>
      <c r="J25" s="702">
        <v>-0.91979109165399997</v>
      </c>
      <c r="K25" s="705">
        <v>0.33094810282999998</v>
      </c>
    </row>
    <row r="26" spans="1:11" ht="14.4" customHeight="1" thickBot="1" x14ac:dyDescent="0.35">
      <c r="A26" s="722" t="s">
        <v>352</v>
      </c>
      <c r="B26" s="706">
        <v>7804.2379040719497</v>
      </c>
      <c r="C26" s="706">
        <v>7923.1572999999999</v>
      </c>
      <c r="D26" s="707">
        <v>118.91939592804501</v>
      </c>
      <c r="E26" s="713">
        <v>1.015237797385</v>
      </c>
      <c r="F26" s="706">
        <v>8160.1979809929599</v>
      </c>
      <c r="G26" s="707">
        <v>2720.0659936643201</v>
      </c>
      <c r="H26" s="709">
        <v>1551.9461000000099</v>
      </c>
      <c r="I26" s="706">
        <v>3757.0636200000099</v>
      </c>
      <c r="J26" s="707">
        <v>1036.99762633569</v>
      </c>
      <c r="K26" s="714">
        <v>0.46041329251399998</v>
      </c>
    </row>
    <row r="27" spans="1:11" ht="14.4" customHeight="1" thickBot="1" x14ac:dyDescent="0.35">
      <c r="A27" s="723" t="s">
        <v>353</v>
      </c>
      <c r="B27" s="701">
        <v>115</v>
      </c>
      <c r="C27" s="701">
        <v>111.32624</v>
      </c>
      <c r="D27" s="702">
        <v>-3.673759999999</v>
      </c>
      <c r="E27" s="703">
        <v>0.96805426086900004</v>
      </c>
      <c r="F27" s="701">
        <v>125</v>
      </c>
      <c r="G27" s="702">
        <v>41.666666666666003</v>
      </c>
      <c r="H27" s="704">
        <v>9.3676300000000001</v>
      </c>
      <c r="I27" s="701">
        <v>29.835730000000002</v>
      </c>
      <c r="J27" s="702">
        <v>-11.830936666666</v>
      </c>
      <c r="K27" s="705">
        <v>0.23868584000000001</v>
      </c>
    </row>
    <row r="28" spans="1:11" ht="14.4" customHeight="1" thickBot="1" x14ac:dyDescent="0.35">
      <c r="A28" s="723" t="s">
        <v>354</v>
      </c>
      <c r="B28" s="701">
        <v>0</v>
      </c>
      <c r="C28" s="701">
        <v>0</v>
      </c>
      <c r="D28" s="702">
        <v>0</v>
      </c>
      <c r="E28" s="703">
        <v>1</v>
      </c>
      <c r="F28" s="701">
        <v>0</v>
      </c>
      <c r="G28" s="702">
        <v>0</v>
      </c>
      <c r="H28" s="704">
        <v>0.63258999999999999</v>
      </c>
      <c r="I28" s="701">
        <v>1.89777</v>
      </c>
      <c r="J28" s="702">
        <v>1.89777</v>
      </c>
      <c r="K28" s="712" t="s">
        <v>343</v>
      </c>
    </row>
    <row r="29" spans="1:11" ht="14.4" customHeight="1" thickBot="1" x14ac:dyDescent="0.35">
      <c r="A29" s="723" t="s">
        <v>355</v>
      </c>
      <c r="B29" s="701">
        <v>0</v>
      </c>
      <c r="C29" s="701">
        <v>1.9266399999999999</v>
      </c>
      <c r="D29" s="702">
        <v>1.9266399999999999</v>
      </c>
      <c r="E29" s="711" t="s">
        <v>343</v>
      </c>
      <c r="F29" s="701">
        <v>2</v>
      </c>
      <c r="G29" s="702">
        <v>0.66666666666600005</v>
      </c>
      <c r="H29" s="704">
        <v>0.24</v>
      </c>
      <c r="I29" s="701">
        <v>0.24</v>
      </c>
      <c r="J29" s="702">
        <v>-0.42666666666600001</v>
      </c>
      <c r="K29" s="705">
        <v>0.12</v>
      </c>
    </row>
    <row r="30" spans="1:11" ht="14.4" customHeight="1" thickBot="1" x14ac:dyDescent="0.35">
      <c r="A30" s="723" t="s">
        <v>356</v>
      </c>
      <c r="B30" s="701">
        <v>578.888849652055</v>
      </c>
      <c r="C30" s="701">
        <v>628.46964000000003</v>
      </c>
      <c r="D30" s="702">
        <v>49.580790347944998</v>
      </c>
      <c r="E30" s="703">
        <v>1.0856482041019999</v>
      </c>
      <c r="F30" s="701">
        <v>800.34436615104005</v>
      </c>
      <c r="G30" s="702">
        <v>266.78145538368</v>
      </c>
      <c r="H30" s="704">
        <v>76.358789999999999</v>
      </c>
      <c r="I30" s="701">
        <v>237.51266000000001</v>
      </c>
      <c r="J30" s="702">
        <v>-29.268795383678999</v>
      </c>
      <c r="K30" s="705">
        <v>0.29676308104999999</v>
      </c>
    </row>
    <row r="31" spans="1:11" ht="14.4" customHeight="1" thickBot="1" x14ac:dyDescent="0.35">
      <c r="A31" s="723" t="s">
        <v>357</v>
      </c>
      <c r="B31" s="701">
        <v>3882.2220361261602</v>
      </c>
      <c r="C31" s="701">
        <v>3683.0084400000001</v>
      </c>
      <c r="D31" s="702">
        <v>-199.213596126163</v>
      </c>
      <c r="E31" s="703">
        <v>0.94868567684299998</v>
      </c>
      <c r="F31" s="701">
        <v>3778</v>
      </c>
      <c r="G31" s="702">
        <v>1259.3333333333301</v>
      </c>
      <c r="H31" s="704">
        <v>797.26486000000398</v>
      </c>
      <c r="I31" s="701">
        <v>1875.3511599999999</v>
      </c>
      <c r="J31" s="702">
        <v>616.017826666671</v>
      </c>
      <c r="K31" s="705">
        <v>0.49638728427700002</v>
      </c>
    </row>
    <row r="32" spans="1:11" ht="14.4" customHeight="1" thickBot="1" x14ac:dyDescent="0.35">
      <c r="A32" s="723" t="s">
        <v>358</v>
      </c>
      <c r="B32" s="701">
        <v>163.73643864131901</v>
      </c>
      <c r="C32" s="701">
        <v>189.64667</v>
      </c>
      <c r="D32" s="702">
        <v>25.910231358680999</v>
      </c>
      <c r="E32" s="703">
        <v>1.1582435258370001</v>
      </c>
      <c r="F32" s="701">
        <v>200</v>
      </c>
      <c r="G32" s="702">
        <v>66.666666666666003</v>
      </c>
      <c r="H32" s="704">
        <v>14.544</v>
      </c>
      <c r="I32" s="701">
        <v>61.215290000000003</v>
      </c>
      <c r="J32" s="702">
        <v>-5.4513766666660004</v>
      </c>
      <c r="K32" s="705">
        <v>0.30607645</v>
      </c>
    </row>
    <row r="33" spans="1:11" ht="14.4" customHeight="1" thickBot="1" x14ac:dyDescent="0.35">
      <c r="A33" s="723" t="s">
        <v>359</v>
      </c>
      <c r="B33" s="701">
        <v>10</v>
      </c>
      <c r="C33" s="701">
        <v>6.6799900000000001</v>
      </c>
      <c r="D33" s="702">
        <v>-3.3200099999999999</v>
      </c>
      <c r="E33" s="703">
        <v>0.66799900000000001</v>
      </c>
      <c r="F33" s="701">
        <v>10</v>
      </c>
      <c r="G33" s="702">
        <v>3.333333333333</v>
      </c>
      <c r="H33" s="704">
        <v>0.95579999999999998</v>
      </c>
      <c r="I33" s="701">
        <v>3.8894500000000001</v>
      </c>
      <c r="J33" s="702">
        <v>0.55611666666600001</v>
      </c>
      <c r="K33" s="705">
        <v>0.38894499999999999</v>
      </c>
    </row>
    <row r="34" spans="1:11" ht="14.4" customHeight="1" thickBot="1" x14ac:dyDescent="0.35">
      <c r="A34" s="723" t="s">
        <v>360</v>
      </c>
      <c r="B34" s="701">
        <v>55.612577806395997</v>
      </c>
      <c r="C34" s="701">
        <v>66.581599999999995</v>
      </c>
      <c r="D34" s="702">
        <v>10.969022193602999</v>
      </c>
      <c r="E34" s="703">
        <v>1.197239952296</v>
      </c>
      <c r="F34" s="701">
        <v>75</v>
      </c>
      <c r="G34" s="702">
        <v>25</v>
      </c>
      <c r="H34" s="704">
        <v>4.84</v>
      </c>
      <c r="I34" s="701">
        <v>28.325199999999999</v>
      </c>
      <c r="J34" s="702">
        <v>3.3252000000000002</v>
      </c>
      <c r="K34" s="705">
        <v>0.37766933333300001</v>
      </c>
    </row>
    <row r="35" spans="1:11" ht="14.4" customHeight="1" thickBot="1" x14ac:dyDescent="0.35">
      <c r="A35" s="723" t="s">
        <v>361</v>
      </c>
      <c r="B35" s="701">
        <v>283.59657463635801</v>
      </c>
      <c r="C35" s="701">
        <v>259.84778999999997</v>
      </c>
      <c r="D35" s="702">
        <v>-23.748784636358</v>
      </c>
      <c r="E35" s="703">
        <v>0.91625856318300003</v>
      </c>
      <c r="F35" s="701">
        <v>270</v>
      </c>
      <c r="G35" s="702">
        <v>90</v>
      </c>
      <c r="H35" s="704">
        <v>21.32714</v>
      </c>
      <c r="I35" s="701">
        <v>86.04307</v>
      </c>
      <c r="J35" s="702">
        <v>-3.9569299999990002</v>
      </c>
      <c r="K35" s="705">
        <v>0.31867803703699998</v>
      </c>
    </row>
    <row r="36" spans="1:11" ht="14.4" customHeight="1" thickBot="1" x14ac:dyDescent="0.35">
      <c r="A36" s="723" t="s">
        <v>362</v>
      </c>
      <c r="B36" s="701">
        <v>809.12729118981702</v>
      </c>
      <c r="C36" s="701">
        <v>1081.0791899999999</v>
      </c>
      <c r="D36" s="702">
        <v>271.951898810182</v>
      </c>
      <c r="E36" s="703">
        <v>1.33610521085</v>
      </c>
      <c r="F36" s="701">
        <v>996.85361484192094</v>
      </c>
      <c r="G36" s="702">
        <v>332.28453828063999</v>
      </c>
      <c r="H36" s="704">
        <v>46.356999999999999</v>
      </c>
      <c r="I36" s="701">
        <v>218.58356000000001</v>
      </c>
      <c r="J36" s="702">
        <v>-113.70097828064</v>
      </c>
      <c r="K36" s="705">
        <v>0.219273478819</v>
      </c>
    </row>
    <row r="37" spans="1:11" ht="14.4" customHeight="1" thickBot="1" x14ac:dyDescent="0.35">
      <c r="A37" s="723" t="s">
        <v>363</v>
      </c>
      <c r="B37" s="701">
        <v>317.96977953003602</v>
      </c>
      <c r="C37" s="701">
        <v>258.51958000000002</v>
      </c>
      <c r="D37" s="702">
        <v>-59.450199530036002</v>
      </c>
      <c r="E37" s="703">
        <v>0.81303191888799997</v>
      </c>
      <c r="F37" s="701">
        <v>260</v>
      </c>
      <c r="G37" s="702">
        <v>86.666666666666003</v>
      </c>
      <c r="H37" s="704">
        <v>213.053010000001</v>
      </c>
      <c r="I37" s="701">
        <v>281.42765000000099</v>
      </c>
      <c r="J37" s="702">
        <v>194.760983333334</v>
      </c>
      <c r="K37" s="705">
        <v>1.0824140384609999</v>
      </c>
    </row>
    <row r="38" spans="1:11" ht="14.4" customHeight="1" thickBot="1" x14ac:dyDescent="0.35">
      <c r="A38" s="723" t="s">
        <v>364</v>
      </c>
      <c r="B38" s="701">
        <v>12</v>
      </c>
      <c r="C38" s="701">
        <v>26.591259999999998</v>
      </c>
      <c r="D38" s="702">
        <v>14.59126</v>
      </c>
      <c r="E38" s="703">
        <v>2.2159383333329998</v>
      </c>
      <c r="F38" s="701">
        <v>30</v>
      </c>
      <c r="G38" s="702">
        <v>10</v>
      </c>
      <c r="H38" s="704">
        <v>3.3334000000000001</v>
      </c>
      <c r="I38" s="701">
        <v>5.4501999999999997</v>
      </c>
      <c r="J38" s="702">
        <v>-4.5497999999990002</v>
      </c>
      <c r="K38" s="705">
        <v>0.18167333333300001</v>
      </c>
    </row>
    <row r="39" spans="1:11" ht="14.4" customHeight="1" thickBot="1" x14ac:dyDescent="0.35">
      <c r="A39" s="723" t="s">
        <v>365</v>
      </c>
      <c r="B39" s="701">
        <v>1576.08435648981</v>
      </c>
      <c r="C39" s="701">
        <v>1609.48026</v>
      </c>
      <c r="D39" s="702">
        <v>33.395903510190003</v>
      </c>
      <c r="E39" s="703">
        <v>1.0211891599409999</v>
      </c>
      <c r="F39" s="701">
        <v>1600</v>
      </c>
      <c r="G39" s="702">
        <v>533.33333333333303</v>
      </c>
      <c r="H39" s="704">
        <v>354.35688000000198</v>
      </c>
      <c r="I39" s="701">
        <v>896.36608000000194</v>
      </c>
      <c r="J39" s="702">
        <v>363.03274666666903</v>
      </c>
      <c r="K39" s="705">
        <v>0.56022879999999997</v>
      </c>
    </row>
    <row r="40" spans="1:11" ht="14.4" customHeight="1" thickBot="1" x14ac:dyDescent="0.35">
      <c r="A40" s="723" t="s">
        <v>366</v>
      </c>
      <c r="B40" s="701">
        <v>0</v>
      </c>
      <c r="C40" s="701">
        <v>0</v>
      </c>
      <c r="D40" s="702">
        <v>0</v>
      </c>
      <c r="E40" s="703">
        <v>1</v>
      </c>
      <c r="F40" s="701">
        <v>13</v>
      </c>
      <c r="G40" s="702">
        <v>4.333333333333</v>
      </c>
      <c r="H40" s="704">
        <v>9.3149999999999995</v>
      </c>
      <c r="I40" s="701">
        <v>30.925799999999999</v>
      </c>
      <c r="J40" s="702">
        <v>26.592466666665999</v>
      </c>
      <c r="K40" s="705">
        <v>2.3789076923070001</v>
      </c>
    </row>
    <row r="41" spans="1:11" ht="14.4" customHeight="1" thickBot="1" x14ac:dyDescent="0.35">
      <c r="A41" s="722" t="s">
        <v>367</v>
      </c>
      <c r="B41" s="706">
        <v>860.94610289694799</v>
      </c>
      <c r="C41" s="706">
        <v>850.35244</v>
      </c>
      <c r="D41" s="707">
        <v>-10.593662896948</v>
      </c>
      <c r="E41" s="713">
        <v>0.98769532394500004</v>
      </c>
      <c r="F41" s="706">
        <v>846.98271122001097</v>
      </c>
      <c r="G41" s="707">
        <v>282.32757040667002</v>
      </c>
      <c r="H41" s="709">
        <v>78.185559999999995</v>
      </c>
      <c r="I41" s="706">
        <v>289.34841000000102</v>
      </c>
      <c r="J41" s="707">
        <v>7.0208395933299999</v>
      </c>
      <c r="K41" s="714">
        <v>0.34162256934700003</v>
      </c>
    </row>
    <row r="42" spans="1:11" ht="14.4" customHeight="1" thickBot="1" x14ac:dyDescent="0.35">
      <c r="A42" s="723" t="s">
        <v>368</v>
      </c>
      <c r="B42" s="701">
        <v>810.86624146409804</v>
      </c>
      <c r="C42" s="701">
        <v>711.673</v>
      </c>
      <c r="D42" s="702">
        <v>-99.193241464096999</v>
      </c>
      <c r="E42" s="703">
        <v>0.87767003188399995</v>
      </c>
      <c r="F42" s="701">
        <v>709.73297438998702</v>
      </c>
      <c r="G42" s="702">
        <v>236.577658129996</v>
      </c>
      <c r="H42" s="704">
        <v>62.550750000000001</v>
      </c>
      <c r="I42" s="701">
        <v>237.81048000000001</v>
      </c>
      <c r="J42" s="702">
        <v>1.2328218700039999</v>
      </c>
      <c r="K42" s="705">
        <v>0.33507035544500002</v>
      </c>
    </row>
    <row r="43" spans="1:11" ht="14.4" customHeight="1" thickBot="1" x14ac:dyDescent="0.35">
      <c r="A43" s="723" t="s">
        <v>369</v>
      </c>
      <c r="B43" s="701">
        <v>50.079861432850002</v>
      </c>
      <c r="C43" s="701">
        <v>138.67944</v>
      </c>
      <c r="D43" s="702">
        <v>88.599578567148995</v>
      </c>
      <c r="E43" s="703">
        <v>2.7691658090129998</v>
      </c>
      <c r="F43" s="701">
        <v>137.24973683002401</v>
      </c>
      <c r="G43" s="702">
        <v>45.749912276674003</v>
      </c>
      <c r="H43" s="704">
        <v>15.63481</v>
      </c>
      <c r="I43" s="701">
        <v>51.537930000000003</v>
      </c>
      <c r="J43" s="702">
        <v>5.7880177233249999</v>
      </c>
      <c r="K43" s="705">
        <v>0.37550476372699998</v>
      </c>
    </row>
    <row r="44" spans="1:11" ht="14.4" customHeight="1" thickBot="1" x14ac:dyDescent="0.35">
      <c r="A44" s="722" t="s">
        <v>370</v>
      </c>
      <c r="B44" s="706">
        <v>1121.9028454223601</v>
      </c>
      <c r="C44" s="706">
        <v>1274.21496000001</v>
      </c>
      <c r="D44" s="707">
        <v>152.31211457764701</v>
      </c>
      <c r="E44" s="713">
        <v>1.1357623034819999</v>
      </c>
      <c r="F44" s="706">
        <v>1152.82688650564</v>
      </c>
      <c r="G44" s="707">
        <v>384.27562883521301</v>
      </c>
      <c r="H44" s="709">
        <v>109.46804</v>
      </c>
      <c r="I44" s="706">
        <v>476.06403000000103</v>
      </c>
      <c r="J44" s="707">
        <v>91.788401164787999</v>
      </c>
      <c r="K44" s="714">
        <v>0.41295361478100001</v>
      </c>
    </row>
    <row r="45" spans="1:11" ht="14.4" customHeight="1" thickBot="1" x14ac:dyDescent="0.35">
      <c r="A45" s="723" t="s">
        <v>371</v>
      </c>
      <c r="B45" s="701">
        <v>0</v>
      </c>
      <c r="C45" s="701">
        <v>35.996500000005</v>
      </c>
      <c r="D45" s="702">
        <v>35.996500000005</v>
      </c>
      <c r="E45" s="711" t="s">
        <v>329</v>
      </c>
      <c r="F45" s="701">
        <v>0</v>
      </c>
      <c r="G45" s="702">
        <v>0</v>
      </c>
      <c r="H45" s="704">
        <v>0</v>
      </c>
      <c r="I45" s="701">
        <v>5.0220000000000002</v>
      </c>
      <c r="J45" s="702">
        <v>5.0220000000000002</v>
      </c>
      <c r="K45" s="712" t="s">
        <v>329</v>
      </c>
    </row>
    <row r="46" spans="1:11" ht="14.4" customHeight="1" thickBot="1" x14ac:dyDescent="0.35">
      <c r="A46" s="723" t="s">
        <v>372</v>
      </c>
      <c r="B46" s="701">
        <v>173</v>
      </c>
      <c r="C46" s="701">
        <v>113.21101</v>
      </c>
      <c r="D46" s="702">
        <v>-59.788989999999998</v>
      </c>
      <c r="E46" s="703">
        <v>0.65439890173399995</v>
      </c>
      <c r="F46" s="701">
        <v>115</v>
      </c>
      <c r="G46" s="702">
        <v>38.333333333333002</v>
      </c>
      <c r="H46" s="704">
        <v>10.543810000000001</v>
      </c>
      <c r="I46" s="701">
        <v>46.11036</v>
      </c>
      <c r="J46" s="702">
        <v>7.777026666666</v>
      </c>
      <c r="K46" s="705">
        <v>0.400959652173</v>
      </c>
    </row>
    <row r="47" spans="1:11" ht="14.4" customHeight="1" thickBot="1" x14ac:dyDescent="0.35">
      <c r="A47" s="723" t="s">
        <v>373</v>
      </c>
      <c r="B47" s="701">
        <v>627.50802862844603</v>
      </c>
      <c r="C47" s="701">
        <v>730.17344000000003</v>
      </c>
      <c r="D47" s="702">
        <v>102.665411371554</v>
      </c>
      <c r="E47" s="703">
        <v>1.16360812402</v>
      </c>
      <c r="F47" s="701">
        <v>686.47185899489796</v>
      </c>
      <c r="G47" s="702">
        <v>228.82395299829901</v>
      </c>
      <c r="H47" s="704">
        <v>65.298969999999997</v>
      </c>
      <c r="I47" s="701">
        <v>280.36143000000101</v>
      </c>
      <c r="J47" s="702">
        <v>51.537477001700999</v>
      </c>
      <c r="K47" s="705">
        <v>0.40840921055399998</v>
      </c>
    </row>
    <row r="48" spans="1:11" ht="14.4" customHeight="1" thickBot="1" x14ac:dyDescent="0.35">
      <c r="A48" s="723" t="s">
        <v>374</v>
      </c>
      <c r="B48" s="701">
        <v>125</v>
      </c>
      <c r="C48" s="701">
        <v>136.33099999999999</v>
      </c>
      <c r="D48" s="702">
        <v>11.331</v>
      </c>
      <c r="E48" s="703">
        <v>1.0906480000000001</v>
      </c>
      <c r="F48" s="701">
        <v>135</v>
      </c>
      <c r="G48" s="702">
        <v>45</v>
      </c>
      <c r="H48" s="704">
        <v>9.3298000000000005</v>
      </c>
      <c r="I48" s="701">
        <v>45.024459999999998</v>
      </c>
      <c r="J48" s="702">
        <v>2.4459999999999999E-2</v>
      </c>
      <c r="K48" s="705">
        <v>0.33351451851800001</v>
      </c>
    </row>
    <row r="49" spans="1:11" ht="14.4" customHeight="1" thickBot="1" x14ac:dyDescent="0.35">
      <c r="A49" s="723" t="s">
        <v>375</v>
      </c>
      <c r="B49" s="701">
        <v>16.332165192647999</v>
      </c>
      <c r="C49" s="701">
        <v>20.627469999999999</v>
      </c>
      <c r="D49" s="702">
        <v>4.2953048073520002</v>
      </c>
      <c r="E49" s="703">
        <v>1.2629966545569999</v>
      </c>
      <c r="F49" s="701">
        <v>17.634519553425001</v>
      </c>
      <c r="G49" s="702">
        <v>5.878173184475</v>
      </c>
      <c r="H49" s="704">
        <v>0.309</v>
      </c>
      <c r="I49" s="701">
        <v>7.3751600000000002</v>
      </c>
      <c r="J49" s="702">
        <v>1.496986815524</v>
      </c>
      <c r="K49" s="705">
        <v>0.41822290523099998</v>
      </c>
    </row>
    <row r="50" spans="1:11" ht="14.4" customHeight="1" thickBot="1" x14ac:dyDescent="0.35">
      <c r="A50" s="723" t="s">
        <v>376</v>
      </c>
      <c r="B50" s="701">
        <v>0</v>
      </c>
      <c r="C50" s="701">
        <v>0.17560000000000001</v>
      </c>
      <c r="D50" s="702">
        <v>0.17560000000000001</v>
      </c>
      <c r="E50" s="711" t="s">
        <v>329</v>
      </c>
      <c r="F50" s="701">
        <v>0.15174238889300001</v>
      </c>
      <c r="G50" s="702">
        <v>5.0580796296999998E-2</v>
      </c>
      <c r="H50" s="704">
        <v>0</v>
      </c>
      <c r="I50" s="701">
        <v>0.14099999999999999</v>
      </c>
      <c r="J50" s="702">
        <v>9.0419203702000003E-2</v>
      </c>
      <c r="K50" s="705">
        <v>0.92920640717500003</v>
      </c>
    </row>
    <row r="51" spans="1:11" ht="14.4" customHeight="1" thickBot="1" x14ac:dyDescent="0.35">
      <c r="A51" s="723" t="s">
        <v>377</v>
      </c>
      <c r="B51" s="701">
        <v>0</v>
      </c>
      <c r="C51" s="701">
        <v>36.586869999999998</v>
      </c>
      <c r="D51" s="702">
        <v>36.586869999999998</v>
      </c>
      <c r="E51" s="711" t="s">
        <v>343</v>
      </c>
      <c r="F51" s="701">
        <v>0</v>
      </c>
      <c r="G51" s="702">
        <v>0</v>
      </c>
      <c r="H51" s="704">
        <v>2.5821399999999999</v>
      </c>
      <c r="I51" s="701">
        <v>16.133140000000001</v>
      </c>
      <c r="J51" s="702">
        <v>16.133140000000001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7</v>
      </c>
      <c r="C52" s="701">
        <v>2.6206800000000001</v>
      </c>
      <c r="D52" s="702">
        <v>-4.3793199999999999</v>
      </c>
      <c r="E52" s="703">
        <v>0.37438285714199998</v>
      </c>
      <c r="F52" s="701">
        <v>3.9569443163829998</v>
      </c>
      <c r="G52" s="702">
        <v>1.318981438794</v>
      </c>
      <c r="H52" s="704">
        <v>0.79866999999999999</v>
      </c>
      <c r="I52" s="701">
        <v>1.57334</v>
      </c>
      <c r="J52" s="702">
        <v>0.254358561205</v>
      </c>
      <c r="K52" s="705">
        <v>0.39761489528299998</v>
      </c>
    </row>
    <row r="53" spans="1:11" ht="14.4" customHeight="1" thickBot="1" x14ac:dyDescent="0.35">
      <c r="A53" s="723" t="s">
        <v>379</v>
      </c>
      <c r="B53" s="701">
        <v>54.062651601264001</v>
      </c>
      <c r="C53" s="701">
        <v>33.598660000000002</v>
      </c>
      <c r="D53" s="702">
        <v>-20.463991601263999</v>
      </c>
      <c r="E53" s="703">
        <v>0.62147636131100004</v>
      </c>
      <c r="F53" s="701">
        <v>34.611821252037998</v>
      </c>
      <c r="G53" s="702">
        <v>11.537273750679001</v>
      </c>
      <c r="H53" s="704">
        <v>4.3998200000000001</v>
      </c>
      <c r="I53" s="701">
        <v>18.028739999999999</v>
      </c>
      <c r="J53" s="702">
        <v>6.4914662493200002</v>
      </c>
      <c r="K53" s="705">
        <v>0.52088388729099999</v>
      </c>
    </row>
    <row r="54" spans="1:11" ht="14.4" customHeight="1" thickBot="1" x14ac:dyDescent="0.35">
      <c r="A54" s="723" t="s">
        <v>380</v>
      </c>
      <c r="B54" s="701">
        <v>0</v>
      </c>
      <c r="C54" s="701">
        <v>2.7097500000000001</v>
      </c>
      <c r="D54" s="702">
        <v>2.7097500000000001</v>
      </c>
      <c r="E54" s="711" t="s">
        <v>343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119</v>
      </c>
      <c r="C55" s="701">
        <v>162.18397999999999</v>
      </c>
      <c r="D55" s="702">
        <v>43.183979999999998</v>
      </c>
      <c r="E55" s="703">
        <v>1.362890588235</v>
      </c>
      <c r="F55" s="701">
        <v>160</v>
      </c>
      <c r="G55" s="702">
        <v>53.333333333333002</v>
      </c>
      <c r="H55" s="704">
        <v>16.205829999999999</v>
      </c>
      <c r="I55" s="701">
        <v>56.294400000000003</v>
      </c>
      <c r="J55" s="702">
        <v>2.9610666666659999</v>
      </c>
      <c r="K55" s="705">
        <v>0.35183999999999999</v>
      </c>
    </row>
    <row r="56" spans="1:11" ht="14.4" customHeight="1" thickBot="1" x14ac:dyDescent="0.35">
      <c r="A56" s="722" t="s">
        <v>382</v>
      </c>
      <c r="B56" s="706">
        <v>406.79073638055303</v>
      </c>
      <c r="C56" s="706">
        <v>665.76613999999995</v>
      </c>
      <c r="D56" s="707">
        <v>258.97540361944698</v>
      </c>
      <c r="E56" s="713">
        <v>1.636630533732</v>
      </c>
      <c r="F56" s="706">
        <v>653.62445176111305</v>
      </c>
      <c r="G56" s="707">
        <v>217.87481725370401</v>
      </c>
      <c r="H56" s="709">
        <v>6.9220000000000004E-2</v>
      </c>
      <c r="I56" s="706">
        <v>100.64836</v>
      </c>
      <c r="J56" s="707">
        <v>-117.226457253704</v>
      </c>
      <c r="K56" s="714">
        <v>0.15398499815700001</v>
      </c>
    </row>
    <row r="57" spans="1:11" ht="14.4" customHeight="1" thickBot="1" x14ac:dyDescent="0.35">
      <c r="A57" s="723" t="s">
        <v>383</v>
      </c>
      <c r="B57" s="701">
        <v>0</v>
      </c>
      <c r="C57" s="701">
        <v>1.11313</v>
      </c>
      <c r="D57" s="702">
        <v>1.11313</v>
      </c>
      <c r="E57" s="711" t="s">
        <v>329</v>
      </c>
      <c r="F57" s="701">
        <v>0</v>
      </c>
      <c r="G57" s="702">
        <v>0</v>
      </c>
      <c r="H57" s="704">
        <v>0</v>
      </c>
      <c r="I57" s="701">
        <v>0.34599999999999997</v>
      </c>
      <c r="J57" s="702">
        <v>0.34599999999999997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0</v>
      </c>
      <c r="C58" s="701">
        <v>0.14743999999999999</v>
      </c>
      <c r="D58" s="702">
        <v>0.14743999999999999</v>
      </c>
      <c r="E58" s="711" t="s">
        <v>329</v>
      </c>
      <c r="F58" s="701">
        <v>0.16388477967000001</v>
      </c>
      <c r="G58" s="702">
        <v>5.4628259890000003E-2</v>
      </c>
      <c r="H58" s="704">
        <v>0</v>
      </c>
      <c r="I58" s="701">
        <v>3.4819999999999997E-2</v>
      </c>
      <c r="J58" s="702">
        <v>-1.9808259889999999E-2</v>
      </c>
      <c r="K58" s="705">
        <v>0.21246634415999999</v>
      </c>
    </row>
    <row r="59" spans="1:11" ht="14.4" customHeight="1" thickBot="1" x14ac:dyDescent="0.35">
      <c r="A59" s="723" t="s">
        <v>385</v>
      </c>
      <c r="B59" s="701">
        <v>399.80522454438699</v>
      </c>
      <c r="C59" s="701">
        <v>660.86087999999995</v>
      </c>
      <c r="D59" s="702">
        <v>261.05565545561302</v>
      </c>
      <c r="E59" s="703">
        <v>1.652957088675</v>
      </c>
      <c r="F59" s="701">
        <v>650.94083957945202</v>
      </c>
      <c r="G59" s="702">
        <v>216.98027985981699</v>
      </c>
      <c r="H59" s="704">
        <v>0</v>
      </c>
      <c r="I59" s="701">
        <v>99.779790000000006</v>
      </c>
      <c r="J59" s="702">
        <v>-117.200489859817</v>
      </c>
      <c r="K59" s="705">
        <v>0.15328549682699999</v>
      </c>
    </row>
    <row r="60" spans="1:11" ht="14.4" customHeight="1" thickBot="1" x14ac:dyDescent="0.35">
      <c r="A60" s="723" t="s">
        <v>386</v>
      </c>
      <c r="B60" s="701">
        <v>6.9855118361660002</v>
      </c>
      <c r="C60" s="701">
        <v>3.6446900000000002</v>
      </c>
      <c r="D60" s="702">
        <v>-3.340821836166</v>
      </c>
      <c r="E60" s="703">
        <v>0.52174988540199996</v>
      </c>
      <c r="F60" s="701">
        <v>2.51972740199</v>
      </c>
      <c r="G60" s="702">
        <v>0.83990913399599998</v>
      </c>
      <c r="H60" s="704">
        <v>6.9220000000000004E-2</v>
      </c>
      <c r="I60" s="701">
        <v>0.48775000000000002</v>
      </c>
      <c r="J60" s="702">
        <v>-0.35215913399600002</v>
      </c>
      <c r="K60" s="705">
        <v>0.193572526779</v>
      </c>
    </row>
    <row r="61" spans="1:11" ht="14.4" customHeight="1" thickBot="1" x14ac:dyDescent="0.35">
      <c r="A61" s="722" t="s">
        <v>387</v>
      </c>
      <c r="B61" s="706">
        <v>326.12306460373998</v>
      </c>
      <c r="C61" s="706">
        <v>314.32740000000001</v>
      </c>
      <c r="D61" s="707">
        <v>-11.795664603739</v>
      </c>
      <c r="E61" s="713">
        <v>0.96383063363400001</v>
      </c>
      <c r="F61" s="706">
        <v>305.15468078353001</v>
      </c>
      <c r="G61" s="707">
        <v>101.71822692784301</v>
      </c>
      <c r="H61" s="709">
        <v>26.578970000000002</v>
      </c>
      <c r="I61" s="706">
        <v>151.97635</v>
      </c>
      <c r="J61" s="707">
        <v>50.258123072156003</v>
      </c>
      <c r="K61" s="714">
        <v>0.49803053851099999</v>
      </c>
    </row>
    <row r="62" spans="1:11" ht="14.4" customHeight="1" thickBot="1" x14ac:dyDescent="0.35">
      <c r="A62" s="723" t="s">
        <v>388</v>
      </c>
      <c r="B62" s="701">
        <v>13</v>
      </c>
      <c r="C62" s="701">
        <v>10.24478</v>
      </c>
      <c r="D62" s="702">
        <v>-2.75522</v>
      </c>
      <c r="E62" s="703">
        <v>0.78805999999999998</v>
      </c>
      <c r="F62" s="701">
        <v>0</v>
      </c>
      <c r="G62" s="702">
        <v>0</v>
      </c>
      <c r="H62" s="704">
        <v>0</v>
      </c>
      <c r="I62" s="701">
        <v>4.2326300000000003</v>
      </c>
      <c r="J62" s="702">
        <v>4.2326300000000003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45</v>
      </c>
      <c r="C63" s="701">
        <v>35.899520000000003</v>
      </c>
      <c r="D63" s="702">
        <v>-9.1004799999999992</v>
      </c>
      <c r="E63" s="703">
        <v>0.79776711111099996</v>
      </c>
      <c r="F63" s="701">
        <v>40.154680783529997</v>
      </c>
      <c r="G63" s="702">
        <v>13.38489359451</v>
      </c>
      <c r="H63" s="704">
        <v>0.50336000000000003</v>
      </c>
      <c r="I63" s="701">
        <v>12.23039</v>
      </c>
      <c r="J63" s="702">
        <v>-1.15450359451</v>
      </c>
      <c r="K63" s="705">
        <v>0.30458192572600001</v>
      </c>
    </row>
    <row r="64" spans="1:11" ht="14.4" customHeight="1" thickBot="1" x14ac:dyDescent="0.35">
      <c r="A64" s="723" t="s">
        <v>390</v>
      </c>
      <c r="B64" s="701">
        <v>0</v>
      </c>
      <c r="C64" s="701">
        <v>9.4100999999999999</v>
      </c>
      <c r="D64" s="702">
        <v>9.4100999999999999</v>
      </c>
      <c r="E64" s="711" t="s">
        <v>329</v>
      </c>
      <c r="F64" s="701">
        <v>0</v>
      </c>
      <c r="G64" s="702">
        <v>0</v>
      </c>
      <c r="H64" s="704">
        <v>1.7514000000000001</v>
      </c>
      <c r="I64" s="701">
        <v>6.9282000000000004</v>
      </c>
      <c r="J64" s="702">
        <v>6.9282000000000004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0</v>
      </c>
      <c r="C65" s="701">
        <v>2.6833900000000002</v>
      </c>
      <c r="D65" s="702">
        <v>2.6833900000000002</v>
      </c>
      <c r="E65" s="711" t="s">
        <v>329</v>
      </c>
      <c r="F65" s="701">
        <v>0</v>
      </c>
      <c r="G65" s="702">
        <v>0</v>
      </c>
      <c r="H65" s="704">
        <v>0</v>
      </c>
      <c r="I65" s="701">
        <v>38.410429999999998</v>
      </c>
      <c r="J65" s="702">
        <v>38.410429999999998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32</v>
      </c>
      <c r="C66" s="701">
        <v>30.884409999999999</v>
      </c>
      <c r="D66" s="702">
        <v>-1.1155900000000001</v>
      </c>
      <c r="E66" s="703">
        <v>0.96513781249999997</v>
      </c>
      <c r="F66" s="701">
        <v>30</v>
      </c>
      <c r="G66" s="702">
        <v>10</v>
      </c>
      <c r="H66" s="704">
        <v>3.7021500000000001</v>
      </c>
      <c r="I66" s="701">
        <v>13.300750000000001</v>
      </c>
      <c r="J66" s="702">
        <v>3.3007499999999999</v>
      </c>
      <c r="K66" s="705">
        <v>0.44335833333300001</v>
      </c>
    </row>
    <row r="67" spans="1:11" ht="14.4" customHeight="1" thickBot="1" x14ac:dyDescent="0.35">
      <c r="A67" s="723" t="s">
        <v>393</v>
      </c>
      <c r="B67" s="701">
        <v>25.639698113710001</v>
      </c>
      <c r="C67" s="701">
        <v>26.136240000000001</v>
      </c>
      <c r="D67" s="702">
        <v>0.49654188628899998</v>
      </c>
      <c r="E67" s="703">
        <v>1.0193661362190001</v>
      </c>
      <c r="F67" s="701">
        <v>25</v>
      </c>
      <c r="G67" s="702">
        <v>8.333333333333</v>
      </c>
      <c r="H67" s="704">
        <v>1.7278800000000001</v>
      </c>
      <c r="I67" s="701">
        <v>8.6085600000000007</v>
      </c>
      <c r="J67" s="702">
        <v>0.27522666666599999</v>
      </c>
      <c r="K67" s="705">
        <v>0.34434239999999999</v>
      </c>
    </row>
    <row r="68" spans="1:11" ht="14.4" customHeight="1" thickBot="1" x14ac:dyDescent="0.35">
      <c r="A68" s="723" t="s">
        <v>394</v>
      </c>
      <c r="B68" s="701">
        <v>210.483366490029</v>
      </c>
      <c r="C68" s="701">
        <v>199.06896</v>
      </c>
      <c r="D68" s="702">
        <v>-11.414406490029</v>
      </c>
      <c r="E68" s="703">
        <v>0.94577050585800004</v>
      </c>
      <c r="F68" s="701">
        <v>210</v>
      </c>
      <c r="G68" s="702">
        <v>70</v>
      </c>
      <c r="H68" s="704">
        <v>18.894179999999999</v>
      </c>
      <c r="I68" s="701">
        <v>68.265389999999996</v>
      </c>
      <c r="J68" s="702">
        <v>-1.7346099999989999</v>
      </c>
      <c r="K68" s="705">
        <v>0.32507328571400002</v>
      </c>
    </row>
    <row r="69" spans="1:11" ht="14.4" customHeight="1" thickBot="1" x14ac:dyDescent="0.35">
      <c r="A69" s="721" t="s">
        <v>42</v>
      </c>
      <c r="B69" s="701">
        <v>2275.5108368752199</v>
      </c>
      <c r="C69" s="701">
        <v>2240.4589999999998</v>
      </c>
      <c r="D69" s="702">
        <v>-35.051836875220999</v>
      </c>
      <c r="E69" s="703">
        <v>0.98459605803299999</v>
      </c>
      <c r="F69" s="701">
        <v>2213.8076683284999</v>
      </c>
      <c r="G69" s="702">
        <v>737.93588944283204</v>
      </c>
      <c r="H69" s="704">
        <v>146.96300000000099</v>
      </c>
      <c r="I69" s="701">
        <v>894.48300000000097</v>
      </c>
      <c r="J69" s="702">
        <v>156.54711055716899</v>
      </c>
      <c r="K69" s="705">
        <v>0.40404729498199998</v>
      </c>
    </row>
    <row r="70" spans="1:11" ht="14.4" customHeight="1" thickBot="1" x14ac:dyDescent="0.35">
      <c r="A70" s="722" t="s">
        <v>395</v>
      </c>
      <c r="B70" s="706">
        <v>2275.5108368752199</v>
      </c>
      <c r="C70" s="706">
        <v>2240.4589999999998</v>
      </c>
      <c r="D70" s="707">
        <v>-35.051836875220999</v>
      </c>
      <c r="E70" s="713">
        <v>0.98459605803299999</v>
      </c>
      <c r="F70" s="706">
        <v>2213.8076683284999</v>
      </c>
      <c r="G70" s="707">
        <v>737.93588944283204</v>
      </c>
      <c r="H70" s="709">
        <v>146.96300000000099</v>
      </c>
      <c r="I70" s="706">
        <v>894.48300000000097</v>
      </c>
      <c r="J70" s="707">
        <v>156.54711055716899</v>
      </c>
      <c r="K70" s="714">
        <v>0.40404729498199998</v>
      </c>
    </row>
    <row r="71" spans="1:11" ht="14.4" customHeight="1" thickBot="1" x14ac:dyDescent="0.35">
      <c r="A71" s="723" t="s">
        <v>396</v>
      </c>
      <c r="B71" s="701">
        <v>781.568999999997</v>
      </c>
      <c r="C71" s="701">
        <v>792.70100000000002</v>
      </c>
      <c r="D71" s="702">
        <v>11.132000000003</v>
      </c>
      <c r="E71" s="703">
        <v>1.0142431442390001</v>
      </c>
      <c r="F71" s="701">
        <v>783.65809517156003</v>
      </c>
      <c r="G71" s="702">
        <v>261.21936505718702</v>
      </c>
      <c r="H71" s="704">
        <v>62.573999999999998</v>
      </c>
      <c r="I71" s="701">
        <v>253.667</v>
      </c>
      <c r="J71" s="702">
        <v>-7.5523650571859999</v>
      </c>
      <c r="K71" s="705">
        <v>0.32369601177200003</v>
      </c>
    </row>
    <row r="72" spans="1:11" ht="14.4" customHeight="1" thickBot="1" x14ac:dyDescent="0.35">
      <c r="A72" s="723" t="s">
        <v>397</v>
      </c>
      <c r="B72" s="701">
        <v>108.941836875231</v>
      </c>
      <c r="C72" s="701">
        <v>99.209000000000003</v>
      </c>
      <c r="D72" s="702">
        <v>-9.7328368752299994</v>
      </c>
      <c r="E72" s="703">
        <v>0.910660246289</v>
      </c>
      <c r="F72" s="701">
        <v>105.493190245492</v>
      </c>
      <c r="G72" s="702">
        <v>35.164396748496998</v>
      </c>
      <c r="H72" s="704">
        <v>9.3539999999999992</v>
      </c>
      <c r="I72" s="701">
        <v>38.695</v>
      </c>
      <c r="J72" s="702">
        <v>3.5306032515019998</v>
      </c>
      <c r="K72" s="705">
        <v>0.36680092724399999</v>
      </c>
    </row>
    <row r="73" spans="1:11" ht="14.4" customHeight="1" thickBot="1" x14ac:dyDescent="0.35">
      <c r="A73" s="723" t="s">
        <v>398</v>
      </c>
      <c r="B73" s="701">
        <v>1384.99999999999</v>
      </c>
      <c r="C73" s="701">
        <v>1348.549</v>
      </c>
      <c r="D73" s="702">
        <v>-36.450999999994004</v>
      </c>
      <c r="E73" s="703">
        <v>0.97368158844700003</v>
      </c>
      <c r="F73" s="701">
        <v>1324.65638291144</v>
      </c>
      <c r="G73" s="702">
        <v>441.55212763714798</v>
      </c>
      <c r="H73" s="704">
        <v>75.034999999999997</v>
      </c>
      <c r="I73" s="701">
        <v>602.121000000001</v>
      </c>
      <c r="J73" s="702">
        <v>160.568872362853</v>
      </c>
      <c r="K73" s="705">
        <v>0.45454882320200002</v>
      </c>
    </row>
    <row r="74" spans="1:11" ht="14.4" customHeight="1" thickBot="1" x14ac:dyDescent="0.35">
      <c r="A74" s="721" t="s">
        <v>43</v>
      </c>
      <c r="B74" s="701">
        <v>0</v>
      </c>
      <c r="C74" s="701">
        <v>0</v>
      </c>
      <c r="D74" s="702">
        <v>0</v>
      </c>
      <c r="E74" s="703">
        <v>1</v>
      </c>
      <c r="F74" s="701">
        <v>0</v>
      </c>
      <c r="G74" s="702">
        <v>0</v>
      </c>
      <c r="H74" s="704">
        <v>0</v>
      </c>
      <c r="I74" s="701">
        <v>0.79835</v>
      </c>
      <c r="J74" s="702">
        <v>0.79835</v>
      </c>
      <c r="K74" s="712" t="s">
        <v>343</v>
      </c>
    </row>
    <row r="75" spans="1:11" ht="14.4" customHeight="1" thickBot="1" x14ac:dyDescent="0.35">
      <c r="A75" s="722" t="s">
        <v>399</v>
      </c>
      <c r="B75" s="706">
        <v>0</v>
      </c>
      <c r="C75" s="706">
        <v>0</v>
      </c>
      <c r="D75" s="707">
        <v>0</v>
      </c>
      <c r="E75" s="713">
        <v>1</v>
      </c>
      <c r="F75" s="706">
        <v>0</v>
      </c>
      <c r="G75" s="707">
        <v>0</v>
      </c>
      <c r="H75" s="709">
        <v>0</v>
      </c>
      <c r="I75" s="706">
        <v>0.79835</v>
      </c>
      <c r="J75" s="707">
        <v>0.79835</v>
      </c>
      <c r="K75" s="710" t="s">
        <v>343</v>
      </c>
    </row>
    <row r="76" spans="1:11" ht="14.4" customHeight="1" thickBot="1" x14ac:dyDescent="0.35">
      <c r="A76" s="723" t="s">
        <v>400</v>
      </c>
      <c r="B76" s="701">
        <v>0</v>
      </c>
      <c r="C76" s="701">
        <v>0</v>
      </c>
      <c r="D76" s="702">
        <v>0</v>
      </c>
      <c r="E76" s="703">
        <v>1</v>
      </c>
      <c r="F76" s="701">
        <v>0</v>
      </c>
      <c r="G76" s="702">
        <v>0</v>
      </c>
      <c r="H76" s="704">
        <v>0</v>
      </c>
      <c r="I76" s="701">
        <v>0.79835</v>
      </c>
      <c r="J76" s="702">
        <v>0.79835</v>
      </c>
      <c r="K76" s="712" t="s">
        <v>343</v>
      </c>
    </row>
    <row r="77" spans="1:11" ht="14.4" customHeight="1" thickBot="1" x14ac:dyDescent="0.35">
      <c r="A77" s="724" t="s">
        <v>401</v>
      </c>
      <c r="B77" s="706">
        <v>4228.9879036749398</v>
      </c>
      <c r="C77" s="706">
        <v>2872.4316699999999</v>
      </c>
      <c r="D77" s="707">
        <v>-1356.5562336749399</v>
      </c>
      <c r="E77" s="713">
        <v>0.67922437600300001</v>
      </c>
      <c r="F77" s="706">
        <v>2823.0365869903299</v>
      </c>
      <c r="G77" s="707">
        <v>941.01219566344298</v>
      </c>
      <c r="H77" s="709">
        <v>361.63594000000199</v>
      </c>
      <c r="I77" s="706">
        <v>1070.9474499999999</v>
      </c>
      <c r="J77" s="707">
        <v>129.93525433655901</v>
      </c>
      <c r="K77" s="714">
        <v>0.37936010285299998</v>
      </c>
    </row>
    <row r="78" spans="1:11" ht="14.4" customHeight="1" thickBot="1" x14ac:dyDescent="0.35">
      <c r="A78" s="721" t="s">
        <v>45</v>
      </c>
      <c r="B78" s="701">
        <v>2446.6414452355798</v>
      </c>
      <c r="C78" s="701">
        <v>1051.03997</v>
      </c>
      <c r="D78" s="702">
        <v>-1395.60147523558</v>
      </c>
      <c r="E78" s="703">
        <v>0.42958479757899998</v>
      </c>
      <c r="F78" s="701">
        <v>1008.25577196593</v>
      </c>
      <c r="G78" s="702">
        <v>336.08525732197597</v>
      </c>
      <c r="H78" s="704">
        <v>173.354140000001</v>
      </c>
      <c r="I78" s="701">
        <v>358.105130000001</v>
      </c>
      <c r="J78" s="702">
        <v>22.019872678024001</v>
      </c>
      <c r="K78" s="705">
        <v>0.35517290350000003</v>
      </c>
    </row>
    <row r="79" spans="1:11" ht="14.4" customHeight="1" thickBot="1" x14ac:dyDescent="0.35">
      <c r="A79" s="725" t="s">
        <v>402</v>
      </c>
      <c r="B79" s="701">
        <v>2446.6414452355798</v>
      </c>
      <c r="C79" s="701">
        <v>1051.03997</v>
      </c>
      <c r="D79" s="702">
        <v>-1395.60147523558</v>
      </c>
      <c r="E79" s="703">
        <v>0.42958479757899998</v>
      </c>
      <c r="F79" s="701">
        <v>1008.25577196593</v>
      </c>
      <c r="G79" s="702">
        <v>336.08525732197597</v>
      </c>
      <c r="H79" s="704">
        <v>173.354140000001</v>
      </c>
      <c r="I79" s="701">
        <v>358.105130000001</v>
      </c>
      <c r="J79" s="702">
        <v>22.019872678024001</v>
      </c>
      <c r="K79" s="705">
        <v>0.35517290350000003</v>
      </c>
    </row>
    <row r="80" spans="1:11" ht="14.4" customHeight="1" thickBot="1" x14ac:dyDescent="0.35">
      <c r="A80" s="723" t="s">
        <v>403</v>
      </c>
      <c r="B80" s="701">
        <v>2182.4125045378701</v>
      </c>
      <c r="C80" s="701">
        <v>913.17422999999997</v>
      </c>
      <c r="D80" s="702">
        <v>-1269.23827453787</v>
      </c>
      <c r="E80" s="703">
        <v>0.41842421086800002</v>
      </c>
      <c r="F80" s="701">
        <v>877.58242769725496</v>
      </c>
      <c r="G80" s="702">
        <v>292.527475899085</v>
      </c>
      <c r="H80" s="704">
        <v>163.43100000000101</v>
      </c>
      <c r="I80" s="701">
        <v>266.38508000000098</v>
      </c>
      <c r="J80" s="702">
        <v>-26.142395899084001</v>
      </c>
      <c r="K80" s="705">
        <v>0.30354422740499998</v>
      </c>
    </row>
    <row r="81" spans="1:11" ht="14.4" customHeight="1" thickBot="1" x14ac:dyDescent="0.35">
      <c r="A81" s="723" t="s">
        <v>404</v>
      </c>
      <c r="B81" s="701">
        <v>0</v>
      </c>
      <c r="C81" s="701">
        <v>3.756999999999</v>
      </c>
      <c r="D81" s="702">
        <v>3.756999999999</v>
      </c>
      <c r="E81" s="711" t="s">
        <v>343</v>
      </c>
      <c r="F81" s="701">
        <v>0</v>
      </c>
      <c r="G81" s="702">
        <v>0</v>
      </c>
      <c r="H81" s="704">
        <v>0</v>
      </c>
      <c r="I81" s="701">
        <v>0</v>
      </c>
      <c r="J81" s="702">
        <v>0</v>
      </c>
      <c r="K81" s="705">
        <v>4</v>
      </c>
    </row>
    <row r="82" spans="1:11" ht="14.4" customHeight="1" thickBot="1" x14ac:dyDescent="0.35">
      <c r="A82" s="723" t="s">
        <v>405</v>
      </c>
      <c r="B82" s="701">
        <v>69.559651147056002</v>
      </c>
      <c r="C82" s="701">
        <v>21.328199999999999</v>
      </c>
      <c r="D82" s="702">
        <v>-48.231451147055999</v>
      </c>
      <c r="E82" s="703">
        <v>0.30661740891799999</v>
      </c>
      <c r="F82" s="701">
        <v>18.462141060295</v>
      </c>
      <c r="G82" s="702">
        <v>6.154047020098</v>
      </c>
      <c r="H82" s="704">
        <v>0</v>
      </c>
      <c r="I82" s="701">
        <v>1.2024300000000001</v>
      </c>
      <c r="J82" s="702">
        <v>-4.9516170200980003</v>
      </c>
      <c r="K82" s="705">
        <v>6.5129499123000006E-2</v>
      </c>
    </row>
    <row r="83" spans="1:11" ht="14.4" customHeight="1" thickBot="1" x14ac:dyDescent="0.35">
      <c r="A83" s="723" t="s">
        <v>406</v>
      </c>
      <c r="B83" s="701">
        <v>78.669289550654995</v>
      </c>
      <c r="C83" s="701">
        <v>34.290730000000003</v>
      </c>
      <c r="D83" s="702">
        <v>-44.378559550654998</v>
      </c>
      <c r="E83" s="703">
        <v>0.43588457701599997</v>
      </c>
      <c r="F83" s="701">
        <v>39.533793291358997</v>
      </c>
      <c r="G83" s="702">
        <v>13.177931097119</v>
      </c>
      <c r="H83" s="704">
        <v>5.9926300000000001</v>
      </c>
      <c r="I83" s="701">
        <v>59.925220000000003</v>
      </c>
      <c r="J83" s="702">
        <v>46.747288902880001</v>
      </c>
      <c r="K83" s="705">
        <v>1.5157973726009999</v>
      </c>
    </row>
    <row r="84" spans="1:11" ht="14.4" customHeight="1" thickBot="1" x14ac:dyDescent="0.35">
      <c r="A84" s="723" t="s">
        <v>407</v>
      </c>
      <c r="B84" s="701">
        <v>116</v>
      </c>
      <c r="C84" s="701">
        <v>77.945310000000006</v>
      </c>
      <c r="D84" s="702">
        <v>-38.054689999998999</v>
      </c>
      <c r="E84" s="703">
        <v>0.67194232758600003</v>
      </c>
      <c r="F84" s="701">
        <v>72.11969609642</v>
      </c>
      <c r="G84" s="702">
        <v>24.039898698805999</v>
      </c>
      <c r="H84" s="704">
        <v>3.9305099999999999</v>
      </c>
      <c r="I84" s="701">
        <v>30.592400000000001</v>
      </c>
      <c r="J84" s="702">
        <v>6.5525013011929998</v>
      </c>
      <c r="K84" s="705">
        <v>0.42418925280899999</v>
      </c>
    </row>
    <row r="85" spans="1:11" ht="14.4" customHeight="1" thickBot="1" x14ac:dyDescent="0.35">
      <c r="A85" s="723" t="s">
        <v>408</v>
      </c>
      <c r="B85" s="701">
        <v>0</v>
      </c>
      <c r="C85" s="701">
        <v>0.54449999999999998</v>
      </c>
      <c r="D85" s="702">
        <v>0.54449999999999998</v>
      </c>
      <c r="E85" s="711" t="s">
        <v>343</v>
      </c>
      <c r="F85" s="701">
        <v>0.55771382059899999</v>
      </c>
      <c r="G85" s="702">
        <v>0.18590460686599999</v>
      </c>
      <c r="H85" s="704">
        <v>0</v>
      </c>
      <c r="I85" s="701">
        <v>0</v>
      </c>
      <c r="J85" s="702">
        <v>-0.18590460686599999</v>
      </c>
      <c r="K85" s="705">
        <v>0</v>
      </c>
    </row>
    <row r="86" spans="1:11" ht="14.4" customHeight="1" thickBot="1" x14ac:dyDescent="0.35">
      <c r="A86" s="726" t="s">
        <v>46</v>
      </c>
      <c r="B86" s="706">
        <v>0</v>
      </c>
      <c r="C86" s="706">
        <v>34.222000000000001</v>
      </c>
      <c r="D86" s="707">
        <v>34.222000000000001</v>
      </c>
      <c r="E86" s="708" t="s">
        <v>329</v>
      </c>
      <c r="F86" s="706">
        <v>0</v>
      </c>
      <c r="G86" s="707">
        <v>0</v>
      </c>
      <c r="H86" s="709">
        <v>14.702</v>
      </c>
      <c r="I86" s="706">
        <v>34.963000000000001</v>
      </c>
      <c r="J86" s="707">
        <v>34.963000000000001</v>
      </c>
      <c r="K86" s="710" t="s">
        <v>329</v>
      </c>
    </row>
    <row r="87" spans="1:11" ht="14.4" customHeight="1" thickBot="1" x14ac:dyDescent="0.35">
      <c r="A87" s="722" t="s">
        <v>409</v>
      </c>
      <c r="B87" s="706">
        <v>0</v>
      </c>
      <c r="C87" s="706">
        <v>30.344999999999999</v>
      </c>
      <c r="D87" s="707">
        <v>30.344999999999999</v>
      </c>
      <c r="E87" s="708" t="s">
        <v>329</v>
      </c>
      <c r="F87" s="706">
        <v>0</v>
      </c>
      <c r="G87" s="707">
        <v>0</v>
      </c>
      <c r="H87" s="709">
        <v>4.09</v>
      </c>
      <c r="I87" s="706">
        <v>24.350999999999999</v>
      </c>
      <c r="J87" s="707">
        <v>24.350999999999999</v>
      </c>
      <c r="K87" s="710" t="s">
        <v>329</v>
      </c>
    </row>
    <row r="88" spans="1:11" ht="14.4" customHeight="1" thickBot="1" x14ac:dyDescent="0.35">
      <c r="A88" s="723" t="s">
        <v>410</v>
      </c>
      <c r="B88" s="701">
        <v>0</v>
      </c>
      <c r="C88" s="701">
        <v>28.504999999999999</v>
      </c>
      <c r="D88" s="702">
        <v>28.504999999999999</v>
      </c>
      <c r="E88" s="711" t="s">
        <v>329</v>
      </c>
      <c r="F88" s="701">
        <v>0</v>
      </c>
      <c r="G88" s="702">
        <v>0</v>
      </c>
      <c r="H88" s="704">
        <v>4.09</v>
      </c>
      <c r="I88" s="701">
        <v>16.991</v>
      </c>
      <c r="J88" s="702">
        <v>16.991</v>
      </c>
      <c r="K88" s="712" t="s">
        <v>329</v>
      </c>
    </row>
    <row r="89" spans="1:11" ht="14.4" customHeight="1" thickBot="1" x14ac:dyDescent="0.35">
      <c r="A89" s="723" t="s">
        <v>411</v>
      </c>
      <c r="B89" s="701">
        <v>0</v>
      </c>
      <c r="C89" s="701">
        <v>1.84</v>
      </c>
      <c r="D89" s="702">
        <v>1.84</v>
      </c>
      <c r="E89" s="711" t="s">
        <v>329</v>
      </c>
      <c r="F89" s="701">
        <v>0</v>
      </c>
      <c r="G89" s="702">
        <v>0</v>
      </c>
      <c r="H89" s="704">
        <v>0</v>
      </c>
      <c r="I89" s="701">
        <v>7.36</v>
      </c>
      <c r="J89" s="702">
        <v>7.36</v>
      </c>
      <c r="K89" s="712" t="s">
        <v>329</v>
      </c>
    </row>
    <row r="90" spans="1:11" ht="14.4" customHeight="1" thickBot="1" x14ac:dyDescent="0.35">
      <c r="A90" s="722" t="s">
        <v>412</v>
      </c>
      <c r="B90" s="706">
        <v>0</v>
      </c>
      <c r="C90" s="706">
        <v>3.8769999999999998</v>
      </c>
      <c r="D90" s="707">
        <v>3.8769999999999998</v>
      </c>
      <c r="E90" s="708" t="s">
        <v>329</v>
      </c>
      <c r="F90" s="706">
        <v>0</v>
      </c>
      <c r="G90" s="707">
        <v>0</v>
      </c>
      <c r="H90" s="709">
        <v>10.612</v>
      </c>
      <c r="I90" s="706">
        <v>10.612</v>
      </c>
      <c r="J90" s="707">
        <v>10.612</v>
      </c>
      <c r="K90" s="710" t="s">
        <v>329</v>
      </c>
    </row>
    <row r="91" spans="1:11" ht="14.4" customHeight="1" thickBot="1" x14ac:dyDescent="0.35">
      <c r="A91" s="723" t="s">
        <v>413</v>
      </c>
      <c r="B91" s="701">
        <v>0</v>
      </c>
      <c r="C91" s="701">
        <v>3.8769999999999998</v>
      </c>
      <c r="D91" s="702">
        <v>3.8769999999999998</v>
      </c>
      <c r="E91" s="711" t="s">
        <v>329</v>
      </c>
      <c r="F91" s="701">
        <v>0</v>
      </c>
      <c r="G91" s="702">
        <v>0</v>
      </c>
      <c r="H91" s="704">
        <v>10.612</v>
      </c>
      <c r="I91" s="701">
        <v>10.612</v>
      </c>
      <c r="J91" s="702">
        <v>10.612</v>
      </c>
      <c r="K91" s="712" t="s">
        <v>329</v>
      </c>
    </row>
    <row r="92" spans="1:11" ht="14.4" customHeight="1" thickBot="1" x14ac:dyDescent="0.35">
      <c r="A92" s="721" t="s">
        <v>47</v>
      </c>
      <c r="B92" s="701">
        <v>1782.34645843936</v>
      </c>
      <c r="C92" s="701">
        <v>1787.1696999999999</v>
      </c>
      <c r="D92" s="702">
        <v>4.8232415606429999</v>
      </c>
      <c r="E92" s="703">
        <v>1.0027061189690001</v>
      </c>
      <c r="F92" s="701">
        <v>1814.7808150244</v>
      </c>
      <c r="G92" s="702">
        <v>604.92693834146701</v>
      </c>
      <c r="H92" s="704">
        <v>173.579800000001</v>
      </c>
      <c r="I92" s="701">
        <v>677.87932000000103</v>
      </c>
      <c r="J92" s="702">
        <v>72.952381658533994</v>
      </c>
      <c r="K92" s="705">
        <v>0.37353233756199999</v>
      </c>
    </row>
    <row r="93" spans="1:11" ht="14.4" customHeight="1" thickBot="1" x14ac:dyDescent="0.35">
      <c r="A93" s="722" t="s">
        <v>414</v>
      </c>
      <c r="B93" s="706">
        <v>7.1248257064629996</v>
      </c>
      <c r="C93" s="706">
        <v>0</v>
      </c>
      <c r="D93" s="707">
        <v>-7.1248257064629996</v>
      </c>
      <c r="E93" s="713">
        <v>0</v>
      </c>
      <c r="F93" s="706">
        <v>0</v>
      </c>
      <c r="G93" s="707">
        <v>0</v>
      </c>
      <c r="H93" s="709">
        <v>0</v>
      </c>
      <c r="I93" s="706">
        <v>0</v>
      </c>
      <c r="J93" s="707">
        <v>0</v>
      </c>
      <c r="K93" s="714">
        <v>4</v>
      </c>
    </row>
    <row r="94" spans="1:11" ht="14.4" customHeight="1" thickBot="1" x14ac:dyDescent="0.35">
      <c r="A94" s="723" t="s">
        <v>415</v>
      </c>
      <c r="B94" s="701">
        <v>7.1248257064629996</v>
      </c>
      <c r="C94" s="701">
        <v>0</v>
      </c>
      <c r="D94" s="702">
        <v>-7.1248257064629996</v>
      </c>
      <c r="E94" s="703">
        <v>0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05">
        <v>4</v>
      </c>
    </row>
    <row r="95" spans="1:11" ht="14.4" customHeight="1" thickBot="1" x14ac:dyDescent="0.35">
      <c r="A95" s="722" t="s">
        <v>416</v>
      </c>
      <c r="B95" s="706">
        <v>42.024297585272997</v>
      </c>
      <c r="C95" s="706">
        <v>43.968899999999998</v>
      </c>
      <c r="D95" s="707">
        <v>1.9446024147259999</v>
      </c>
      <c r="E95" s="713">
        <v>1.0462732877509999</v>
      </c>
      <c r="F95" s="706">
        <v>42.477029009657997</v>
      </c>
      <c r="G95" s="707">
        <v>14.159009669886</v>
      </c>
      <c r="H95" s="709">
        <v>5.2729200000000001</v>
      </c>
      <c r="I95" s="706">
        <v>19.242280000000001</v>
      </c>
      <c r="J95" s="707">
        <v>5.0832703301129998</v>
      </c>
      <c r="K95" s="714">
        <v>0.45300437550900002</v>
      </c>
    </row>
    <row r="96" spans="1:11" ht="14.4" customHeight="1" thickBot="1" x14ac:dyDescent="0.35">
      <c r="A96" s="723" t="s">
        <v>417</v>
      </c>
      <c r="B96" s="701">
        <v>23.151611128822999</v>
      </c>
      <c r="C96" s="701">
        <v>27.084199999999999</v>
      </c>
      <c r="D96" s="702">
        <v>3.9325888711760002</v>
      </c>
      <c r="E96" s="703">
        <v>1.169862427685</v>
      </c>
      <c r="F96" s="701">
        <v>25.417394019</v>
      </c>
      <c r="G96" s="702">
        <v>8.4724646729999993</v>
      </c>
      <c r="H96" s="704">
        <v>3.6524999999999999</v>
      </c>
      <c r="I96" s="701">
        <v>12.692500000000001</v>
      </c>
      <c r="J96" s="702">
        <v>4.2200353269999997</v>
      </c>
      <c r="K96" s="705">
        <v>0.49936275884499998</v>
      </c>
    </row>
    <row r="97" spans="1:11" ht="14.4" customHeight="1" thickBot="1" x14ac:dyDescent="0.35">
      <c r="A97" s="723" t="s">
        <v>418</v>
      </c>
      <c r="B97" s="701">
        <v>18.872686456450001</v>
      </c>
      <c r="C97" s="701">
        <v>16.884699999999999</v>
      </c>
      <c r="D97" s="702">
        <v>-1.987986456449</v>
      </c>
      <c r="E97" s="703">
        <v>0.89466330291399998</v>
      </c>
      <c r="F97" s="701">
        <v>17.059634990658001</v>
      </c>
      <c r="G97" s="702">
        <v>5.686544996886</v>
      </c>
      <c r="H97" s="704">
        <v>1.62042</v>
      </c>
      <c r="I97" s="701">
        <v>6.5497800000000002</v>
      </c>
      <c r="J97" s="702">
        <v>0.86323500311300005</v>
      </c>
      <c r="K97" s="705">
        <v>0.38393435753900002</v>
      </c>
    </row>
    <row r="98" spans="1:11" ht="14.4" customHeight="1" thickBot="1" x14ac:dyDescent="0.35">
      <c r="A98" s="722" t="s">
        <v>419</v>
      </c>
      <c r="B98" s="706">
        <v>88.473999024481998</v>
      </c>
      <c r="C98" s="706">
        <v>106.32673</v>
      </c>
      <c r="D98" s="707">
        <v>17.852730975517002</v>
      </c>
      <c r="E98" s="713">
        <v>1.2017850574440001</v>
      </c>
      <c r="F98" s="706">
        <v>70.855098723435006</v>
      </c>
      <c r="G98" s="707">
        <v>23.618366241145001</v>
      </c>
      <c r="H98" s="709">
        <v>3.8258100000000002</v>
      </c>
      <c r="I98" s="706">
        <v>36.495330000000003</v>
      </c>
      <c r="J98" s="707">
        <v>12.876963758855</v>
      </c>
      <c r="K98" s="714">
        <v>0.51506991956100001</v>
      </c>
    </row>
    <row r="99" spans="1:11" ht="14.4" customHeight="1" thickBot="1" x14ac:dyDescent="0.35">
      <c r="A99" s="723" t="s">
        <v>420</v>
      </c>
      <c r="B99" s="701">
        <v>28.473999024482001</v>
      </c>
      <c r="C99" s="701">
        <v>49.999999999998998</v>
      </c>
      <c r="D99" s="702">
        <v>21.526000975517</v>
      </c>
      <c r="E99" s="703">
        <v>1.755987978963</v>
      </c>
      <c r="F99" s="701">
        <v>0</v>
      </c>
      <c r="G99" s="702">
        <v>0</v>
      </c>
      <c r="H99" s="704">
        <v>0</v>
      </c>
      <c r="I99" s="701">
        <v>0</v>
      </c>
      <c r="J99" s="702">
        <v>0</v>
      </c>
      <c r="K99" s="705">
        <v>4</v>
      </c>
    </row>
    <row r="100" spans="1:11" ht="14.4" customHeight="1" thickBot="1" x14ac:dyDescent="0.35">
      <c r="A100" s="723" t="s">
        <v>421</v>
      </c>
      <c r="B100" s="701">
        <v>21</v>
      </c>
      <c r="C100" s="701">
        <v>20.25</v>
      </c>
      <c r="D100" s="702">
        <v>-0.75</v>
      </c>
      <c r="E100" s="703">
        <v>0.96428571428499998</v>
      </c>
      <c r="F100" s="701">
        <v>21.295774647887001</v>
      </c>
      <c r="G100" s="702">
        <v>7.0985915492949996</v>
      </c>
      <c r="H100" s="704">
        <v>3.51</v>
      </c>
      <c r="I100" s="701">
        <v>8.3699999999999992</v>
      </c>
      <c r="J100" s="702">
        <v>1.271408450704</v>
      </c>
      <c r="K100" s="705">
        <v>0.393035714285</v>
      </c>
    </row>
    <row r="101" spans="1:11" ht="14.4" customHeight="1" thickBot="1" x14ac:dyDescent="0.35">
      <c r="A101" s="723" t="s">
        <v>422</v>
      </c>
      <c r="B101" s="701">
        <v>39</v>
      </c>
      <c r="C101" s="701">
        <v>36.076729999999998</v>
      </c>
      <c r="D101" s="702">
        <v>-2.92327</v>
      </c>
      <c r="E101" s="703">
        <v>0.92504435897399995</v>
      </c>
      <c r="F101" s="701">
        <v>49.559324075547003</v>
      </c>
      <c r="G101" s="702">
        <v>16.519774691849001</v>
      </c>
      <c r="H101" s="704">
        <v>0.31580999999999998</v>
      </c>
      <c r="I101" s="701">
        <v>28.125330000000002</v>
      </c>
      <c r="J101" s="702">
        <v>11.60555530815</v>
      </c>
      <c r="K101" s="705">
        <v>0.56750834529299998</v>
      </c>
    </row>
    <row r="102" spans="1:11" ht="14.4" customHeight="1" thickBot="1" x14ac:dyDescent="0.35">
      <c r="A102" s="722" t="s">
        <v>423</v>
      </c>
      <c r="B102" s="706">
        <v>1179.34256221378</v>
      </c>
      <c r="C102" s="706">
        <v>1179.5108600000001</v>
      </c>
      <c r="D102" s="707">
        <v>0.16829778621899999</v>
      </c>
      <c r="E102" s="713">
        <v>1.00014270475</v>
      </c>
      <c r="F102" s="706">
        <v>1310.3605456062801</v>
      </c>
      <c r="G102" s="707">
        <v>436.78684853542597</v>
      </c>
      <c r="H102" s="709">
        <v>89.609710000000007</v>
      </c>
      <c r="I102" s="706">
        <v>412.56713000000099</v>
      </c>
      <c r="J102" s="707">
        <v>-24.219718535424999</v>
      </c>
      <c r="K102" s="714">
        <v>0.31485008563700001</v>
      </c>
    </row>
    <row r="103" spans="1:11" ht="14.4" customHeight="1" thickBot="1" x14ac:dyDescent="0.35">
      <c r="A103" s="723" t="s">
        <v>424</v>
      </c>
      <c r="B103" s="701">
        <v>904.00000000000102</v>
      </c>
      <c r="C103" s="701">
        <v>920.43421999999998</v>
      </c>
      <c r="D103" s="702">
        <v>16.434219999999002</v>
      </c>
      <c r="E103" s="703">
        <v>1.018179446902</v>
      </c>
      <c r="F103" s="701">
        <v>1047.2574054126601</v>
      </c>
      <c r="G103" s="702">
        <v>349.085801804222</v>
      </c>
      <c r="H103" s="704">
        <v>89.609710000000007</v>
      </c>
      <c r="I103" s="701">
        <v>344.04231000000101</v>
      </c>
      <c r="J103" s="702">
        <v>-5.0434918042200003</v>
      </c>
      <c r="K103" s="705">
        <v>0.32851742868700001</v>
      </c>
    </row>
    <row r="104" spans="1:11" ht="14.4" customHeight="1" thickBot="1" x14ac:dyDescent="0.35">
      <c r="A104" s="723" t="s">
        <v>425</v>
      </c>
      <c r="B104" s="701">
        <v>0</v>
      </c>
      <c r="C104" s="701">
        <v>25.168880000000001</v>
      </c>
      <c r="D104" s="702">
        <v>25.168880000000001</v>
      </c>
      <c r="E104" s="711" t="s">
        <v>329</v>
      </c>
      <c r="F104" s="701">
        <v>25.325292905181001</v>
      </c>
      <c r="G104" s="702">
        <v>8.4417643017269999</v>
      </c>
      <c r="H104" s="704">
        <v>0</v>
      </c>
      <c r="I104" s="701">
        <v>9.5589999999999993</v>
      </c>
      <c r="J104" s="702">
        <v>1.117235698272</v>
      </c>
      <c r="K104" s="705">
        <v>0.37744874405899997</v>
      </c>
    </row>
    <row r="105" spans="1:11" ht="14.4" customHeight="1" thickBot="1" x14ac:dyDescent="0.35">
      <c r="A105" s="723" t="s">
        <v>426</v>
      </c>
      <c r="B105" s="701">
        <v>0.94550105941499996</v>
      </c>
      <c r="C105" s="701">
        <v>0.60499999999999998</v>
      </c>
      <c r="D105" s="702">
        <v>-0.34050105941499997</v>
      </c>
      <c r="E105" s="703">
        <v>0.639872366059</v>
      </c>
      <c r="F105" s="701">
        <v>0.92409240924000002</v>
      </c>
      <c r="G105" s="702">
        <v>0.30803080308000003</v>
      </c>
      <c r="H105" s="704">
        <v>0</v>
      </c>
      <c r="I105" s="701">
        <v>3.496</v>
      </c>
      <c r="J105" s="702">
        <v>3.187969196919</v>
      </c>
      <c r="K105" s="705">
        <v>3.7831714285709999</v>
      </c>
    </row>
    <row r="106" spans="1:11" ht="14.4" customHeight="1" thickBot="1" x14ac:dyDescent="0.35">
      <c r="A106" s="723" t="s">
        <v>427</v>
      </c>
      <c r="B106" s="701">
        <v>274.39706115436502</v>
      </c>
      <c r="C106" s="701">
        <v>233.30276000000001</v>
      </c>
      <c r="D106" s="702">
        <v>-41.094301154364999</v>
      </c>
      <c r="E106" s="703">
        <v>0.85023782331499997</v>
      </c>
      <c r="F106" s="701">
        <v>236.853754879192</v>
      </c>
      <c r="G106" s="702">
        <v>78.951251626396996</v>
      </c>
      <c r="H106" s="704">
        <v>0</v>
      </c>
      <c r="I106" s="701">
        <v>55.469819999999999</v>
      </c>
      <c r="J106" s="702">
        <v>-23.481431626397001</v>
      </c>
      <c r="K106" s="705">
        <v>0.23419438728399999</v>
      </c>
    </row>
    <row r="107" spans="1:11" ht="14.4" customHeight="1" thickBot="1" x14ac:dyDescent="0.35">
      <c r="A107" s="722" t="s">
        <v>428</v>
      </c>
      <c r="B107" s="706">
        <v>465.380773909357</v>
      </c>
      <c r="C107" s="706">
        <v>457.36320999999998</v>
      </c>
      <c r="D107" s="707">
        <v>-8.0175639093569995</v>
      </c>
      <c r="E107" s="713">
        <v>0.98277203451700001</v>
      </c>
      <c r="F107" s="706">
        <v>391.08814168502801</v>
      </c>
      <c r="G107" s="707">
        <v>130.36271389500899</v>
      </c>
      <c r="H107" s="709">
        <v>74.871359999999996</v>
      </c>
      <c r="I107" s="706">
        <v>207.59623000000099</v>
      </c>
      <c r="J107" s="707">
        <v>77.233516104990997</v>
      </c>
      <c r="K107" s="714">
        <v>0.53081698950400003</v>
      </c>
    </row>
    <row r="108" spans="1:11" ht="14.4" customHeight="1" thickBot="1" x14ac:dyDescent="0.35">
      <c r="A108" s="723" t="s">
        <v>429</v>
      </c>
      <c r="B108" s="701">
        <v>27</v>
      </c>
      <c r="C108" s="701">
        <v>4.8439999999990002</v>
      </c>
      <c r="D108" s="702">
        <v>-22.155999999999999</v>
      </c>
      <c r="E108" s="703">
        <v>0.17940740740700001</v>
      </c>
      <c r="F108" s="701">
        <v>30</v>
      </c>
      <c r="G108" s="702">
        <v>9.9999999999989999</v>
      </c>
      <c r="H108" s="704">
        <v>0</v>
      </c>
      <c r="I108" s="701">
        <v>0</v>
      </c>
      <c r="J108" s="702">
        <v>-9.9999999999989999</v>
      </c>
      <c r="K108" s="705">
        <v>0</v>
      </c>
    </row>
    <row r="109" spans="1:11" ht="14.4" customHeight="1" thickBot="1" x14ac:dyDescent="0.35">
      <c r="A109" s="723" t="s">
        <v>430</v>
      </c>
      <c r="B109" s="701">
        <v>258.31265363737498</v>
      </c>
      <c r="C109" s="701">
        <v>340.86056000000002</v>
      </c>
      <c r="D109" s="702">
        <v>82.547906362625</v>
      </c>
      <c r="E109" s="703">
        <v>1.3195658640800001</v>
      </c>
      <c r="F109" s="701">
        <v>267.859397537777</v>
      </c>
      <c r="G109" s="702">
        <v>89.286465845924994</v>
      </c>
      <c r="H109" s="704">
        <v>53.77073</v>
      </c>
      <c r="I109" s="701">
        <v>168.52360999999999</v>
      </c>
      <c r="J109" s="702">
        <v>79.237144154074002</v>
      </c>
      <c r="K109" s="705">
        <v>0.62914951481600001</v>
      </c>
    </row>
    <row r="110" spans="1:11" ht="14.4" customHeight="1" thickBot="1" x14ac:dyDescent="0.35">
      <c r="A110" s="723" t="s">
        <v>431</v>
      </c>
      <c r="B110" s="701">
        <v>3</v>
      </c>
      <c r="C110" s="701">
        <v>4.9260000000000002</v>
      </c>
      <c r="D110" s="702">
        <v>1.9259999999999999</v>
      </c>
      <c r="E110" s="703">
        <v>1.6419999999999999</v>
      </c>
      <c r="F110" s="701">
        <v>10.770732473392</v>
      </c>
      <c r="G110" s="702">
        <v>3.5902441577970001</v>
      </c>
      <c r="H110" s="704">
        <v>0</v>
      </c>
      <c r="I110" s="701">
        <v>0</v>
      </c>
      <c r="J110" s="702">
        <v>-3.5902441577970001</v>
      </c>
      <c r="K110" s="705">
        <v>0</v>
      </c>
    </row>
    <row r="111" spans="1:11" ht="14.4" customHeight="1" thickBot="1" x14ac:dyDescent="0.35">
      <c r="A111" s="723" t="s">
        <v>432</v>
      </c>
      <c r="B111" s="701">
        <v>30.167806391810998</v>
      </c>
      <c r="C111" s="701">
        <v>12.638780000000001</v>
      </c>
      <c r="D111" s="702">
        <v>-17.529026391811001</v>
      </c>
      <c r="E111" s="703">
        <v>0.41894925457400001</v>
      </c>
      <c r="F111" s="701">
        <v>14.732802857674001</v>
      </c>
      <c r="G111" s="702">
        <v>4.9109342858909999</v>
      </c>
      <c r="H111" s="704">
        <v>3.5950000000000002</v>
      </c>
      <c r="I111" s="701">
        <v>4.4556199999999997</v>
      </c>
      <c r="J111" s="702">
        <v>-0.45531428589099998</v>
      </c>
      <c r="K111" s="705">
        <v>0.302428536039</v>
      </c>
    </row>
    <row r="112" spans="1:11" ht="14.4" customHeight="1" thickBot="1" x14ac:dyDescent="0.35">
      <c r="A112" s="723" t="s">
        <v>433</v>
      </c>
      <c r="B112" s="701">
        <v>146.90031388017101</v>
      </c>
      <c r="C112" s="701">
        <v>72.116569999999996</v>
      </c>
      <c r="D112" s="702">
        <v>-74.783743880171002</v>
      </c>
      <c r="E112" s="703">
        <v>0.49092182375299998</v>
      </c>
      <c r="F112" s="701">
        <v>67.725208816183994</v>
      </c>
      <c r="G112" s="702">
        <v>22.575069605393999</v>
      </c>
      <c r="H112" s="704">
        <v>12.228820000000001</v>
      </c>
      <c r="I112" s="701">
        <v>29.34019</v>
      </c>
      <c r="J112" s="702">
        <v>6.7651203946049998</v>
      </c>
      <c r="K112" s="705">
        <v>0.43322406106700001</v>
      </c>
    </row>
    <row r="113" spans="1:11" ht="14.4" customHeight="1" thickBot="1" x14ac:dyDescent="0.35">
      <c r="A113" s="723" t="s">
        <v>434</v>
      </c>
      <c r="B113" s="701">
        <v>0</v>
      </c>
      <c r="C113" s="701">
        <v>21.9773</v>
      </c>
      <c r="D113" s="702">
        <v>21.9773</v>
      </c>
      <c r="E113" s="711" t="s">
        <v>343</v>
      </c>
      <c r="F113" s="701">
        <v>0</v>
      </c>
      <c r="G113" s="702">
        <v>0</v>
      </c>
      <c r="H113" s="704">
        <v>5.2768100000000002</v>
      </c>
      <c r="I113" s="701">
        <v>5.2768100000000002</v>
      </c>
      <c r="J113" s="702">
        <v>5.2768100000000002</v>
      </c>
      <c r="K113" s="712" t="s">
        <v>329</v>
      </c>
    </row>
    <row r="114" spans="1:11" ht="14.4" customHeight="1" thickBot="1" x14ac:dyDescent="0.35">
      <c r="A114" s="722" t="s">
        <v>435</v>
      </c>
      <c r="B114" s="706">
        <v>0</v>
      </c>
      <c r="C114" s="706">
        <v>0</v>
      </c>
      <c r="D114" s="707">
        <v>0</v>
      </c>
      <c r="E114" s="708" t="s">
        <v>329</v>
      </c>
      <c r="F114" s="706">
        <v>0</v>
      </c>
      <c r="G114" s="707">
        <v>0</v>
      </c>
      <c r="H114" s="709">
        <v>0</v>
      </c>
      <c r="I114" s="706">
        <v>1.9783500000000001</v>
      </c>
      <c r="J114" s="707">
        <v>1.9783500000000001</v>
      </c>
      <c r="K114" s="710" t="s">
        <v>329</v>
      </c>
    </row>
    <row r="115" spans="1:11" ht="14.4" customHeight="1" thickBot="1" x14ac:dyDescent="0.35">
      <c r="A115" s="723" t="s">
        <v>436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0</v>
      </c>
      <c r="I115" s="701">
        <v>1.9783500000000001</v>
      </c>
      <c r="J115" s="702">
        <v>1.9783500000000001</v>
      </c>
      <c r="K115" s="712" t="s">
        <v>343</v>
      </c>
    </row>
    <row r="116" spans="1:11" ht="14.4" customHeight="1" thickBot="1" x14ac:dyDescent="0.35">
      <c r="A116" s="720" t="s">
        <v>48</v>
      </c>
      <c r="B116" s="701">
        <v>50715</v>
      </c>
      <c r="C116" s="701">
        <v>55813.876609999999</v>
      </c>
      <c r="D116" s="702">
        <v>5098.8766099999802</v>
      </c>
      <c r="E116" s="703">
        <v>1.1005398128749999</v>
      </c>
      <c r="F116" s="701">
        <v>62007.021894273799</v>
      </c>
      <c r="G116" s="702">
        <v>20669.007298091299</v>
      </c>
      <c r="H116" s="704">
        <v>5075.5589600000203</v>
      </c>
      <c r="I116" s="701">
        <v>19609.368490000001</v>
      </c>
      <c r="J116" s="702">
        <v>-1059.63880809122</v>
      </c>
      <c r="K116" s="705">
        <v>0.31624432025499999</v>
      </c>
    </row>
    <row r="117" spans="1:11" ht="14.4" customHeight="1" thickBot="1" x14ac:dyDescent="0.35">
      <c r="A117" s="726" t="s">
        <v>437</v>
      </c>
      <c r="B117" s="706">
        <v>37331</v>
      </c>
      <c r="C117" s="706">
        <v>41216.611839999998</v>
      </c>
      <c r="D117" s="707">
        <v>3885.61183999998</v>
      </c>
      <c r="E117" s="713">
        <v>1.104085393908</v>
      </c>
      <c r="F117" s="706">
        <v>45647.181894273803</v>
      </c>
      <c r="G117" s="707">
        <v>15215.7272980913</v>
      </c>
      <c r="H117" s="709">
        <v>3733.4390000000199</v>
      </c>
      <c r="I117" s="706">
        <v>14431.026</v>
      </c>
      <c r="J117" s="707">
        <v>-784.70129809123296</v>
      </c>
      <c r="K117" s="714">
        <v>0.31614275846000001</v>
      </c>
    </row>
    <row r="118" spans="1:11" ht="14.4" customHeight="1" thickBot="1" x14ac:dyDescent="0.35">
      <c r="A118" s="722" t="s">
        <v>438</v>
      </c>
      <c r="B118" s="706">
        <v>37175</v>
      </c>
      <c r="C118" s="706">
        <v>41038.536</v>
      </c>
      <c r="D118" s="707">
        <v>3863.53599999998</v>
      </c>
      <c r="E118" s="713">
        <v>1.103928338937</v>
      </c>
      <c r="F118" s="706">
        <v>45443.999999999898</v>
      </c>
      <c r="G118" s="707">
        <v>15148</v>
      </c>
      <c r="H118" s="709">
        <v>3727.7780000000198</v>
      </c>
      <c r="I118" s="706">
        <v>14374.641</v>
      </c>
      <c r="J118" s="707">
        <v>-773.35899999992398</v>
      </c>
      <c r="K118" s="714">
        <v>0.31631548719300001</v>
      </c>
    </row>
    <row r="119" spans="1:11" ht="14.4" customHeight="1" thickBot="1" x14ac:dyDescent="0.35">
      <c r="A119" s="723" t="s">
        <v>439</v>
      </c>
      <c r="B119" s="701">
        <v>37175</v>
      </c>
      <c r="C119" s="701">
        <v>41038.536</v>
      </c>
      <c r="D119" s="702">
        <v>3863.53599999998</v>
      </c>
      <c r="E119" s="703">
        <v>1.103928338937</v>
      </c>
      <c r="F119" s="701">
        <v>45443.999999999898</v>
      </c>
      <c r="G119" s="702">
        <v>15148</v>
      </c>
      <c r="H119" s="704">
        <v>3727.7780000000198</v>
      </c>
      <c r="I119" s="701">
        <v>14374.641</v>
      </c>
      <c r="J119" s="702">
        <v>-773.35899999992398</v>
      </c>
      <c r="K119" s="705">
        <v>0.31631548719300001</v>
      </c>
    </row>
    <row r="120" spans="1:11" ht="14.4" customHeight="1" thickBot="1" x14ac:dyDescent="0.35">
      <c r="A120" s="722" t="s">
        <v>440</v>
      </c>
      <c r="B120" s="706">
        <v>0</v>
      </c>
      <c r="C120" s="706">
        <v>-4.9981600000000004</v>
      </c>
      <c r="D120" s="707">
        <v>-4.9981600000000004</v>
      </c>
      <c r="E120" s="708" t="s">
        <v>343</v>
      </c>
      <c r="F120" s="706">
        <v>0</v>
      </c>
      <c r="G120" s="707">
        <v>0</v>
      </c>
      <c r="H120" s="709">
        <v>0</v>
      </c>
      <c r="I120" s="706">
        <v>0</v>
      </c>
      <c r="J120" s="707">
        <v>0</v>
      </c>
      <c r="K120" s="710" t="s">
        <v>329</v>
      </c>
    </row>
    <row r="121" spans="1:11" ht="14.4" customHeight="1" thickBot="1" x14ac:dyDescent="0.35">
      <c r="A121" s="723" t="s">
        <v>441</v>
      </c>
      <c r="B121" s="701">
        <v>0</v>
      </c>
      <c r="C121" s="701">
        <v>-4.9981600000000004</v>
      </c>
      <c r="D121" s="702">
        <v>-4.9981600000000004</v>
      </c>
      <c r="E121" s="711" t="s">
        <v>343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12" t="s">
        <v>329</v>
      </c>
    </row>
    <row r="122" spans="1:11" ht="14.4" customHeight="1" thickBot="1" x14ac:dyDescent="0.35">
      <c r="A122" s="722" t="s">
        <v>442</v>
      </c>
      <c r="B122" s="706">
        <v>52</v>
      </c>
      <c r="C122" s="706">
        <v>78.599999999999994</v>
      </c>
      <c r="D122" s="707">
        <v>26.6</v>
      </c>
      <c r="E122" s="713">
        <v>1.5115384615380001</v>
      </c>
      <c r="F122" s="706">
        <v>94.878894273924004</v>
      </c>
      <c r="G122" s="707">
        <v>31.626298091308001</v>
      </c>
      <c r="H122" s="709">
        <v>0</v>
      </c>
      <c r="I122" s="706">
        <v>3.2</v>
      </c>
      <c r="J122" s="707">
        <v>-28.426298091307999</v>
      </c>
      <c r="K122" s="714">
        <v>3.3727205870999998E-2</v>
      </c>
    </row>
    <row r="123" spans="1:11" ht="14.4" customHeight="1" thickBot="1" x14ac:dyDescent="0.35">
      <c r="A123" s="723" t="s">
        <v>443</v>
      </c>
      <c r="B123" s="701">
        <v>52</v>
      </c>
      <c r="C123" s="701">
        <v>78.599999999999994</v>
      </c>
      <c r="D123" s="702">
        <v>26.6</v>
      </c>
      <c r="E123" s="703">
        <v>1.5115384615380001</v>
      </c>
      <c r="F123" s="701">
        <v>94.878894273924004</v>
      </c>
      <c r="G123" s="702">
        <v>31.626298091308001</v>
      </c>
      <c r="H123" s="704">
        <v>0</v>
      </c>
      <c r="I123" s="701">
        <v>3.2</v>
      </c>
      <c r="J123" s="702">
        <v>-28.426298091307999</v>
      </c>
      <c r="K123" s="705">
        <v>3.3727205870999998E-2</v>
      </c>
    </row>
    <row r="124" spans="1:11" ht="14.4" customHeight="1" thickBot="1" x14ac:dyDescent="0.35">
      <c r="A124" s="722" t="s">
        <v>444</v>
      </c>
      <c r="B124" s="706">
        <v>104</v>
      </c>
      <c r="C124" s="706">
        <v>93.724000000000004</v>
      </c>
      <c r="D124" s="707">
        <v>-10.276</v>
      </c>
      <c r="E124" s="713">
        <v>0.90119230769199998</v>
      </c>
      <c r="F124" s="706">
        <v>108.303</v>
      </c>
      <c r="G124" s="707">
        <v>36.100999999999999</v>
      </c>
      <c r="H124" s="709">
        <v>5.6609999999999996</v>
      </c>
      <c r="I124" s="706">
        <v>45.685000000000002</v>
      </c>
      <c r="J124" s="707">
        <v>9.5839999999999996</v>
      </c>
      <c r="K124" s="714">
        <v>0.421825803532</v>
      </c>
    </row>
    <row r="125" spans="1:11" ht="14.4" customHeight="1" thickBot="1" x14ac:dyDescent="0.35">
      <c r="A125" s="723" t="s">
        <v>445</v>
      </c>
      <c r="B125" s="701">
        <v>104</v>
      </c>
      <c r="C125" s="701">
        <v>93.724000000000004</v>
      </c>
      <c r="D125" s="702">
        <v>-10.276</v>
      </c>
      <c r="E125" s="703">
        <v>0.90119230769199998</v>
      </c>
      <c r="F125" s="701">
        <v>108.303</v>
      </c>
      <c r="G125" s="702">
        <v>36.100999999999999</v>
      </c>
      <c r="H125" s="704">
        <v>5.6609999999999996</v>
      </c>
      <c r="I125" s="701">
        <v>45.685000000000002</v>
      </c>
      <c r="J125" s="702">
        <v>9.5839999999999996</v>
      </c>
      <c r="K125" s="705">
        <v>0.421825803532</v>
      </c>
    </row>
    <row r="126" spans="1:11" ht="14.4" customHeight="1" thickBot="1" x14ac:dyDescent="0.35">
      <c r="A126" s="725" t="s">
        <v>446</v>
      </c>
      <c r="B126" s="701">
        <v>0</v>
      </c>
      <c r="C126" s="701">
        <v>10.75</v>
      </c>
      <c r="D126" s="702">
        <v>10.75</v>
      </c>
      <c r="E126" s="711" t="s">
        <v>343</v>
      </c>
      <c r="F126" s="701">
        <v>0</v>
      </c>
      <c r="G126" s="702">
        <v>0</v>
      </c>
      <c r="H126" s="704">
        <v>0</v>
      </c>
      <c r="I126" s="701">
        <v>7.5</v>
      </c>
      <c r="J126" s="702">
        <v>7.5</v>
      </c>
      <c r="K126" s="712" t="s">
        <v>329</v>
      </c>
    </row>
    <row r="127" spans="1:11" ht="14.4" customHeight="1" thickBot="1" x14ac:dyDescent="0.35">
      <c r="A127" s="723" t="s">
        <v>447</v>
      </c>
      <c r="B127" s="701">
        <v>0</v>
      </c>
      <c r="C127" s="701">
        <v>10.75</v>
      </c>
      <c r="D127" s="702">
        <v>10.75</v>
      </c>
      <c r="E127" s="711" t="s">
        <v>343</v>
      </c>
      <c r="F127" s="701">
        <v>0</v>
      </c>
      <c r="G127" s="702">
        <v>0</v>
      </c>
      <c r="H127" s="704">
        <v>0</v>
      </c>
      <c r="I127" s="701">
        <v>7.5</v>
      </c>
      <c r="J127" s="702">
        <v>7.5</v>
      </c>
      <c r="K127" s="712" t="s">
        <v>329</v>
      </c>
    </row>
    <row r="128" spans="1:11" ht="14.4" customHeight="1" thickBot="1" x14ac:dyDescent="0.35">
      <c r="A128" s="721" t="s">
        <v>448</v>
      </c>
      <c r="B128" s="701">
        <v>12640</v>
      </c>
      <c r="C128" s="701">
        <v>13774.72054</v>
      </c>
      <c r="D128" s="702">
        <v>1134.72054000001</v>
      </c>
      <c r="E128" s="703">
        <v>1.0897721946200001</v>
      </c>
      <c r="F128" s="701">
        <v>15450.96</v>
      </c>
      <c r="G128" s="702">
        <v>5150.32</v>
      </c>
      <c r="H128" s="704">
        <v>1267.4499800000101</v>
      </c>
      <c r="I128" s="701">
        <v>4889.9394600000096</v>
      </c>
      <c r="J128" s="702">
        <v>-260.38053999998999</v>
      </c>
      <c r="K128" s="705">
        <v>0.31648127106599999</v>
      </c>
    </row>
    <row r="129" spans="1:11" ht="14.4" customHeight="1" thickBot="1" x14ac:dyDescent="0.35">
      <c r="A129" s="722" t="s">
        <v>449</v>
      </c>
      <c r="B129" s="706">
        <v>3345.99999999999</v>
      </c>
      <c r="C129" s="706">
        <v>3697.9996000000001</v>
      </c>
      <c r="D129" s="707">
        <v>351.999600000013</v>
      </c>
      <c r="E129" s="713">
        <v>1.1052001195450001</v>
      </c>
      <c r="F129" s="706">
        <v>4089.96000000001</v>
      </c>
      <c r="G129" s="707">
        <v>1363.32</v>
      </c>
      <c r="H129" s="709">
        <v>335.50548000000202</v>
      </c>
      <c r="I129" s="706">
        <v>1294.4042199999999</v>
      </c>
      <c r="J129" s="707">
        <v>-68.915779999999998</v>
      </c>
      <c r="K129" s="714">
        <v>0.31648334457999999</v>
      </c>
    </row>
    <row r="130" spans="1:11" ht="14.4" customHeight="1" thickBot="1" x14ac:dyDescent="0.35">
      <c r="A130" s="723" t="s">
        <v>450</v>
      </c>
      <c r="B130" s="701">
        <v>3345.99999999999</v>
      </c>
      <c r="C130" s="701">
        <v>3697.9996000000001</v>
      </c>
      <c r="D130" s="702">
        <v>351.999600000013</v>
      </c>
      <c r="E130" s="703">
        <v>1.1052001195450001</v>
      </c>
      <c r="F130" s="701">
        <v>4089.96000000001</v>
      </c>
      <c r="G130" s="702">
        <v>1363.32</v>
      </c>
      <c r="H130" s="704">
        <v>335.50548000000202</v>
      </c>
      <c r="I130" s="701">
        <v>1294.4042199999999</v>
      </c>
      <c r="J130" s="702">
        <v>-68.915779999999998</v>
      </c>
      <c r="K130" s="705">
        <v>0.31648334457999999</v>
      </c>
    </row>
    <row r="131" spans="1:11" ht="14.4" customHeight="1" thickBot="1" x14ac:dyDescent="0.35">
      <c r="A131" s="722" t="s">
        <v>451</v>
      </c>
      <c r="B131" s="706">
        <v>9294</v>
      </c>
      <c r="C131" s="706">
        <v>10076.720939999999</v>
      </c>
      <c r="D131" s="707">
        <v>782.72094000000095</v>
      </c>
      <c r="E131" s="713">
        <v>1.084217876049</v>
      </c>
      <c r="F131" s="706">
        <v>11361</v>
      </c>
      <c r="G131" s="707">
        <v>3787</v>
      </c>
      <c r="H131" s="709">
        <v>931.94450000000404</v>
      </c>
      <c r="I131" s="706">
        <v>3595.5352400000102</v>
      </c>
      <c r="J131" s="707">
        <v>-191.46475999998799</v>
      </c>
      <c r="K131" s="714">
        <v>0.31648052460100001</v>
      </c>
    </row>
    <row r="132" spans="1:11" ht="14.4" customHeight="1" thickBot="1" x14ac:dyDescent="0.35">
      <c r="A132" s="723" t="s">
        <v>452</v>
      </c>
      <c r="B132" s="701">
        <v>9294</v>
      </c>
      <c r="C132" s="701">
        <v>10076.720939999999</v>
      </c>
      <c r="D132" s="702">
        <v>782.72094000000095</v>
      </c>
      <c r="E132" s="703">
        <v>1.084217876049</v>
      </c>
      <c r="F132" s="701">
        <v>11361</v>
      </c>
      <c r="G132" s="702">
        <v>3787</v>
      </c>
      <c r="H132" s="704">
        <v>931.94450000000404</v>
      </c>
      <c r="I132" s="701">
        <v>3595.5352400000102</v>
      </c>
      <c r="J132" s="702">
        <v>-191.46475999998799</v>
      </c>
      <c r="K132" s="705">
        <v>0.31648052460100001</v>
      </c>
    </row>
    <row r="133" spans="1:11" ht="14.4" customHeight="1" thickBot="1" x14ac:dyDescent="0.35">
      <c r="A133" s="721" t="s">
        <v>453</v>
      </c>
      <c r="B133" s="701">
        <v>744.00000000000102</v>
      </c>
      <c r="C133" s="701">
        <v>822.54422999999997</v>
      </c>
      <c r="D133" s="702">
        <v>78.544229999999004</v>
      </c>
      <c r="E133" s="703">
        <v>1.1055702016119999</v>
      </c>
      <c r="F133" s="701">
        <v>908.88000000000295</v>
      </c>
      <c r="G133" s="702">
        <v>302.960000000001</v>
      </c>
      <c r="H133" s="704">
        <v>74.669979999999995</v>
      </c>
      <c r="I133" s="701">
        <v>288.40303000000102</v>
      </c>
      <c r="J133" s="702">
        <v>-14.55697</v>
      </c>
      <c r="K133" s="705">
        <v>0.31731695053199999</v>
      </c>
    </row>
    <row r="134" spans="1:11" ht="14.4" customHeight="1" thickBot="1" x14ac:dyDescent="0.35">
      <c r="A134" s="722" t="s">
        <v>454</v>
      </c>
      <c r="B134" s="706">
        <v>744.00000000000102</v>
      </c>
      <c r="C134" s="706">
        <v>822.54422999999997</v>
      </c>
      <c r="D134" s="707">
        <v>78.544229999999004</v>
      </c>
      <c r="E134" s="713">
        <v>1.1055702016119999</v>
      </c>
      <c r="F134" s="706">
        <v>908.88000000000295</v>
      </c>
      <c r="G134" s="707">
        <v>302.960000000001</v>
      </c>
      <c r="H134" s="709">
        <v>74.669979999999995</v>
      </c>
      <c r="I134" s="706">
        <v>288.40303000000102</v>
      </c>
      <c r="J134" s="707">
        <v>-14.55697</v>
      </c>
      <c r="K134" s="714">
        <v>0.31731695053199999</v>
      </c>
    </row>
    <row r="135" spans="1:11" ht="14.4" customHeight="1" thickBot="1" x14ac:dyDescent="0.35">
      <c r="A135" s="723" t="s">
        <v>455</v>
      </c>
      <c r="B135" s="701">
        <v>744.00000000000102</v>
      </c>
      <c r="C135" s="701">
        <v>822.54422999999997</v>
      </c>
      <c r="D135" s="702">
        <v>78.544229999999004</v>
      </c>
      <c r="E135" s="703">
        <v>1.1055702016119999</v>
      </c>
      <c r="F135" s="701">
        <v>908.88000000000295</v>
      </c>
      <c r="G135" s="702">
        <v>302.960000000001</v>
      </c>
      <c r="H135" s="704">
        <v>74.669979999999995</v>
      </c>
      <c r="I135" s="701">
        <v>288.40303000000102</v>
      </c>
      <c r="J135" s="702">
        <v>-14.55697</v>
      </c>
      <c r="K135" s="705">
        <v>0.31731695053199999</v>
      </c>
    </row>
    <row r="136" spans="1:11" ht="14.4" customHeight="1" thickBot="1" x14ac:dyDescent="0.35">
      <c r="A136" s="720" t="s">
        <v>456</v>
      </c>
      <c r="B136" s="701">
        <v>0</v>
      </c>
      <c r="C136" s="701">
        <v>69.545240000000007</v>
      </c>
      <c r="D136" s="702">
        <v>69.545240000000007</v>
      </c>
      <c r="E136" s="711" t="s">
        <v>329</v>
      </c>
      <c r="F136" s="701">
        <v>13.724120230422001</v>
      </c>
      <c r="G136" s="702">
        <v>4.5747067434739996</v>
      </c>
      <c r="H136" s="704">
        <v>10.01525</v>
      </c>
      <c r="I136" s="701">
        <v>52.7425</v>
      </c>
      <c r="J136" s="702">
        <v>48.167793256525002</v>
      </c>
      <c r="K136" s="705">
        <v>3.843051438961</v>
      </c>
    </row>
    <row r="137" spans="1:11" ht="14.4" customHeight="1" thickBot="1" x14ac:dyDescent="0.35">
      <c r="A137" s="721" t="s">
        <v>457</v>
      </c>
      <c r="B137" s="701">
        <v>0</v>
      </c>
      <c r="C137" s="701">
        <v>69.545240000000007</v>
      </c>
      <c r="D137" s="702">
        <v>69.545240000000007</v>
      </c>
      <c r="E137" s="711" t="s">
        <v>329</v>
      </c>
      <c r="F137" s="701">
        <v>13.724120230422001</v>
      </c>
      <c r="G137" s="702">
        <v>4.5747067434739996</v>
      </c>
      <c r="H137" s="704">
        <v>10.01525</v>
      </c>
      <c r="I137" s="701">
        <v>52.7425</v>
      </c>
      <c r="J137" s="702">
        <v>48.167793256525002</v>
      </c>
      <c r="K137" s="705">
        <v>3.843051438961</v>
      </c>
    </row>
    <row r="138" spans="1:11" ht="14.4" customHeight="1" thickBot="1" x14ac:dyDescent="0.35">
      <c r="A138" s="722" t="s">
        <v>458</v>
      </c>
      <c r="B138" s="706">
        <v>0</v>
      </c>
      <c r="C138" s="706">
        <v>1.2584</v>
      </c>
      <c r="D138" s="707">
        <v>1.2584</v>
      </c>
      <c r="E138" s="708" t="s">
        <v>343</v>
      </c>
      <c r="F138" s="706">
        <v>0</v>
      </c>
      <c r="G138" s="707">
        <v>0</v>
      </c>
      <c r="H138" s="709">
        <v>0</v>
      </c>
      <c r="I138" s="706">
        <v>0</v>
      </c>
      <c r="J138" s="707">
        <v>0</v>
      </c>
      <c r="K138" s="710" t="s">
        <v>329</v>
      </c>
    </row>
    <row r="139" spans="1:11" ht="14.4" customHeight="1" thickBot="1" x14ac:dyDescent="0.35">
      <c r="A139" s="723" t="s">
        <v>459</v>
      </c>
      <c r="B139" s="701">
        <v>0</v>
      </c>
      <c r="C139" s="701">
        <v>1.2584</v>
      </c>
      <c r="D139" s="702">
        <v>1.2584</v>
      </c>
      <c r="E139" s="711" t="s">
        <v>343</v>
      </c>
      <c r="F139" s="701">
        <v>0</v>
      </c>
      <c r="G139" s="702">
        <v>0</v>
      </c>
      <c r="H139" s="704">
        <v>0</v>
      </c>
      <c r="I139" s="701">
        <v>0</v>
      </c>
      <c r="J139" s="702">
        <v>0</v>
      </c>
      <c r="K139" s="712" t="s">
        <v>329</v>
      </c>
    </row>
    <row r="140" spans="1:11" ht="14.4" customHeight="1" thickBot="1" x14ac:dyDescent="0.35">
      <c r="A140" s="722" t="s">
        <v>460</v>
      </c>
      <c r="B140" s="706">
        <v>0</v>
      </c>
      <c r="C140" s="706">
        <v>13.02684</v>
      </c>
      <c r="D140" s="707">
        <v>13.02684</v>
      </c>
      <c r="E140" s="708" t="s">
        <v>329</v>
      </c>
      <c r="F140" s="706">
        <v>0</v>
      </c>
      <c r="G140" s="707">
        <v>0</v>
      </c>
      <c r="H140" s="709">
        <v>0.20824999999999999</v>
      </c>
      <c r="I140" s="706">
        <v>20.982500000000002</v>
      </c>
      <c r="J140" s="707">
        <v>20.982500000000002</v>
      </c>
      <c r="K140" s="710" t="s">
        <v>329</v>
      </c>
    </row>
    <row r="141" spans="1:11" ht="14.4" customHeight="1" thickBot="1" x14ac:dyDescent="0.35">
      <c r="A141" s="723" t="s">
        <v>461</v>
      </c>
      <c r="B141" s="701">
        <v>0</v>
      </c>
      <c r="C141" s="701">
        <v>4.2098399999999998</v>
      </c>
      <c r="D141" s="702">
        <v>4.2098399999999998</v>
      </c>
      <c r="E141" s="711" t="s">
        <v>329</v>
      </c>
      <c r="F141" s="701">
        <v>0</v>
      </c>
      <c r="G141" s="702">
        <v>0</v>
      </c>
      <c r="H141" s="704">
        <v>0.20824999999999999</v>
      </c>
      <c r="I141" s="701">
        <v>0.41649999999999998</v>
      </c>
      <c r="J141" s="702">
        <v>0.41649999999999998</v>
      </c>
      <c r="K141" s="712" t="s">
        <v>329</v>
      </c>
    </row>
    <row r="142" spans="1:11" ht="14.4" customHeight="1" thickBot="1" x14ac:dyDescent="0.35">
      <c r="A142" s="723" t="s">
        <v>462</v>
      </c>
      <c r="B142" s="701">
        <v>0</v>
      </c>
      <c r="C142" s="701">
        <v>-1.016</v>
      </c>
      <c r="D142" s="702">
        <v>-1.016</v>
      </c>
      <c r="E142" s="711" t="s">
        <v>343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3" t="s">
        <v>463</v>
      </c>
      <c r="B143" s="701">
        <v>0</v>
      </c>
      <c r="C143" s="701">
        <v>0</v>
      </c>
      <c r="D143" s="702">
        <v>0</v>
      </c>
      <c r="E143" s="711" t="s">
        <v>329</v>
      </c>
      <c r="F143" s="701">
        <v>0</v>
      </c>
      <c r="G143" s="702">
        <v>0</v>
      </c>
      <c r="H143" s="704">
        <v>0</v>
      </c>
      <c r="I143" s="701">
        <v>5</v>
      </c>
      <c r="J143" s="702">
        <v>5</v>
      </c>
      <c r="K143" s="712" t="s">
        <v>343</v>
      </c>
    </row>
    <row r="144" spans="1:11" ht="14.4" customHeight="1" thickBot="1" x14ac:dyDescent="0.35">
      <c r="A144" s="723" t="s">
        <v>464</v>
      </c>
      <c r="B144" s="701">
        <v>0</v>
      </c>
      <c r="C144" s="701">
        <v>9.8329999999990001</v>
      </c>
      <c r="D144" s="702">
        <v>9.8329999999990001</v>
      </c>
      <c r="E144" s="711" t="s">
        <v>329</v>
      </c>
      <c r="F144" s="701">
        <v>0</v>
      </c>
      <c r="G144" s="702">
        <v>0</v>
      </c>
      <c r="H144" s="704">
        <v>0</v>
      </c>
      <c r="I144" s="701">
        <v>15.456</v>
      </c>
      <c r="J144" s="702">
        <v>15.456</v>
      </c>
      <c r="K144" s="712" t="s">
        <v>329</v>
      </c>
    </row>
    <row r="145" spans="1:11" ht="14.4" customHeight="1" thickBot="1" x14ac:dyDescent="0.35">
      <c r="A145" s="723" t="s">
        <v>465</v>
      </c>
      <c r="B145" s="701">
        <v>0</v>
      </c>
      <c r="C145" s="701">
        <v>0</v>
      </c>
      <c r="D145" s="702">
        <v>0</v>
      </c>
      <c r="E145" s="711" t="s">
        <v>329</v>
      </c>
      <c r="F145" s="701">
        <v>0</v>
      </c>
      <c r="G145" s="702">
        <v>0</v>
      </c>
      <c r="H145" s="704">
        <v>0</v>
      </c>
      <c r="I145" s="701">
        <v>0.11</v>
      </c>
      <c r="J145" s="702">
        <v>0.11</v>
      </c>
      <c r="K145" s="712" t="s">
        <v>343</v>
      </c>
    </row>
    <row r="146" spans="1:11" ht="14.4" customHeight="1" thickBot="1" x14ac:dyDescent="0.35">
      <c r="A146" s="725" t="s">
        <v>466</v>
      </c>
      <c r="B146" s="701">
        <v>0</v>
      </c>
      <c r="C146" s="701">
        <v>30.266999999999999</v>
      </c>
      <c r="D146" s="702">
        <v>30.266999999999999</v>
      </c>
      <c r="E146" s="711" t="s">
        <v>329</v>
      </c>
      <c r="F146" s="701">
        <v>0</v>
      </c>
      <c r="G146" s="702">
        <v>0</v>
      </c>
      <c r="H146" s="704">
        <v>0</v>
      </c>
      <c r="I146" s="701">
        <v>18.152999999999999</v>
      </c>
      <c r="J146" s="702">
        <v>18.152999999999999</v>
      </c>
      <c r="K146" s="712" t="s">
        <v>329</v>
      </c>
    </row>
    <row r="147" spans="1:11" ht="14.4" customHeight="1" thickBot="1" x14ac:dyDescent="0.35">
      <c r="A147" s="723" t="s">
        <v>467</v>
      </c>
      <c r="B147" s="701">
        <v>0</v>
      </c>
      <c r="C147" s="701">
        <v>30.266999999999999</v>
      </c>
      <c r="D147" s="702">
        <v>30.266999999999999</v>
      </c>
      <c r="E147" s="711" t="s">
        <v>329</v>
      </c>
      <c r="F147" s="701">
        <v>0</v>
      </c>
      <c r="G147" s="702">
        <v>0</v>
      </c>
      <c r="H147" s="704">
        <v>0</v>
      </c>
      <c r="I147" s="701">
        <v>18.152999999999999</v>
      </c>
      <c r="J147" s="702">
        <v>18.152999999999999</v>
      </c>
      <c r="K147" s="712" t="s">
        <v>329</v>
      </c>
    </row>
    <row r="148" spans="1:11" ht="14.4" customHeight="1" thickBot="1" x14ac:dyDescent="0.35">
      <c r="A148" s="725" t="s">
        <v>468</v>
      </c>
      <c r="B148" s="701">
        <v>0</v>
      </c>
      <c r="C148" s="701">
        <v>13</v>
      </c>
      <c r="D148" s="702">
        <v>13</v>
      </c>
      <c r="E148" s="711" t="s">
        <v>329</v>
      </c>
      <c r="F148" s="701">
        <v>13.724120230422001</v>
      </c>
      <c r="G148" s="702">
        <v>4.5747067434739996</v>
      </c>
      <c r="H148" s="704">
        <v>3.5</v>
      </c>
      <c r="I148" s="701">
        <v>3.5</v>
      </c>
      <c r="J148" s="702">
        <v>-1.0747067434740001</v>
      </c>
      <c r="K148" s="705">
        <v>0.25502545454499997</v>
      </c>
    </row>
    <row r="149" spans="1:11" ht="14.4" customHeight="1" thickBot="1" x14ac:dyDescent="0.35">
      <c r="A149" s="723" t="s">
        <v>469</v>
      </c>
      <c r="B149" s="701">
        <v>0</v>
      </c>
      <c r="C149" s="701">
        <v>13</v>
      </c>
      <c r="D149" s="702">
        <v>13</v>
      </c>
      <c r="E149" s="711" t="s">
        <v>329</v>
      </c>
      <c r="F149" s="701">
        <v>13.724120230422001</v>
      </c>
      <c r="G149" s="702">
        <v>4.5747067434739996</v>
      </c>
      <c r="H149" s="704">
        <v>3.5</v>
      </c>
      <c r="I149" s="701">
        <v>3.5</v>
      </c>
      <c r="J149" s="702">
        <v>-1.0747067434740001</v>
      </c>
      <c r="K149" s="705">
        <v>0.25502545454499997</v>
      </c>
    </row>
    <row r="150" spans="1:11" ht="14.4" customHeight="1" thickBot="1" x14ac:dyDescent="0.35">
      <c r="A150" s="725" t="s">
        <v>470</v>
      </c>
      <c r="B150" s="701">
        <v>0</v>
      </c>
      <c r="C150" s="701">
        <v>11.6</v>
      </c>
      <c r="D150" s="702">
        <v>11.6</v>
      </c>
      <c r="E150" s="711" t="s">
        <v>329</v>
      </c>
      <c r="F150" s="701">
        <v>0</v>
      </c>
      <c r="G150" s="702">
        <v>0</v>
      </c>
      <c r="H150" s="704">
        <v>1.5</v>
      </c>
      <c r="I150" s="701">
        <v>5.3</v>
      </c>
      <c r="J150" s="702">
        <v>5.3</v>
      </c>
      <c r="K150" s="712" t="s">
        <v>329</v>
      </c>
    </row>
    <row r="151" spans="1:11" ht="14.4" customHeight="1" thickBot="1" x14ac:dyDescent="0.35">
      <c r="A151" s="723" t="s">
        <v>471</v>
      </c>
      <c r="B151" s="701">
        <v>0</v>
      </c>
      <c r="C151" s="701">
        <v>11.6</v>
      </c>
      <c r="D151" s="702">
        <v>11.6</v>
      </c>
      <c r="E151" s="711" t="s">
        <v>329</v>
      </c>
      <c r="F151" s="701">
        <v>0</v>
      </c>
      <c r="G151" s="702">
        <v>0</v>
      </c>
      <c r="H151" s="704">
        <v>1.5</v>
      </c>
      <c r="I151" s="701">
        <v>5.3</v>
      </c>
      <c r="J151" s="702">
        <v>5.3</v>
      </c>
      <c r="K151" s="712" t="s">
        <v>329</v>
      </c>
    </row>
    <row r="152" spans="1:11" ht="14.4" customHeight="1" thickBot="1" x14ac:dyDescent="0.35">
      <c r="A152" s="725" t="s">
        <v>472</v>
      </c>
      <c r="B152" s="701">
        <v>0</v>
      </c>
      <c r="C152" s="701">
        <v>0.39300000000000002</v>
      </c>
      <c r="D152" s="702">
        <v>0.39300000000000002</v>
      </c>
      <c r="E152" s="711" t="s">
        <v>329</v>
      </c>
      <c r="F152" s="701">
        <v>0</v>
      </c>
      <c r="G152" s="702">
        <v>0</v>
      </c>
      <c r="H152" s="704">
        <v>4.8070000000000004</v>
      </c>
      <c r="I152" s="701">
        <v>4.8070000000000004</v>
      </c>
      <c r="J152" s="702">
        <v>4.8070000000000004</v>
      </c>
      <c r="K152" s="712" t="s">
        <v>329</v>
      </c>
    </row>
    <row r="153" spans="1:11" ht="14.4" customHeight="1" thickBot="1" x14ac:dyDescent="0.35">
      <c r="A153" s="723" t="s">
        <v>473</v>
      </c>
      <c r="B153" s="701">
        <v>0</v>
      </c>
      <c r="C153" s="701">
        <v>0.39300000000000002</v>
      </c>
      <c r="D153" s="702">
        <v>0.39300000000000002</v>
      </c>
      <c r="E153" s="711" t="s">
        <v>329</v>
      </c>
      <c r="F153" s="701">
        <v>0</v>
      </c>
      <c r="G153" s="702">
        <v>0</v>
      </c>
      <c r="H153" s="704">
        <v>4.8070000000000004</v>
      </c>
      <c r="I153" s="701">
        <v>4.8070000000000004</v>
      </c>
      <c r="J153" s="702">
        <v>4.8070000000000004</v>
      </c>
      <c r="K153" s="712" t="s">
        <v>329</v>
      </c>
    </row>
    <row r="154" spans="1:11" ht="14.4" customHeight="1" thickBot="1" x14ac:dyDescent="0.35">
      <c r="A154" s="720" t="s">
        <v>474</v>
      </c>
      <c r="B154" s="701">
        <v>3605.00000000001</v>
      </c>
      <c r="C154" s="701">
        <v>24474.593840000001</v>
      </c>
      <c r="D154" s="702">
        <v>20869.593840000001</v>
      </c>
      <c r="E154" s="703">
        <v>6.7890690263520002</v>
      </c>
      <c r="F154" s="701">
        <v>3260.86381571532</v>
      </c>
      <c r="G154" s="702">
        <v>1086.9546052384401</v>
      </c>
      <c r="H154" s="704">
        <v>160.472000000001</v>
      </c>
      <c r="I154" s="701">
        <v>687.42444000000103</v>
      </c>
      <c r="J154" s="702">
        <v>-399.530165238439</v>
      </c>
      <c r="K154" s="705">
        <v>0.210810533297</v>
      </c>
    </row>
    <row r="155" spans="1:11" ht="14.4" customHeight="1" thickBot="1" x14ac:dyDescent="0.35">
      <c r="A155" s="721" t="s">
        <v>475</v>
      </c>
      <c r="B155" s="701">
        <v>3439.00000000001</v>
      </c>
      <c r="C155" s="701">
        <v>3061.328</v>
      </c>
      <c r="D155" s="702">
        <v>-377.67200000000599</v>
      </c>
      <c r="E155" s="703">
        <v>0.89017970340200003</v>
      </c>
      <c r="F155" s="701">
        <v>3260.86381571532</v>
      </c>
      <c r="G155" s="702">
        <v>1086.9546052384401</v>
      </c>
      <c r="H155" s="704">
        <v>157.084000000001</v>
      </c>
      <c r="I155" s="701">
        <v>651.15700000000095</v>
      </c>
      <c r="J155" s="702">
        <v>-435.79760523843902</v>
      </c>
      <c r="K155" s="705">
        <v>0.19968849875299999</v>
      </c>
    </row>
    <row r="156" spans="1:11" ht="14.4" customHeight="1" thickBot="1" x14ac:dyDescent="0.35">
      <c r="A156" s="722" t="s">
        <v>476</v>
      </c>
      <c r="B156" s="706">
        <v>3439.00000000001</v>
      </c>
      <c r="C156" s="706">
        <v>3052.0880000000002</v>
      </c>
      <c r="D156" s="707">
        <v>-386.912000000006</v>
      </c>
      <c r="E156" s="713">
        <v>0.88749287583500003</v>
      </c>
      <c r="F156" s="706">
        <v>3260.86381571532</v>
      </c>
      <c r="G156" s="707">
        <v>1086.9546052384401</v>
      </c>
      <c r="H156" s="709">
        <v>157.084000000001</v>
      </c>
      <c r="I156" s="706">
        <v>649.98100000000102</v>
      </c>
      <c r="J156" s="707">
        <v>-436.97360523843901</v>
      </c>
      <c r="K156" s="714">
        <v>0.19932785811699999</v>
      </c>
    </row>
    <row r="157" spans="1:11" ht="14.4" customHeight="1" thickBot="1" x14ac:dyDescent="0.35">
      <c r="A157" s="723" t="s">
        <v>477</v>
      </c>
      <c r="B157" s="701">
        <v>237</v>
      </c>
      <c r="C157" s="701">
        <v>236.12200000000001</v>
      </c>
      <c r="D157" s="702">
        <v>-0.878</v>
      </c>
      <c r="E157" s="703">
        <v>0.99629535864899998</v>
      </c>
      <c r="F157" s="701">
        <v>250.940073471848</v>
      </c>
      <c r="G157" s="702">
        <v>83.646691157282007</v>
      </c>
      <c r="H157" s="704">
        <v>19.747</v>
      </c>
      <c r="I157" s="701">
        <v>78.988</v>
      </c>
      <c r="J157" s="702">
        <v>-4.658691157282</v>
      </c>
      <c r="K157" s="705">
        <v>0.31476837838999999</v>
      </c>
    </row>
    <row r="158" spans="1:11" ht="14.4" customHeight="1" thickBot="1" x14ac:dyDescent="0.35">
      <c r="A158" s="723" t="s">
        <v>478</v>
      </c>
      <c r="B158" s="701">
        <v>2159</v>
      </c>
      <c r="C158" s="701">
        <v>1773.4169999999999</v>
      </c>
      <c r="D158" s="702">
        <v>-385.58300000000401</v>
      </c>
      <c r="E158" s="703">
        <v>0.82140666975400001</v>
      </c>
      <c r="F158" s="701">
        <v>1891.31353238063</v>
      </c>
      <c r="G158" s="702">
        <v>630.43784412687603</v>
      </c>
      <c r="H158" s="704">
        <v>116.075000000001</v>
      </c>
      <c r="I158" s="701">
        <v>497.04100000000102</v>
      </c>
      <c r="J158" s="702">
        <v>-133.39684412687501</v>
      </c>
      <c r="K158" s="705">
        <v>0.26280201113599999</v>
      </c>
    </row>
    <row r="159" spans="1:11" ht="14.4" customHeight="1" thickBot="1" x14ac:dyDescent="0.35">
      <c r="A159" s="723" t="s">
        <v>479</v>
      </c>
      <c r="B159" s="701">
        <v>22</v>
      </c>
      <c r="C159" s="701">
        <v>22.488</v>
      </c>
      <c r="D159" s="702">
        <v>0.48799999999900001</v>
      </c>
      <c r="E159" s="703">
        <v>1.0221818181810001</v>
      </c>
      <c r="F159" s="701">
        <v>23.899257046081001</v>
      </c>
      <c r="G159" s="702">
        <v>7.9664190153599996</v>
      </c>
      <c r="H159" s="704">
        <v>1.8740000000000001</v>
      </c>
      <c r="I159" s="701">
        <v>7.4960000000000004</v>
      </c>
      <c r="J159" s="702">
        <v>-0.47041901536000003</v>
      </c>
      <c r="K159" s="705">
        <v>0.31364991746499998</v>
      </c>
    </row>
    <row r="160" spans="1:11" ht="14.4" customHeight="1" thickBot="1" x14ac:dyDescent="0.35">
      <c r="A160" s="723" t="s">
        <v>480</v>
      </c>
      <c r="B160" s="701">
        <v>45</v>
      </c>
      <c r="C160" s="701">
        <v>44.872999999999998</v>
      </c>
      <c r="D160" s="702">
        <v>-0.127</v>
      </c>
      <c r="E160" s="703">
        <v>0.99717777777700001</v>
      </c>
      <c r="F160" s="701">
        <v>47.689050223621997</v>
      </c>
      <c r="G160" s="702">
        <v>15.896350074540001</v>
      </c>
      <c r="H160" s="704">
        <v>3.7090000000000001</v>
      </c>
      <c r="I160" s="701">
        <v>14.836</v>
      </c>
      <c r="J160" s="702">
        <v>-1.0603500745400001</v>
      </c>
      <c r="K160" s="705">
        <v>0.31109866794199997</v>
      </c>
    </row>
    <row r="161" spans="1:11" ht="14.4" customHeight="1" thickBot="1" x14ac:dyDescent="0.35">
      <c r="A161" s="723" t="s">
        <v>481</v>
      </c>
      <c r="B161" s="701">
        <v>976.00000000000205</v>
      </c>
      <c r="C161" s="701">
        <v>975.18799999999999</v>
      </c>
      <c r="D161" s="702">
        <v>-0.81200000000100003</v>
      </c>
      <c r="E161" s="703">
        <v>0.99916803278599997</v>
      </c>
      <c r="F161" s="701">
        <v>1047.0219025931401</v>
      </c>
      <c r="G161" s="702">
        <v>349.00730086438</v>
      </c>
      <c r="H161" s="704">
        <v>15.679</v>
      </c>
      <c r="I161" s="701">
        <v>51.62</v>
      </c>
      <c r="J161" s="702">
        <v>-297.38730086437999</v>
      </c>
      <c r="K161" s="705">
        <v>4.9301738455999999E-2</v>
      </c>
    </row>
    <row r="162" spans="1:11" ht="14.4" customHeight="1" thickBot="1" x14ac:dyDescent="0.35">
      <c r="A162" s="722" t="s">
        <v>482</v>
      </c>
      <c r="B162" s="706">
        <v>0</v>
      </c>
      <c r="C162" s="706">
        <v>9.24</v>
      </c>
      <c r="D162" s="707">
        <v>9.24</v>
      </c>
      <c r="E162" s="708" t="s">
        <v>329</v>
      </c>
      <c r="F162" s="706">
        <v>0</v>
      </c>
      <c r="G162" s="707">
        <v>0</v>
      </c>
      <c r="H162" s="709">
        <v>0</v>
      </c>
      <c r="I162" s="706">
        <v>1.1759999999999999</v>
      </c>
      <c r="J162" s="707">
        <v>1.1759999999999999</v>
      </c>
      <c r="K162" s="710" t="s">
        <v>329</v>
      </c>
    </row>
    <row r="163" spans="1:11" ht="14.4" customHeight="1" thickBot="1" x14ac:dyDescent="0.35">
      <c r="A163" s="723" t="s">
        <v>483</v>
      </c>
      <c r="B163" s="701">
        <v>0</v>
      </c>
      <c r="C163" s="701">
        <v>9.24</v>
      </c>
      <c r="D163" s="702">
        <v>9.24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1.1759999999999999</v>
      </c>
      <c r="J163" s="702">
        <v>1.1759999999999999</v>
      </c>
      <c r="K163" s="712" t="s">
        <v>329</v>
      </c>
    </row>
    <row r="164" spans="1:11" ht="14.4" customHeight="1" thickBot="1" x14ac:dyDescent="0.35">
      <c r="A164" s="721" t="s">
        <v>484</v>
      </c>
      <c r="B164" s="701">
        <v>166</v>
      </c>
      <c r="C164" s="701">
        <v>21413.26584</v>
      </c>
      <c r="D164" s="702">
        <v>21247.26584</v>
      </c>
      <c r="E164" s="703">
        <v>128.995577349397</v>
      </c>
      <c r="F164" s="701">
        <v>0</v>
      </c>
      <c r="G164" s="702">
        <v>0</v>
      </c>
      <c r="H164" s="704">
        <v>3.3879999999999999</v>
      </c>
      <c r="I164" s="701">
        <v>36.267440000000001</v>
      </c>
      <c r="J164" s="702">
        <v>36.267440000000001</v>
      </c>
      <c r="K164" s="712" t="s">
        <v>329</v>
      </c>
    </row>
    <row r="165" spans="1:11" ht="14.4" customHeight="1" thickBot="1" x14ac:dyDescent="0.35">
      <c r="A165" s="722" t="s">
        <v>485</v>
      </c>
      <c r="B165" s="706">
        <v>166</v>
      </c>
      <c r="C165" s="706">
        <v>21357.177500000002</v>
      </c>
      <c r="D165" s="707">
        <v>21191.177500000002</v>
      </c>
      <c r="E165" s="713">
        <v>128.657695783132</v>
      </c>
      <c r="F165" s="706">
        <v>0</v>
      </c>
      <c r="G165" s="707">
        <v>0</v>
      </c>
      <c r="H165" s="709">
        <v>0</v>
      </c>
      <c r="I165" s="706">
        <v>27.35942</v>
      </c>
      <c r="J165" s="707">
        <v>27.35942</v>
      </c>
      <c r="K165" s="710" t="s">
        <v>343</v>
      </c>
    </row>
    <row r="166" spans="1:11" ht="14.4" customHeight="1" thickBot="1" x14ac:dyDescent="0.35">
      <c r="A166" s="723" t="s">
        <v>486</v>
      </c>
      <c r="B166" s="701">
        <v>166</v>
      </c>
      <c r="C166" s="701">
        <v>21357.177500000002</v>
      </c>
      <c r="D166" s="702">
        <v>21191.177500000002</v>
      </c>
      <c r="E166" s="703">
        <v>128.657695783132</v>
      </c>
      <c r="F166" s="701">
        <v>0</v>
      </c>
      <c r="G166" s="702">
        <v>0</v>
      </c>
      <c r="H166" s="704">
        <v>0</v>
      </c>
      <c r="I166" s="701">
        <v>27.35942</v>
      </c>
      <c r="J166" s="702">
        <v>27.35942</v>
      </c>
      <c r="K166" s="712" t="s">
        <v>343</v>
      </c>
    </row>
    <row r="167" spans="1:11" ht="14.4" customHeight="1" thickBot="1" x14ac:dyDescent="0.35">
      <c r="A167" s="722" t="s">
        <v>487</v>
      </c>
      <c r="B167" s="706">
        <v>0</v>
      </c>
      <c r="C167" s="706">
        <v>48.392740000000003</v>
      </c>
      <c r="D167" s="707">
        <v>48.392740000000003</v>
      </c>
      <c r="E167" s="708" t="s">
        <v>329</v>
      </c>
      <c r="F167" s="706">
        <v>0</v>
      </c>
      <c r="G167" s="707">
        <v>0</v>
      </c>
      <c r="H167" s="709">
        <v>3.3879999999999999</v>
      </c>
      <c r="I167" s="706">
        <v>8.9080200000000005</v>
      </c>
      <c r="J167" s="707">
        <v>8.9080200000000005</v>
      </c>
      <c r="K167" s="710" t="s">
        <v>329</v>
      </c>
    </row>
    <row r="168" spans="1:11" ht="14.4" customHeight="1" thickBot="1" x14ac:dyDescent="0.35">
      <c r="A168" s="723" t="s">
        <v>488</v>
      </c>
      <c r="B168" s="701">
        <v>0</v>
      </c>
      <c r="C168" s="701">
        <v>0</v>
      </c>
      <c r="D168" s="702">
        <v>0</v>
      </c>
      <c r="E168" s="711" t="s">
        <v>329</v>
      </c>
      <c r="F168" s="701">
        <v>0</v>
      </c>
      <c r="G168" s="702">
        <v>0</v>
      </c>
      <c r="H168" s="704">
        <v>3.3879999999999999</v>
      </c>
      <c r="I168" s="701">
        <v>3.3879999999999999</v>
      </c>
      <c r="J168" s="702">
        <v>3.3879999999999999</v>
      </c>
      <c r="K168" s="712" t="s">
        <v>343</v>
      </c>
    </row>
    <row r="169" spans="1:11" ht="14.4" customHeight="1" thickBot="1" x14ac:dyDescent="0.35">
      <c r="A169" s="723" t="s">
        <v>489</v>
      </c>
      <c r="B169" s="701">
        <v>0</v>
      </c>
      <c r="C169" s="701">
        <v>4.9851999999999999</v>
      </c>
      <c r="D169" s="702">
        <v>4.9851999999999999</v>
      </c>
      <c r="E169" s="711" t="s">
        <v>343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12" t="s">
        <v>329</v>
      </c>
    </row>
    <row r="170" spans="1:11" ht="14.4" customHeight="1" thickBot="1" x14ac:dyDescent="0.35">
      <c r="A170" s="723" t="s">
        <v>490</v>
      </c>
      <c r="B170" s="701">
        <v>0</v>
      </c>
      <c r="C170" s="701">
        <v>43.407539999999997</v>
      </c>
      <c r="D170" s="702">
        <v>43.407539999999997</v>
      </c>
      <c r="E170" s="711" t="s">
        <v>343</v>
      </c>
      <c r="F170" s="701">
        <v>0</v>
      </c>
      <c r="G170" s="702">
        <v>0</v>
      </c>
      <c r="H170" s="704">
        <v>0</v>
      </c>
      <c r="I170" s="701">
        <v>5.5200199999999997</v>
      </c>
      <c r="J170" s="702">
        <v>5.5200199999999997</v>
      </c>
      <c r="K170" s="712" t="s">
        <v>329</v>
      </c>
    </row>
    <row r="171" spans="1:11" ht="14.4" customHeight="1" thickBot="1" x14ac:dyDescent="0.35">
      <c r="A171" s="722" t="s">
        <v>491</v>
      </c>
      <c r="B171" s="706">
        <v>0</v>
      </c>
      <c r="C171" s="706">
        <v>7.6955999999999998</v>
      </c>
      <c r="D171" s="707">
        <v>7.6955999999999998</v>
      </c>
      <c r="E171" s="708" t="s">
        <v>343</v>
      </c>
      <c r="F171" s="706">
        <v>0</v>
      </c>
      <c r="G171" s="707">
        <v>0</v>
      </c>
      <c r="H171" s="709">
        <v>0</v>
      </c>
      <c r="I171" s="706">
        <v>0</v>
      </c>
      <c r="J171" s="707">
        <v>0</v>
      </c>
      <c r="K171" s="710" t="s">
        <v>329</v>
      </c>
    </row>
    <row r="172" spans="1:11" ht="14.4" customHeight="1" thickBot="1" x14ac:dyDescent="0.35">
      <c r="A172" s="723" t="s">
        <v>492</v>
      </c>
      <c r="B172" s="701">
        <v>0</v>
      </c>
      <c r="C172" s="701">
        <v>7.6955999999999998</v>
      </c>
      <c r="D172" s="702">
        <v>7.6955999999999998</v>
      </c>
      <c r="E172" s="711" t="s">
        <v>343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329</v>
      </c>
    </row>
    <row r="173" spans="1:11" ht="14.4" customHeight="1" thickBot="1" x14ac:dyDescent="0.35">
      <c r="A173" s="719" t="s">
        <v>493</v>
      </c>
      <c r="B173" s="701">
        <v>101550.426384472</v>
      </c>
      <c r="C173" s="701">
        <v>100676.9445</v>
      </c>
      <c r="D173" s="702">
        <v>-873.48188447199902</v>
      </c>
      <c r="E173" s="703">
        <v>0.99139854045300002</v>
      </c>
      <c r="F173" s="701">
        <v>110134.350289817</v>
      </c>
      <c r="G173" s="702">
        <v>36711.4500966056</v>
      </c>
      <c r="H173" s="704">
        <v>9303.6753000000008</v>
      </c>
      <c r="I173" s="701">
        <v>35793.746630000001</v>
      </c>
      <c r="J173" s="702">
        <v>-917.70346660558403</v>
      </c>
      <c r="K173" s="705">
        <v>0.32500075167999998</v>
      </c>
    </row>
    <row r="174" spans="1:11" ht="14.4" customHeight="1" thickBot="1" x14ac:dyDescent="0.35">
      <c r="A174" s="720" t="s">
        <v>494</v>
      </c>
      <c r="B174" s="701">
        <v>101527.09186390101</v>
      </c>
      <c r="C174" s="701">
        <v>100211.07515</v>
      </c>
      <c r="D174" s="702">
        <v>-1316.0167139012201</v>
      </c>
      <c r="E174" s="703">
        <v>0.98703777790000002</v>
      </c>
      <c r="F174" s="701">
        <v>110104.54532380401</v>
      </c>
      <c r="G174" s="702">
        <v>36701.515107934603</v>
      </c>
      <c r="H174" s="704">
        <v>9303.3450300000004</v>
      </c>
      <c r="I174" s="701">
        <v>35785.055560000001</v>
      </c>
      <c r="J174" s="702">
        <v>-916.45954793459498</v>
      </c>
      <c r="K174" s="705">
        <v>0.32500979368900001</v>
      </c>
    </row>
    <row r="175" spans="1:11" ht="14.4" customHeight="1" thickBot="1" x14ac:dyDescent="0.35">
      <c r="A175" s="721" t="s">
        <v>495</v>
      </c>
      <c r="B175" s="701">
        <v>101527.09186390101</v>
      </c>
      <c r="C175" s="701">
        <v>100211.07515</v>
      </c>
      <c r="D175" s="702">
        <v>-1316.0167139012201</v>
      </c>
      <c r="E175" s="703">
        <v>0.98703777790000002</v>
      </c>
      <c r="F175" s="701">
        <v>110104.54532380401</v>
      </c>
      <c r="G175" s="702">
        <v>36701.515107934603</v>
      </c>
      <c r="H175" s="704">
        <v>9303.3450300000004</v>
      </c>
      <c r="I175" s="701">
        <v>35785.055560000001</v>
      </c>
      <c r="J175" s="702">
        <v>-916.45954793459498</v>
      </c>
      <c r="K175" s="705">
        <v>0.32500979368900001</v>
      </c>
    </row>
    <row r="176" spans="1:11" ht="14.4" customHeight="1" thickBot="1" x14ac:dyDescent="0.35">
      <c r="A176" s="722" t="s">
        <v>496</v>
      </c>
      <c r="B176" s="706">
        <v>59</v>
      </c>
      <c r="C176" s="706">
        <v>142.99826999999999</v>
      </c>
      <c r="D176" s="707">
        <v>83.998270000000005</v>
      </c>
      <c r="E176" s="713">
        <v>2.4236994915249999</v>
      </c>
      <c r="F176" s="706">
        <v>213.87172744488799</v>
      </c>
      <c r="G176" s="707">
        <v>71.290575814961997</v>
      </c>
      <c r="H176" s="709">
        <v>1.3524</v>
      </c>
      <c r="I176" s="706">
        <v>11.8195</v>
      </c>
      <c r="J176" s="707">
        <v>-59.471075814961999</v>
      </c>
      <c r="K176" s="714">
        <v>5.5264434159000002E-2</v>
      </c>
    </row>
    <row r="177" spans="1:11" ht="14.4" customHeight="1" thickBot="1" x14ac:dyDescent="0.35">
      <c r="A177" s="723" t="s">
        <v>497</v>
      </c>
      <c r="B177" s="701">
        <v>4</v>
      </c>
      <c r="C177" s="701">
        <v>5.9695099999999996</v>
      </c>
      <c r="D177" s="702">
        <v>1.9695100000000001</v>
      </c>
      <c r="E177" s="703">
        <v>1.4923774999999999</v>
      </c>
      <c r="F177" s="701">
        <v>5.9419834826070002</v>
      </c>
      <c r="G177" s="702">
        <v>1.9806611608689999</v>
      </c>
      <c r="H177" s="704">
        <v>0</v>
      </c>
      <c r="I177" s="701">
        <v>0</v>
      </c>
      <c r="J177" s="702">
        <v>-1.9806611608689999</v>
      </c>
      <c r="K177" s="705">
        <v>0</v>
      </c>
    </row>
    <row r="178" spans="1:11" ht="14.4" customHeight="1" thickBot="1" x14ac:dyDescent="0.35">
      <c r="A178" s="723" t="s">
        <v>498</v>
      </c>
      <c r="B178" s="701">
        <v>0</v>
      </c>
      <c r="C178" s="701">
        <v>0.254</v>
      </c>
      <c r="D178" s="702">
        <v>0.254</v>
      </c>
      <c r="E178" s="711" t="s">
        <v>343</v>
      </c>
      <c r="F178" s="701">
        <v>0.319514780326</v>
      </c>
      <c r="G178" s="702">
        <v>0.10650492677499999</v>
      </c>
      <c r="H178" s="704">
        <v>0</v>
      </c>
      <c r="I178" s="701">
        <v>0</v>
      </c>
      <c r="J178" s="702">
        <v>-0.10650492677499999</v>
      </c>
      <c r="K178" s="705">
        <v>0</v>
      </c>
    </row>
    <row r="179" spans="1:11" ht="14.4" customHeight="1" thickBot="1" x14ac:dyDescent="0.35">
      <c r="A179" s="723" t="s">
        <v>499</v>
      </c>
      <c r="B179" s="701">
        <v>35</v>
      </c>
      <c r="C179" s="701">
        <v>134.39886999999999</v>
      </c>
      <c r="D179" s="702">
        <v>99.398870000000002</v>
      </c>
      <c r="E179" s="703">
        <v>3.8399677142850002</v>
      </c>
      <c r="F179" s="701">
        <v>204.64588420425201</v>
      </c>
      <c r="G179" s="702">
        <v>68.215294734750003</v>
      </c>
      <c r="H179" s="704">
        <v>1.2634000000000001</v>
      </c>
      <c r="I179" s="701">
        <v>7.2141999999999999</v>
      </c>
      <c r="J179" s="702">
        <v>-61.001094734749998</v>
      </c>
      <c r="K179" s="705">
        <v>3.5252113805999997E-2</v>
      </c>
    </row>
    <row r="180" spans="1:11" ht="14.4" customHeight="1" thickBot="1" x14ac:dyDescent="0.35">
      <c r="A180" s="723" t="s">
        <v>500</v>
      </c>
      <c r="B180" s="701">
        <v>20</v>
      </c>
      <c r="C180" s="701">
        <v>2.3758900000000001</v>
      </c>
      <c r="D180" s="702">
        <v>-17.624110000000002</v>
      </c>
      <c r="E180" s="703">
        <v>0.1187945</v>
      </c>
      <c r="F180" s="701">
        <v>2.9643449777009998</v>
      </c>
      <c r="G180" s="702">
        <v>0.98811499256699997</v>
      </c>
      <c r="H180" s="704">
        <v>8.8999999999999996E-2</v>
      </c>
      <c r="I180" s="701">
        <v>4.6052999999999997</v>
      </c>
      <c r="J180" s="702">
        <v>3.617185007432</v>
      </c>
      <c r="K180" s="705">
        <v>1.5535641211260001</v>
      </c>
    </row>
    <row r="181" spans="1:11" ht="14.4" customHeight="1" thickBot="1" x14ac:dyDescent="0.35">
      <c r="A181" s="722" t="s">
        <v>501</v>
      </c>
      <c r="B181" s="706">
        <v>467</v>
      </c>
      <c r="C181" s="706">
        <v>192.70232999999999</v>
      </c>
      <c r="D181" s="707">
        <v>-274.29766999999998</v>
      </c>
      <c r="E181" s="713">
        <v>0.41263882226900001</v>
      </c>
      <c r="F181" s="706">
        <v>149.373823847408</v>
      </c>
      <c r="G181" s="707">
        <v>49.791274615802003</v>
      </c>
      <c r="H181" s="709">
        <v>6.0884200000000002</v>
      </c>
      <c r="I181" s="706">
        <v>29.95551</v>
      </c>
      <c r="J181" s="707">
        <v>-19.835764615801999</v>
      </c>
      <c r="K181" s="714">
        <v>0.20054055809999999</v>
      </c>
    </row>
    <row r="182" spans="1:11" ht="14.4" customHeight="1" thickBot="1" x14ac:dyDescent="0.35">
      <c r="A182" s="723" t="s">
        <v>502</v>
      </c>
      <c r="B182" s="701">
        <v>463</v>
      </c>
      <c r="C182" s="701">
        <v>196.48803000000001</v>
      </c>
      <c r="D182" s="702">
        <v>-266.51197000000002</v>
      </c>
      <c r="E182" s="703">
        <v>0.42438019438399999</v>
      </c>
      <c r="F182" s="701">
        <v>149.373823847408</v>
      </c>
      <c r="G182" s="702">
        <v>49.791274615802003</v>
      </c>
      <c r="H182" s="704">
        <v>4.99552</v>
      </c>
      <c r="I182" s="701">
        <v>28.303809999999999</v>
      </c>
      <c r="J182" s="702">
        <v>-21.487464615802001</v>
      </c>
      <c r="K182" s="705">
        <v>0.18948306517800001</v>
      </c>
    </row>
    <row r="183" spans="1:11" ht="14.4" customHeight="1" thickBot="1" x14ac:dyDescent="0.35">
      <c r="A183" s="723" t="s">
        <v>503</v>
      </c>
      <c r="B183" s="701">
        <v>4</v>
      </c>
      <c r="C183" s="701">
        <v>-3.7856999999999998</v>
      </c>
      <c r="D183" s="702">
        <v>-7.7857000000000003</v>
      </c>
      <c r="E183" s="703">
        <v>-0.94642499999999996</v>
      </c>
      <c r="F183" s="701">
        <v>0</v>
      </c>
      <c r="G183" s="702">
        <v>0</v>
      </c>
      <c r="H183" s="704">
        <v>1.0929</v>
      </c>
      <c r="I183" s="701">
        <v>1.6516999999999999</v>
      </c>
      <c r="J183" s="702">
        <v>1.6516999999999999</v>
      </c>
      <c r="K183" s="712" t="s">
        <v>329</v>
      </c>
    </row>
    <row r="184" spans="1:11" ht="14.4" customHeight="1" thickBot="1" x14ac:dyDescent="0.35">
      <c r="A184" s="722" t="s">
        <v>504</v>
      </c>
      <c r="B184" s="706">
        <v>4</v>
      </c>
      <c r="C184" s="706">
        <v>125.43737</v>
      </c>
      <c r="D184" s="707">
        <v>121.43737</v>
      </c>
      <c r="E184" s="713">
        <v>31.3593425</v>
      </c>
      <c r="F184" s="706">
        <v>123.780120615954</v>
      </c>
      <c r="G184" s="707">
        <v>41.260040205317999</v>
      </c>
      <c r="H184" s="709">
        <v>5.7593699999999997</v>
      </c>
      <c r="I184" s="706">
        <v>18.258299999999998</v>
      </c>
      <c r="J184" s="707">
        <v>-23.001740205318001</v>
      </c>
      <c r="K184" s="714">
        <v>0.147505915401</v>
      </c>
    </row>
    <row r="185" spans="1:11" ht="14.4" customHeight="1" thickBot="1" x14ac:dyDescent="0.35">
      <c r="A185" s="723" t="s">
        <v>505</v>
      </c>
      <c r="B185" s="701">
        <v>0</v>
      </c>
      <c r="C185" s="701">
        <v>24.8704</v>
      </c>
      <c r="D185" s="702">
        <v>24.8704</v>
      </c>
      <c r="E185" s="711" t="s">
        <v>329</v>
      </c>
      <c r="F185" s="701">
        <v>23.198667353419001</v>
      </c>
      <c r="G185" s="702">
        <v>7.7328891178059997</v>
      </c>
      <c r="H185" s="704">
        <v>4.9227499999999997</v>
      </c>
      <c r="I185" s="701">
        <v>7.2294899999990001</v>
      </c>
      <c r="J185" s="702">
        <v>-0.503399117806</v>
      </c>
      <c r="K185" s="705">
        <v>0.31163384904199998</v>
      </c>
    </row>
    <row r="186" spans="1:11" ht="14.4" customHeight="1" thickBot="1" x14ac:dyDescent="0.35">
      <c r="A186" s="723" t="s">
        <v>506</v>
      </c>
      <c r="B186" s="701">
        <v>4</v>
      </c>
      <c r="C186" s="701">
        <v>100.56697</v>
      </c>
      <c r="D186" s="702">
        <v>96.566969999999998</v>
      </c>
      <c r="E186" s="703">
        <v>25.141742499999999</v>
      </c>
      <c r="F186" s="701">
        <v>100.58145326253501</v>
      </c>
      <c r="G186" s="702">
        <v>33.527151087511001</v>
      </c>
      <c r="H186" s="704">
        <v>0.83662000000000003</v>
      </c>
      <c r="I186" s="701">
        <v>11.02881</v>
      </c>
      <c r="J186" s="702">
        <v>-22.498341087511001</v>
      </c>
      <c r="K186" s="705">
        <v>0.10965053339600001</v>
      </c>
    </row>
    <row r="187" spans="1:11" ht="14.4" customHeight="1" thickBot="1" x14ac:dyDescent="0.35">
      <c r="A187" s="722" t="s">
        <v>507</v>
      </c>
      <c r="B187" s="706">
        <v>0</v>
      </c>
      <c r="C187" s="706">
        <v>-1.4517599999999999</v>
      </c>
      <c r="D187" s="707">
        <v>-1.4517599999999999</v>
      </c>
      <c r="E187" s="708" t="s">
        <v>329</v>
      </c>
      <c r="F187" s="706">
        <v>0</v>
      </c>
      <c r="G187" s="707">
        <v>0</v>
      </c>
      <c r="H187" s="709">
        <v>0</v>
      </c>
      <c r="I187" s="706">
        <v>0</v>
      </c>
      <c r="J187" s="707">
        <v>0</v>
      </c>
      <c r="K187" s="710" t="s">
        <v>329</v>
      </c>
    </row>
    <row r="188" spans="1:11" ht="14.4" customHeight="1" thickBot="1" x14ac:dyDescent="0.35">
      <c r="A188" s="723" t="s">
        <v>508</v>
      </c>
      <c r="B188" s="701">
        <v>0</v>
      </c>
      <c r="C188" s="701">
        <v>-1.4517599999999999</v>
      </c>
      <c r="D188" s="702">
        <v>-1.4517599999999999</v>
      </c>
      <c r="E188" s="711" t="s">
        <v>329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329</v>
      </c>
    </row>
    <row r="189" spans="1:11" ht="14.4" customHeight="1" thickBot="1" x14ac:dyDescent="0.35">
      <c r="A189" s="722" t="s">
        <v>509</v>
      </c>
      <c r="B189" s="706">
        <v>9.1863901223000005E-2</v>
      </c>
      <c r="C189" s="706">
        <v>0.9153</v>
      </c>
      <c r="D189" s="707">
        <v>0.82343609877599999</v>
      </c>
      <c r="E189" s="713">
        <v>9.963652618867</v>
      </c>
      <c r="F189" s="706">
        <v>0.912406002567</v>
      </c>
      <c r="G189" s="707">
        <v>0.30413533418900002</v>
      </c>
      <c r="H189" s="709">
        <v>0</v>
      </c>
      <c r="I189" s="706">
        <v>0</v>
      </c>
      <c r="J189" s="707">
        <v>-0.30413533418900002</v>
      </c>
      <c r="K189" s="714">
        <v>0</v>
      </c>
    </row>
    <row r="190" spans="1:11" ht="14.4" customHeight="1" thickBot="1" x14ac:dyDescent="0.35">
      <c r="A190" s="723" t="s">
        <v>510</v>
      </c>
      <c r="B190" s="701">
        <v>9.1863901223000005E-2</v>
      </c>
      <c r="C190" s="701">
        <v>0.9153</v>
      </c>
      <c r="D190" s="702">
        <v>0.82343609877599999</v>
      </c>
      <c r="E190" s="703">
        <v>9.963652618867</v>
      </c>
      <c r="F190" s="701">
        <v>0.912406002567</v>
      </c>
      <c r="G190" s="702">
        <v>0.30413533418900002</v>
      </c>
      <c r="H190" s="704">
        <v>0</v>
      </c>
      <c r="I190" s="701">
        <v>0</v>
      </c>
      <c r="J190" s="702">
        <v>-0.30413533418900002</v>
      </c>
      <c r="K190" s="705">
        <v>0</v>
      </c>
    </row>
    <row r="191" spans="1:11" ht="14.4" customHeight="1" thickBot="1" x14ac:dyDescent="0.35">
      <c r="A191" s="722" t="s">
        <v>511</v>
      </c>
      <c r="B191" s="706">
        <v>100997</v>
      </c>
      <c r="C191" s="706">
        <v>98174.950700000001</v>
      </c>
      <c r="D191" s="707">
        <v>-2822.0493000000001</v>
      </c>
      <c r="E191" s="713">
        <v>0.97205808786299996</v>
      </c>
      <c r="F191" s="706">
        <v>109616.607245893</v>
      </c>
      <c r="G191" s="707">
        <v>36538.869081964302</v>
      </c>
      <c r="H191" s="709">
        <v>9290.1448400000008</v>
      </c>
      <c r="I191" s="706">
        <v>34915.3655</v>
      </c>
      <c r="J191" s="707">
        <v>-1623.5035819643199</v>
      </c>
      <c r="K191" s="714">
        <v>0.31852258865900002</v>
      </c>
    </row>
    <row r="192" spans="1:11" ht="14.4" customHeight="1" thickBot="1" x14ac:dyDescent="0.35">
      <c r="A192" s="723" t="s">
        <v>512</v>
      </c>
      <c r="B192" s="701">
        <v>31440</v>
      </c>
      <c r="C192" s="701">
        <v>26703.06697</v>
      </c>
      <c r="D192" s="702">
        <v>-4736.9330300000001</v>
      </c>
      <c r="E192" s="703">
        <v>0.84933419115700004</v>
      </c>
      <c r="F192" s="701">
        <v>29119.642523517599</v>
      </c>
      <c r="G192" s="702">
        <v>9706.5475078391992</v>
      </c>
      <c r="H192" s="704">
        <v>2430.7111500000001</v>
      </c>
      <c r="I192" s="701">
        <v>9705.0163200000006</v>
      </c>
      <c r="J192" s="702">
        <v>-1.5311878391960001</v>
      </c>
      <c r="K192" s="705">
        <v>0.33328075068700003</v>
      </c>
    </row>
    <row r="193" spans="1:11" ht="14.4" customHeight="1" thickBot="1" x14ac:dyDescent="0.35">
      <c r="A193" s="723" t="s">
        <v>513</v>
      </c>
      <c r="B193" s="701">
        <v>37421</v>
      </c>
      <c r="C193" s="701">
        <v>44371.834080000001</v>
      </c>
      <c r="D193" s="702">
        <v>6950.8340799999996</v>
      </c>
      <c r="E193" s="703">
        <v>1.185746882231</v>
      </c>
      <c r="F193" s="701">
        <v>45085.431896906499</v>
      </c>
      <c r="G193" s="702">
        <v>15028.477298968801</v>
      </c>
      <c r="H193" s="704">
        <v>3493.8632899999998</v>
      </c>
      <c r="I193" s="701">
        <v>15758.533359999999</v>
      </c>
      <c r="J193" s="702">
        <v>730.05606103117498</v>
      </c>
      <c r="K193" s="705">
        <v>0.34952605968200001</v>
      </c>
    </row>
    <row r="194" spans="1:11" ht="14.4" customHeight="1" thickBot="1" x14ac:dyDescent="0.35">
      <c r="A194" s="723" t="s">
        <v>514</v>
      </c>
      <c r="B194" s="701">
        <v>11958</v>
      </c>
      <c r="C194" s="701">
        <v>10899.862569999999</v>
      </c>
      <c r="D194" s="702">
        <v>-1058.13743</v>
      </c>
      <c r="E194" s="703">
        <v>0.91151217344000002</v>
      </c>
      <c r="F194" s="701">
        <v>15647.7541591143</v>
      </c>
      <c r="G194" s="702">
        <v>5215.91805303812</v>
      </c>
      <c r="H194" s="704">
        <v>1226.73813</v>
      </c>
      <c r="I194" s="701">
        <v>4175.0855899999997</v>
      </c>
      <c r="J194" s="702">
        <v>-1040.8324630381201</v>
      </c>
      <c r="K194" s="705">
        <v>0.26681692130000001</v>
      </c>
    </row>
    <row r="195" spans="1:11" ht="14.4" customHeight="1" thickBot="1" x14ac:dyDescent="0.35">
      <c r="A195" s="723" t="s">
        <v>515</v>
      </c>
      <c r="B195" s="701">
        <v>20178</v>
      </c>
      <c r="C195" s="701">
        <v>16200.18708</v>
      </c>
      <c r="D195" s="702">
        <v>-3977.8129199999998</v>
      </c>
      <c r="E195" s="703">
        <v>0.80286386559599998</v>
      </c>
      <c r="F195" s="701">
        <v>19763.778666354501</v>
      </c>
      <c r="G195" s="702">
        <v>6587.9262221181798</v>
      </c>
      <c r="H195" s="704">
        <v>2138.8322699999999</v>
      </c>
      <c r="I195" s="701">
        <v>5276.7302300000001</v>
      </c>
      <c r="J195" s="702">
        <v>-1311.1959921181799</v>
      </c>
      <c r="K195" s="705">
        <v>0.26698994757400002</v>
      </c>
    </row>
    <row r="196" spans="1:11" ht="14.4" customHeight="1" thickBot="1" x14ac:dyDescent="0.35">
      <c r="A196" s="722" t="s">
        <v>516</v>
      </c>
      <c r="B196" s="706">
        <v>0</v>
      </c>
      <c r="C196" s="706">
        <v>1575.5229400000001</v>
      </c>
      <c r="D196" s="707">
        <v>1575.5229400000001</v>
      </c>
      <c r="E196" s="708" t="s">
        <v>329</v>
      </c>
      <c r="F196" s="706">
        <v>0</v>
      </c>
      <c r="G196" s="707">
        <v>0</v>
      </c>
      <c r="H196" s="709">
        <v>0</v>
      </c>
      <c r="I196" s="706">
        <v>809.65674999999999</v>
      </c>
      <c r="J196" s="707">
        <v>809.65674999999999</v>
      </c>
      <c r="K196" s="710" t="s">
        <v>329</v>
      </c>
    </row>
    <row r="197" spans="1:11" ht="14.4" customHeight="1" thickBot="1" x14ac:dyDescent="0.35">
      <c r="A197" s="723" t="s">
        <v>517</v>
      </c>
      <c r="B197" s="701">
        <v>0</v>
      </c>
      <c r="C197" s="701">
        <v>1140.1294800000001</v>
      </c>
      <c r="D197" s="702">
        <v>1140.1294800000001</v>
      </c>
      <c r="E197" s="711" t="s">
        <v>329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23" t="s">
        <v>518</v>
      </c>
      <c r="B198" s="701">
        <v>0</v>
      </c>
      <c r="C198" s="701">
        <v>435.39346</v>
      </c>
      <c r="D198" s="702">
        <v>435.39346</v>
      </c>
      <c r="E198" s="711" t="s">
        <v>329</v>
      </c>
      <c r="F198" s="701">
        <v>0</v>
      </c>
      <c r="G198" s="702">
        <v>0</v>
      </c>
      <c r="H198" s="704">
        <v>0</v>
      </c>
      <c r="I198" s="701">
        <v>809.65674999999999</v>
      </c>
      <c r="J198" s="702">
        <v>809.65674999999999</v>
      </c>
      <c r="K198" s="712" t="s">
        <v>329</v>
      </c>
    </row>
    <row r="199" spans="1:11" ht="14.4" customHeight="1" thickBot="1" x14ac:dyDescent="0.35">
      <c r="A199" s="720" t="s">
        <v>519</v>
      </c>
      <c r="B199" s="701">
        <v>23.334520570761001</v>
      </c>
      <c r="C199" s="701">
        <v>30.981349999999999</v>
      </c>
      <c r="D199" s="702">
        <v>7.6468294292380001</v>
      </c>
      <c r="E199" s="703">
        <v>1.327704587118</v>
      </c>
      <c r="F199" s="701">
        <v>29.804966012954001</v>
      </c>
      <c r="G199" s="702">
        <v>9.9349886709839996</v>
      </c>
      <c r="H199" s="704">
        <v>4.3270000000000003E-2</v>
      </c>
      <c r="I199" s="701">
        <v>7.5430700000000002</v>
      </c>
      <c r="J199" s="702">
        <v>-2.3919186709839999</v>
      </c>
      <c r="K199" s="705">
        <v>0.25308097974999999</v>
      </c>
    </row>
    <row r="200" spans="1:11" ht="14.4" customHeight="1" thickBot="1" x14ac:dyDescent="0.35">
      <c r="A200" s="721" t="s">
        <v>520</v>
      </c>
      <c r="B200" s="701">
        <v>0</v>
      </c>
      <c r="C200" s="701">
        <v>10.75</v>
      </c>
      <c r="D200" s="702">
        <v>10.75</v>
      </c>
      <c r="E200" s="711" t="s">
        <v>343</v>
      </c>
      <c r="F200" s="701">
        <v>0</v>
      </c>
      <c r="G200" s="702">
        <v>0</v>
      </c>
      <c r="H200" s="704">
        <v>0</v>
      </c>
      <c r="I200" s="701">
        <v>7.5</v>
      </c>
      <c r="J200" s="702">
        <v>7.5</v>
      </c>
      <c r="K200" s="712" t="s">
        <v>329</v>
      </c>
    </row>
    <row r="201" spans="1:11" ht="14.4" customHeight="1" thickBot="1" x14ac:dyDescent="0.35">
      <c r="A201" s="722" t="s">
        <v>521</v>
      </c>
      <c r="B201" s="706">
        <v>0</v>
      </c>
      <c r="C201" s="706">
        <v>10.75</v>
      </c>
      <c r="D201" s="707">
        <v>10.75</v>
      </c>
      <c r="E201" s="708" t="s">
        <v>343</v>
      </c>
      <c r="F201" s="706">
        <v>0</v>
      </c>
      <c r="G201" s="707">
        <v>0</v>
      </c>
      <c r="H201" s="709">
        <v>0</v>
      </c>
      <c r="I201" s="706">
        <v>7.5</v>
      </c>
      <c r="J201" s="707">
        <v>7.5</v>
      </c>
      <c r="K201" s="710" t="s">
        <v>329</v>
      </c>
    </row>
    <row r="202" spans="1:11" ht="14.4" customHeight="1" thickBot="1" x14ac:dyDescent="0.35">
      <c r="A202" s="723" t="s">
        <v>522</v>
      </c>
      <c r="B202" s="701">
        <v>0</v>
      </c>
      <c r="C202" s="701">
        <v>10.75</v>
      </c>
      <c r="D202" s="702">
        <v>10.75</v>
      </c>
      <c r="E202" s="711" t="s">
        <v>343</v>
      </c>
      <c r="F202" s="701">
        <v>0</v>
      </c>
      <c r="G202" s="702">
        <v>0</v>
      </c>
      <c r="H202" s="704">
        <v>0</v>
      </c>
      <c r="I202" s="701">
        <v>7.5</v>
      </c>
      <c r="J202" s="702">
        <v>7.5</v>
      </c>
      <c r="K202" s="712" t="s">
        <v>329</v>
      </c>
    </row>
    <row r="203" spans="1:11" ht="14.4" customHeight="1" thickBot="1" x14ac:dyDescent="0.35">
      <c r="A203" s="726" t="s">
        <v>523</v>
      </c>
      <c r="B203" s="706">
        <v>23.334520570761001</v>
      </c>
      <c r="C203" s="706">
        <v>20.231349999999999</v>
      </c>
      <c r="D203" s="707">
        <v>-3.1031705707609998</v>
      </c>
      <c r="E203" s="713">
        <v>0.86701374209199999</v>
      </c>
      <c r="F203" s="706">
        <v>29.804966012954001</v>
      </c>
      <c r="G203" s="707">
        <v>9.9349886709839996</v>
      </c>
      <c r="H203" s="709">
        <v>4.3270000000000003E-2</v>
      </c>
      <c r="I203" s="706">
        <v>4.3069999999999997E-2</v>
      </c>
      <c r="J203" s="707">
        <v>-9.8919186709839995</v>
      </c>
      <c r="K203" s="714">
        <v>1.4450612009999999E-3</v>
      </c>
    </row>
    <row r="204" spans="1:11" ht="14.4" customHeight="1" thickBot="1" x14ac:dyDescent="0.35">
      <c r="A204" s="722" t="s">
        <v>524</v>
      </c>
      <c r="B204" s="706">
        <v>0</v>
      </c>
      <c r="C204" s="706">
        <v>4.8999999999999998E-4</v>
      </c>
      <c r="D204" s="707">
        <v>4.8999999999999998E-4</v>
      </c>
      <c r="E204" s="708" t="s">
        <v>329</v>
      </c>
      <c r="F204" s="706">
        <v>0</v>
      </c>
      <c r="G204" s="707">
        <v>0</v>
      </c>
      <c r="H204" s="709">
        <v>2.1000000000000001E-4</v>
      </c>
      <c r="I204" s="706">
        <v>9.9999999999997298E-6</v>
      </c>
      <c r="J204" s="707">
        <v>9.9999999999997298E-6</v>
      </c>
      <c r="K204" s="710" t="s">
        <v>329</v>
      </c>
    </row>
    <row r="205" spans="1:11" ht="14.4" customHeight="1" thickBot="1" x14ac:dyDescent="0.35">
      <c r="A205" s="723" t="s">
        <v>525</v>
      </c>
      <c r="B205" s="701">
        <v>0</v>
      </c>
      <c r="C205" s="701">
        <v>4.8999999999999998E-4</v>
      </c>
      <c r="D205" s="702">
        <v>4.8999999999999998E-4</v>
      </c>
      <c r="E205" s="711" t="s">
        <v>329</v>
      </c>
      <c r="F205" s="701">
        <v>0</v>
      </c>
      <c r="G205" s="702">
        <v>0</v>
      </c>
      <c r="H205" s="704">
        <v>2.1000000000000001E-4</v>
      </c>
      <c r="I205" s="701">
        <v>9.9999999999997298E-6</v>
      </c>
      <c r="J205" s="702">
        <v>9.9999999999997298E-6</v>
      </c>
      <c r="K205" s="712" t="s">
        <v>329</v>
      </c>
    </row>
    <row r="206" spans="1:11" ht="14.4" customHeight="1" thickBot="1" x14ac:dyDescent="0.35">
      <c r="A206" s="722" t="s">
        <v>526</v>
      </c>
      <c r="B206" s="706">
        <v>23.334520570761001</v>
      </c>
      <c r="C206" s="706">
        <v>20.23086</v>
      </c>
      <c r="D206" s="707">
        <v>-3.1036605707609999</v>
      </c>
      <c r="E206" s="713">
        <v>0.86699274316099995</v>
      </c>
      <c r="F206" s="706">
        <v>29.804966012954001</v>
      </c>
      <c r="G206" s="707">
        <v>9.9349886709839996</v>
      </c>
      <c r="H206" s="709">
        <v>4.3060000000000001E-2</v>
      </c>
      <c r="I206" s="706">
        <v>4.3060000000000001E-2</v>
      </c>
      <c r="J206" s="707">
        <v>-9.8919286709840009</v>
      </c>
      <c r="K206" s="714">
        <v>1.4447256870000001E-3</v>
      </c>
    </row>
    <row r="207" spans="1:11" ht="14.4" customHeight="1" thickBot="1" x14ac:dyDescent="0.35">
      <c r="A207" s="723" t="s">
        <v>527</v>
      </c>
      <c r="B207" s="701">
        <v>0</v>
      </c>
      <c r="C207" s="701">
        <v>4.0739999999999998E-2</v>
      </c>
      <c r="D207" s="702">
        <v>4.0739999999999998E-2</v>
      </c>
      <c r="E207" s="711" t="s">
        <v>343</v>
      </c>
      <c r="F207" s="701">
        <v>5.4222255347000002E-2</v>
      </c>
      <c r="G207" s="702">
        <v>1.8074085114999999E-2</v>
      </c>
      <c r="H207" s="704">
        <v>4.3060000000000001E-2</v>
      </c>
      <c r="I207" s="701">
        <v>4.3060000000000001E-2</v>
      </c>
      <c r="J207" s="702">
        <v>2.4985914884E-2</v>
      </c>
      <c r="K207" s="705">
        <v>0.79413885910600002</v>
      </c>
    </row>
    <row r="208" spans="1:11" ht="14.4" customHeight="1" thickBot="1" x14ac:dyDescent="0.35">
      <c r="A208" s="723" t="s">
        <v>528</v>
      </c>
      <c r="B208" s="701">
        <v>23.334520570761001</v>
      </c>
      <c r="C208" s="701">
        <v>20.19012</v>
      </c>
      <c r="D208" s="702">
        <v>-3.1444005707609999</v>
      </c>
      <c r="E208" s="703">
        <v>0.86524683199600005</v>
      </c>
      <c r="F208" s="701">
        <v>29.750743757605999</v>
      </c>
      <c r="G208" s="702">
        <v>9.9169145858679997</v>
      </c>
      <c r="H208" s="704">
        <v>0</v>
      </c>
      <c r="I208" s="701">
        <v>0</v>
      </c>
      <c r="J208" s="702">
        <v>-9.9169145858679997</v>
      </c>
      <c r="K208" s="705">
        <v>0</v>
      </c>
    </row>
    <row r="209" spans="1:11" ht="14.4" customHeight="1" thickBot="1" x14ac:dyDescent="0.35">
      <c r="A209" s="720" t="s">
        <v>529</v>
      </c>
      <c r="B209" s="701">
        <v>0</v>
      </c>
      <c r="C209" s="701">
        <v>434.88799999999998</v>
      </c>
      <c r="D209" s="702">
        <v>434.88799999999998</v>
      </c>
      <c r="E209" s="711" t="s">
        <v>329</v>
      </c>
      <c r="F209" s="701">
        <v>0</v>
      </c>
      <c r="G209" s="702">
        <v>0</v>
      </c>
      <c r="H209" s="704">
        <v>0.28699999999999998</v>
      </c>
      <c r="I209" s="701">
        <v>1.1479999999999999</v>
      </c>
      <c r="J209" s="702">
        <v>1.1479999999999999</v>
      </c>
      <c r="K209" s="712" t="s">
        <v>329</v>
      </c>
    </row>
    <row r="210" spans="1:11" ht="14.4" customHeight="1" thickBot="1" x14ac:dyDescent="0.35">
      <c r="A210" s="726" t="s">
        <v>530</v>
      </c>
      <c r="B210" s="706">
        <v>0</v>
      </c>
      <c r="C210" s="706">
        <v>434.88799999999998</v>
      </c>
      <c r="D210" s="707">
        <v>434.88799999999998</v>
      </c>
      <c r="E210" s="708" t="s">
        <v>329</v>
      </c>
      <c r="F210" s="706">
        <v>0</v>
      </c>
      <c r="G210" s="707">
        <v>0</v>
      </c>
      <c r="H210" s="709">
        <v>0.28699999999999998</v>
      </c>
      <c r="I210" s="706">
        <v>1.1479999999999999</v>
      </c>
      <c r="J210" s="707">
        <v>1.1479999999999999</v>
      </c>
      <c r="K210" s="710" t="s">
        <v>329</v>
      </c>
    </row>
    <row r="211" spans="1:11" ht="14.4" customHeight="1" thickBot="1" x14ac:dyDescent="0.35">
      <c r="A211" s="722" t="s">
        <v>531</v>
      </c>
      <c r="B211" s="706">
        <v>0</v>
      </c>
      <c r="C211" s="706">
        <v>431.44400000000002</v>
      </c>
      <c r="D211" s="707">
        <v>431.44400000000002</v>
      </c>
      <c r="E211" s="708" t="s">
        <v>343</v>
      </c>
      <c r="F211" s="706">
        <v>0</v>
      </c>
      <c r="G211" s="707">
        <v>0</v>
      </c>
      <c r="H211" s="709">
        <v>0</v>
      </c>
      <c r="I211" s="706">
        <v>0</v>
      </c>
      <c r="J211" s="707">
        <v>0</v>
      </c>
      <c r="K211" s="714">
        <v>4</v>
      </c>
    </row>
    <row r="212" spans="1:11" ht="14.4" customHeight="1" thickBot="1" x14ac:dyDescent="0.35">
      <c r="A212" s="723" t="s">
        <v>532</v>
      </c>
      <c r="B212" s="701">
        <v>0</v>
      </c>
      <c r="C212" s="701">
        <v>431.44400000000002</v>
      </c>
      <c r="D212" s="702">
        <v>431.44400000000002</v>
      </c>
      <c r="E212" s="711" t="s">
        <v>343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05">
        <v>4</v>
      </c>
    </row>
    <row r="213" spans="1:11" ht="14.4" customHeight="1" thickBot="1" x14ac:dyDescent="0.35">
      <c r="A213" s="725" t="s">
        <v>533</v>
      </c>
      <c r="B213" s="701">
        <v>0</v>
      </c>
      <c r="C213" s="701">
        <v>3.444</v>
      </c>
      <c r="D213" s="702">
        <v>3.444</v>
      </c>
      <c r="E213" s="711" t="s">
        <v>329</v>
      </c>
      <c r="F213" s="701">
        <v>0</v>
      </c>
      <c r="G213" s="702">
        <v>0</v>
      </c>
      <c r="H213" s="704">
        <v>0.28699999999999998</v>
      </c>
      <c r="I213" s="701">
        <v>1.1479999999999999</v>
      </c>
      <c r="J213" s="702">
        <v>1.1479999999999999</v>
      </c>
      <c r="K213" s="712" t="s">
        <v>329</v>
      </c>
    </row>
    <row r="214" spans="1:11" ht="14.4" customHeight="1" thickBot="1" x14ac:dyDescent="0.35">
      <c r="A214" s="723" t="s">
        <v>534</v>
      </c>
      <c r="B214" s="701">
        <v>0</v>
      </c>
      <c r="C214" s="701">
        <v>3.444</v>
      </c>
      <c r="D214" s="702">
        <v>3.444</v>
      </c>
      <c r="E214" s="711" t="s">
        <v>329</v>
      </c>
      <c r="F214" s="701">
        <v>0</v>
      </c>
      <c r="G214" s="702">
        <v>0</v>
      </c>
      <c r="H214" s="704">
        <v>0.28699999999999998</v>
      </c>
      <c r="I214" s="701">
        <v>1.1479999999999999</v>
      </c>
      <c r="J214" s="702">
        <v>1.1479999999999999</v>
      </c>
      <c r="K214" s="712" t="s">
        <v>329</v>
      </c>
    </row>
    <row r="215" spans="1:11" ht="14.4" customHeight="1" thickBot="1" x14ac:dyDescent="0.35">
      <c r="A215" s="719" t="s">
        <v>535</v>
      </c>
      <c r="B215" s="701">
        <v>8634.7176291562391</v>
      </c>
      <c r="C215" s="701">
        <v>12452.445589999999</v>
      </c>
      <c r="D215" s="702">
        <v>3817.7279608437598</v>
      </c>
      <c r="E215" s="703">
        <v>1.442136978278</v>
      </c>
      <c r="F215" s="701">
        <v>9719.1903550488005</v>
      </c>
      <c r="G215" s="702">
        <v>3239.7301183496002</v>
      </c>
      <c r="H215" s="704">
        <v>1187.64158</v>
      </c>
      <c r="I215" s="701">
        <v>4496.9093599999997</v>
      </c>
      <c r="J215" s="702">
        <v>1257.1792416503999</v>
      </c>
      <c r="K215" s="705">
        <v>0.462683535945</v>
      </c>
    </row>
    <row r="216" spans="1:11" ht="14.4" customHeight="1" thickBot="1" x14ac:dyDescent="0.35">
      <c r="A216" s="724" t="s">
        <v>536</v>
      </c>
      <c r="B216" s="706">
        <v>8634.7176291562391</v>
      </c>
      <c r="C216" s="706">
        <v>12452.445589999999</v>
      </c>
      <c r="D216" s="707">
        <v>3817.7279608437598</v>
      </c>
      <c r="E216" s="713">
        <v>1.442136978278</v>
      </c>
      <c r="F216" s="706">
        <v>9719.1903550488005</v>
      </c>
      <c r="G216" s="707">
        <v>3239.7301183496002</v>
      </c>
      <c r="H216" s="709">
        <v>1187.64158</v>
      </c>
      <c r="I216" s="706">
        <v>4496.9093599999997</v>
      </c>
      <c r="J216" s="707">
        <v>1257.1792416503999</v>
      </c>
      <c r="K216" s="714">
        <v>0.462683535945</v>
      </c>
    </row>
    <row r="217" spans="1:11" ht="14.4" customHeight="1" thickBot="1" x14ac:dyDescent="0.35">
      <c r="A217" s="726" t="s">
        <v>54</v>
      </c>
      <c r="B217" s="706">
        <v>8634.7176291562391</v>
      </c>
      <c r="C217" s="706">
        <v>12452.445589999999</v>
      </c>
      <c r="D217" s="707">
        <v>3817.7279608437598</v>
      </c>
      <c r="E217" s="713">
        <v>1.442136978278</v>
      </c>
      <c r="F217" s="706">
        <v>9719.1903550488005</v>
      </c>
      <c r="G217" s="707">
        <v>3239.7301183496002</v>
      </c>
      <c r="H217" s="709">
        <v>1187.64158</v>
      </c>
      <c r="I217" s="706">
        <v>4496.9093599999997</v>
      </c>
      <c r="J217" s="707">
        <v>1257.1792416503999</v>
      </c>
      <c r="K217" s="714">
        <v>0.462683535945</v>
      </c>
    </row>
    <row r="218" spans="1:11" ht="14.4" customHeight="1" thickBot="1" x14ac:dyDescent="0.35">
      <c r="A218" s="725" t="s">
        <v>537</v>
      </c>
      <c r="B218" s="701">
        <v>469.18957527744402</v>
      </c>
      <c r="C218" s="701">
        <v>420.92640999999998</v>
      </c>
      <c r="D218" s="702">
        <v>-48.263165277444003</v>
      </c>
      <c r="E218" s="703">
        <v>0.89713504344299999</v>
      </c>
      <c r="F218" s="701">
        <v>0</v>
      </c>
      <c r="G218" s="702">
        <v>0</v>
      </c>
      <c r="H218" s="704">
        <v>39.710149999999999</v>
      </c>
      <c r="I218" s="701">
        <v>125.71451</v>
      </c>
      <c r="J218" s="702">
        <v>125.71451</v>
      </c>
      <c r="K218" s="712" t="s">
        <v>343</v>
      </c>
    </row>
    <row r="219" spans="1:11" ht="14.4" customHeight="1" thickBot="1" x14ac:dyDescent="0.35">
      <c r="A219" s="723" t="s">
        <v>538</v>
      </c>
      <c r="B219" s="701">
        <v>469.18957527744402</v>
      </c>
      <c r="C219" s="701">
        <v>420.92640999999998</v>
      </c>
      <c r="D219" s="702">
        <v>-48.263165277444003</v>
      </c>
      <c r="E219" s="703">
        <v>0.89713504344299999</v>
      </c>
      <c r="F219" s="701">
        <v>0</v>
      </c>
      <c r="G219" s="702">
        <v>0</v>
      </c>
      <c r="H219" s="704">
        <v>39.710149999999999</v>
      </c>
      <c r="I219" s="701">
        <v>125.71451</v>
      </c>
      <c r="J219" s="702">
        <v>125.71451</v>
      </c>
      <c r="K219" s="712" t="s">
        <v>343</v>
      </c>
    </row>
    <row r="220" spans="1:11" ht="14.4" customHeight="1" thickBot="1" x14ac:dyDescent="0.35">
      <c r="A220" s="722" t="s">
        <v>539</v>
      </c>
      <c r="B220" s="706">
        <v>144.358870106914</v>
      </c>
      <c r="C220" s="706">
        <v>107.97799999999999</v>
      </c>
      <c r="D220" s="707">
        <v>-36.380870106913001</v>
      </c>
      <c r="E220" s="713">
        <v>0.74798313342300005</v>
      </c>
      <c r="F220" s="706">
        <v>144.07678688191001</v>
      </c>
      <c r="G220" s="707">
        <v>48.025595627302998</v>
      </c>
      <c r="H220" s="709">
        <v>6.8250000000000002</v>
      </c>
      <c r="I220" s="706">
        <v>30.177</v>
      </c>
      <c r="J220" s="707">
        <v>-17.848595627302998</v>
      </c>
      <c r="K220" s="714">
        <v>0.20945081198000001</v>
      </c>
    </row>
    <row r="221" spans="1:11" ht="14.4" customHeight="1" thickBot="1" x14ac:dyDescent="0.35">
      <c r="A221" s="723" t="s">
        <v>540</v>
      </c>
      <c r="B221" s="701">
        <v>144.358870106914</v>
      </c>
      <c r="C221" s="701">
        <v>107.97799999999999</v>
      </c>
      <c r="D221" s="702">
        <v>-36.380870106913001</v>
      </c>
      <c r="E221" s="703">
        <v>0.74798313342300005</v>
      </c>
      <c r="F221" s="701">
        <v>144.07678688191001</v>
      </c>
      <c r="G221" s="702">
        <v>48.025595627302998</v>
      </c>
      <c r="H221" s="704">
        <v>6.8250000000000002</v>
      </c>
      <c r="I221" s="701">
        <v>30.177</v>
      </c>
      <c r="J221" s="702">
        <v>-17.848595627302998</v>
      </c>
      <c r="K221" s="705">
        <v>0.20945081198000001</v>
      </c>
    </row>
    <row r="222" spans="1:11" ht="14.4" customHeight="1" thickBot="1" x14ac:dyDescent="0.35">
      <c r="A222" s="722" t="s">
        <v>541</v>
      </c>
      <c r="B222" s="706">
        <v>1142.7948966802001</v>
      </c>
      <c r="C222" s="706">
        <v>895.62675999999999</v>
      </c>
      <c r="D222" s="707">
        <v>-247.168136680195</v>
      </c>
      <c r="E222" s="713">
        <v>0.78371610041399997</v>
      </c>
      <c r="F222" s="706">
        <v>1163.6384937631601</v>
      </c>
      <c r="G222" s="707">
        <v>387.879497921054</v>
      </c>
      <c r="H222" s="709">
        <v>75.545439999999999</v>
      </c>
      <c r="I222" s="706">
        <v>303.43243999999999</v>
      </c>
      <c r="J222" s="707">
        <v>-84.447057921053997</v>
      </c>
      <c r="K222" s="714">
        <v>0.26076177577999998</v>
      </c>
    </row>
    <row r="223" spans="1:11" ht="14.4" customHeight="1" thickBot="1" x14ac:dyDescent="0.35">
      <c r="A223" s="723" t="s">
        <v>542</v>
      </c>
      <c r="B223" s="701">
        <v>1019.74102754596</v>
      </c>
      <c r="C223" s="701">
        <v>830.45600000000002</v>
      </c>
      <c r="D223" s="702">
        <v>-189.285027545958</v>
      </c>
      <c r="E223" s="703">
        <v>0.814379315499</v>
      </c>
      <c r="F223" s="701">
        <v>1062.82951258558</v>
      </c>
      <c r="G223" s="702">
        <v>354.276504195195</v>
      </c>
      <c r="H223" s="704">
        <v>66.494</v>
      </c>
      <c r="I223" s="701">
        <v>278.84199999999998</v>
      </c>
      <c r="J223" s="702">
        <v>-75.434504195193995</v>
      </c>
      <c r="K223" s="705">
        <v>0.26235816440699999</v>
      </c>
    </row>
    <row r="224" spans="1:11" ht="14.4" customHeight="1" thickBot="1" x14ac:dyDescent="0.35">
      <c r="A224" s="723" t="s">
        <v>543</v>
      </c>
      <c r="B224" s="701">
        <v>83.714596854104002</v>
      </c>
      <c r="C224" s="701">
        <v>35.244500000000002</v>
      </c>
      <c r="D224" s="702">
        <v>-48.470096854104</v>
      </c>
      <c r="E224" s="703">
        <v>0.42100782091099997</v>
      </c>
      <c r="F224" s="701">
        <v>64.822626188884001</v>
      </c>
      <c r="G224" s="702">
        <v>21.607542062960999</v>
      </c>
      <c r="H224" s="704">
        <v>6.5053999999999998</v>
      </c>
      <c r="I224" s="701">
        <v>14.312200000000001</v>
      </c>
      <c r="J224" s="702">
        <v>-7.2953420629609997</v>
      </c>
      <c r="K224" s="705">
        <v>0.22079019073200001</v>
      </c>
    </row>
    <row r="225" spans="1:11" ht="14.4" customHeight="1" thickBot="1" x14ac:dyDescent="0.35">
      <c r="A225" s="723" t="s">
        <v>544</v>
      </c>
      <c r="B225" s="701">
        <v>39.339272280132001</v>
      </c>
      <c r="C225" s="701">
        <v>29.926259999999999</v>
      </c>
      <c r="D225" s="702">
        <v>-9.4130122801319995</v>
      </c>
      <c r="E225" s="703">
        <v>0.76072225705800001</v>
      </c>
      <c r="F225" s="701">
        <v>35.986354988694998</v>
      </c>
      <c r="G225" s="702">
        <v>11.995451662898001</v>
      </c>
      <c r="H225" s="704">
        <v>2.5460400000000001</v>
      </c>
      <c r="I225" s="701">
        <v>10.27824</v>
      </c>
      <c r="J225" s="702">
        <v>-1.7172116628980001</v>
      </c>
      <c r="K225" s="705">
        <v>0.285614922745</v>
      </c>
    </row>
    <row r="226" spans="1:11" ht="14.4" customHeight="1" thickBot="1" x14ac:dyDescent="0.35">
      <c r="A226" s="722" t="s">
        <v>545</v>
      </c>
      <c r="B226" s="706">
        <v>1092.51168635159</v>
      </c>
      <c r="C226" s="706">
        <v>1118.71477</v>
      </c>
      <c r="D226" s="707">
        <v>26.203083648406999</v>
      </c>
      <c r="E226" s="713">
        <v>1.023984259368</v>
      </c>
      <c r="F226" s="706">
        <v>999.64142671562604</v>
      </c>
      <c r="G226" s="707">
        <v>333.21380890520902</v>
      </c>
      <c r="H226" s="709">
        <v>95.494839999999996</v>
      </c>
      <c r="I226" s="706">
        <v>375.53793999999999</v>
      </c>
      <c r="J226" s="707">
        <v>42.324131094790999</v>
      </c>
      <c r="K226" s="714">
        <v>0.37567264617399998</v>
      </c>
    </row>
    <row r="227" spans="1:11" ht="14.4" customHeight="1" thickBot="1" x14ac:dyDescent="0.35">
      <c r="A227" s="723" t="s">
        <v>546</v>
      </c>
      <c r="B227" s="701">
        <v>1092.51168635159</v>
      </c>
      <c r="C227" s="701">
        <v>1118.71477</v>
      </c>
      <c r="D227" s="702">
        <v>26.203083648406999</v>
      </c>
      <c r="E227" s="703">
        <v>1.023984259368</v>
      </c>
      <c r="F227" s="701">
        <v>999.64142671562604</v>
      </c>
      <c r="G227" s="702">
        <v>333.21380890520902</v>
      </c>
      <c r="H227" s="704">
        <v>95.494839999999996</v>
      </c>
      <c r="I227" s="701">
        <v>375.53793999999999</v>
      </c>
      <c r="J227" s="702">
        <v>42.324131094790999</v>
      </c>
      <c r="K227" s="705">
        <v>0.37567264617399998</v>
      </c>
    </row>
    <row r="228" spans="1:11" ht="14.4" customHeight="1" thickBot="1" x14ac:dyDescent="0.35">
      <c r="A228" s="722" t="s">
        <v>547</v>
      </c>
      <c r="B228" s="706">
        <v>0</v>
      </c>
      <c r="C228" s="706">
        <v>8.9079999999999995</v>
      </c>
      <c r="D228" s="707">
        <v>8.9079999999999995</v>
      </c>
      <c r="E228" s="708" t="s">
        <v>343</v>
      </c>
      <c r="F228" s="706">
        <v>0</v>
      </c>
      <c r="G228" s="707">
        <v>0</v>
      </c>
      <c r="H228" s="709">
        <v>0.62</v>
      </c>
      <c r="I228" s="706">
        <v>2.5379999999999998</v>
      </c>
      <c r="J228" s="707">
        <v>2.5379999999999998</v>
      </c>
      <c r="K228" s="710" t="s">
        <v>343</v>
      </c>
    </row>
    <row r="229" spans="1:11" ht="14.4" customHeight="1" thickBot="1" x14ac:dyDescent="0.35">
      <c r="A229" s="723" t="s">
        <v>548</v>
      </c>
      <c r="B229" s="701">
        <v>0</v>
      </c>
      <c r="C229" s="701">
        <v>8.9079999999999995</v>
      </c>
      <c r="D229" s="702">
        <v>8.9079999999999995</v>
      </c>
      <c r="E229" s="711" t="s">
        <v>343</v>
      </c>
      <c r="F229" s="701">
        <v>0</v>
      </c>
      <c r="G229" s="702">
        <v>0</v>
      </c>
      <c r="H229" s="704">
        <v>0.62</v>
      </c>
      <c r="I229" s="701">
        <v>2.5379999999999998</v>
      </c>
      <c r="J229" s="702">
        <v>2.5379999999999998</v>
      </c>
      <c r="K229" s="712" t="s">
        <v>343</v>
      </c>
    </row>
    <row r="230" spans="1:11" ht="14.4" customHeight="1" thickBot="1" x14ac:dyDescent="0.35">
      <c r="A230" s="722" t="s">
        <v>549</v>
      </c>
      <c r="B230" s="706">
        <v>1124.2239739230199</v>
      </c>
      <c r="C230" s="706">
        <v>1152.91119</v>
      </c>
      <c r="D230" s="707">
        <v>28.68721607698</v>
      </c>
      <c r="E230" s="713">
        <v>1.0255173495159999</v>
      </c>
      <c r="F230" s="706">
        <v>1522.9942416062499</v>
      </c>
      <c r="G230" s="707">
        <v>507.66474720208402</v>
      </c>
      <c r="H230" s="709">
        <v>76.659710000000004</v>
      </c>
      <c r="I230" s="706">
        <v>371.69549000000001</v>
      </c>
      <c r="J230" s="707">
        <v>-135.96925720208401</v>
      </c>
      <c r="K230" s="714">
        <v>0.244055742198</v>
      </c>
    </row>
    <row r="231" spans="1:11" ht="14.4" customHeight="1" thickBot="1" x14ac:dyDescent="0.35">
      <c r="A231" s="723" t="s">
        <v>550</v>
      </c>
      <c r="B231" s="701">
        <v>1124.2239739230199</v>
      </c>
      <c r="C231" s="701">
        <v>1152.91119</v>
      </c>
      <c r="D231" s="702">
        <v>28.68721607698</v>
      </c>
      <c r="E231" s="703">
        <v>1.0255173495159999</v>
      </c>
      <c r="F231" s="701">
        <v>1522.9942416062499</v>
      </c>
      <c r="G231" s="702">
        <v>507.66474720208402</v>
      </c>
      <c r="H231" s="704">
        <v>76.659710000000004</v>
      </c>
      <c r="I231" s="701">
        <v>371.69549000000001</v>
      </c>
      <c r="J231" s="702">
        <v>-135.96925720208401</v>
      </c>
      <c r="K231" s="705">
        <v>0.244055742198</v>
      </c>
    </row>
    <row r="232" spans="1:11" ht="14.4" customHeight="1" thickBot="1" x14ac:dyDescent="0.35">
      <c r="A232" s="722" t="s">
        <v>551</v>
      </c>
      <c r="B232" s="706">
        <v>0</v>
      </c>
      <c r="C232" s="706">
        <v>2948.2967699999999</v>
      </c>
      <c r="D232" s="707">
        <v>2948.2967699999999</v>
      </c>
      <c r="E232" s="708" t="s">
        <v>343</v>
      </c>
      <c r="F232" s="706">
        <v>0</v>
      </c>
      <c r="G232" s="707">
        <v>0</v>
      </c>
      <c r="H232" s="709">
        <v>296.49421999999998</v>
      </c>
      <c r="I232" s="706">
        <v>1184.36095</v>
      </c>
      <c r="J232" s="707">
        <v>1184.36095</v>
      </c>
      <c r="K232" s="710" t="s">
        <v>343</v>
      </c>
    </row>
    <row r="233" spans="1:11" ht="14.4" customHeight="1" thickBot="1" x14ac:dyDescent="0.35">
      <c r="A233" s="723" t="s">
        <v>552</v>
      </c>
      <c r="B233" s="701">
        <v>0</v>
      </c>
      <c r="C233" s="701">
        <v>2948.2967699999999</v>
      </c>
      <c r="D233" s="702">
        <v>2948.2967699999999</v>
      </c>
      <c r="E233" s="711" t="s">
        <v>343</v>
      </c>
      <c r="F233" s="701">
        <v>0</v>
      </c>
      <c r="G233" s="702">
        <v>0</v>
      </c>
      <c r="H233" s="704">
        <v>296.49421999999998</v>
      </c>
      <c r="I233" s="701">
        <v>1184.36095</v>
      </c>
      <c r="J233" s="702">
        <v>1184.36095</v>
      </c>
      <c r="K233" s="712" t="s">
        <v>343</v>
      </c>
    </row>
    <row r="234" spans="1:11" ht="14.4" customHeight="1" thickBot="1" x14ac:dyDescent="0.35">
      <c r="A234" s="722" t="s">
        <v>553</v>
      </c>
      <c r="B234" s="706">
        <v>4661.63862681707</v>
      </c>
      <c r="C234" s="706">
        <v>5799.0836900000004</v>
      </c>
      <c r="D234" s="707">
        <v>1137.44506318293</v>
      </c>
      <c r="E234" s="713">
        <v>1.2440011236899999</v>
      </c>
      <c r="F234" s="706">
        <v>5888.83940608185</v>
      </c>
      <c r="G234" s="707">
        <v>1962.94646869395</v>
      </c>
      <c r="H234" s="709">
        <v>596.29222000000004</v>
      </c>
      <c r="I234" s="706">
        <v>2103.4530300000001</v>
      </c>
      <c r="J234" s="707">
        <v>140.50656130604901</v>
      </c>
      <c r="K234" s="714">
        <v>0.35719313857099999</v>
      </c>
    </row>
    <row r="235" spans="1:11" ht="14.4" customHeight="1" thickBot="1" x14ac:dyDescent="0.35">
      <c r="A235" s="723" t="s">
        <v>554</v>
      </c>
      <c r="B235" s="701">
        <v>4661.63862681707</v>
      </c>
      <c r="C235" s="701">
        <v>5799.0836900000004</v>
      </c>
      <c r="D235" s="702">
        <v>1137.44506318293</v>
      </c>
      <c r="E235" s="703">
        <v>1.2440011236899999</v>
      </c>
      <c r="F235" s="701">
        <v>5888.83940608185</v>
      </c>
      <c r="G235" s="702">
        <v>1962.94646869395</v>
      </c>
      <c r="H235" s="704">
        <v>596.29222000000004</v>
      </c>
      <c r="I235" s="701">
        <v>2103.4530300000001</v>
      </c>
      <c r="J235" s="702">
        <v>140.50656130604901</v>
      </c>
      <c r="K235" s="705">
        <v>0.35719313857099999</v>
      </c>
    </row>
    <row r="236" spans="1:11" ht="14.4" customHeight="1" thickBot="1" x14ac:dyDescent="0.35">
      <c r="A236" s="719" t="s">
        <v>555</v>
      </c>
      <c r="B236" s="701">
        <v>0</v>
      </c>
      <c r="C236" s="701">
        <v>178.54857000000001</v>
      </c>
      <c r="D236" s="702">
        <v>178.54857000000001</v>
      </c>
      <c r="E236" s="711" t="s">
        <v>343</v>
      </c>
      <c r="F236" s="701">
        <v>0</v>
      </c>
      <c r="G236" s="702">
        <v>0</v>
      </c>
      <c r="H236" s="704">
        <v>17.251359999999998</v>
      </c>
      <c r="I236" s="701">
        <v>82.466859999999997</v>
      </c>
      <c r="J236" s="702">
        <v>82.466859999999997</v>
      </c>
      <c r="K236" s="712" t="s">
        <v>329</v>
      </c>
    </row>
    <row r="237" spans="1:11" ht="14.4" customHeight="1" thickBot="1" x14ac:dyDescent="0.35">
      <c r="A237" s="724" t="s">
        <v>556</v>
      </c>
      <c r="B237" s="706">
        <v>0</v>
      </c>
      <c r="C237" s="706">
        <v>178.54857000000001</v>
      </c>
      <c r="D237" s="707">
        <v>178.54857000000001</v>
      </c>
      <c r="E237" s="708" t="s">
        <v>343</v>
      </c>
      <c r="F237" s="706">
        <v>0</v>
      </c>
      <c r="G237" s="707">
        <v>0</v>
      </c>
      <c r="H237" s="709">
        <v>17.251359999999998</v>
      </c>
      <c r="I237" s="706">
        <v>82.466859999999997</v>
      </c>
      <c r="J237" s="707">
        <v>82.466859999999997</v>
      </c>
      <c r="K237" s="710" t="s">
        <v>329</v>
      </c>
    </row>
    <row r="238" spans="1:11" ht="14.4" customHeight="1" thickBot="1" x14ac:dyDescent="0.35">
      <c r="A238" s="726" t="s">
        <v>557</v>
      </c>
      <c r="B238" s="706">
        <v>0</v>
      </c>
      <c r="C238" s="706">
        <v>178.54857000000001</v>
      </c>
      <c r="D238" s="707">
        <v>178.54857000000001</v>
      </c>
      <c r="E238" s="708" t="s">
        <v>343</v>
      </c>
      <c r="F238" s="706">
        <v>0</v>
      </c>
      <c r="G238" s="707">
        <v>0</v>
      </c>
      <c r="H238" s="709">
        <v>17.251359999999998</v>
      </c>
      <c r="I238" s="706">
        <v>82.466859999999997</v>
      </c>
      <c r="J238" s="707">
        <v>82.466859999999997</v>
      </c>
      <c r="K238" s="710" t="s">
        <v>329</v>
      </c>
    </row>
    <row r="239" spans="1:11" ht="14.4" customHeight="1" thickBot="1" x14ac:dyDescent="0.35">
      <c r="A239" s="722" t="s">
        <v>558</v>
      </c>
      <c r="B239" s="706">
        <v>0</v>
      </c>
      <c r="C239" s="706">
        <v>178.54857000000001</v>
      </c>
      <c r="D239" s="707">
        <v>178.54857000000001</v>
      </c>
      <c r="E239" s="708" t="s">
        <v>343</v>
      </c>
      <c r="F239" s="706">
        <v>0</v>
      </c>
      <c r="G239" s="707">
        <v>0</v>
      </c>
      <c r="H239" s="709">
        <v>17.251359999999998</v>
      </c>
      <c r="I239" s="706">
        <v>82.466859999999997</v>
      </c>
      <c r="J239" s="707">
        <v>82.466859999999997</v>
      </c>
      <c r="K239" s="710" t="s">
        <v>343</v>
      </c>
    </row>
    <row r="240" spans="1:11" ht="14.4" customHeight="1" thickBot="1" x14ac:dyDescent="0.35">
      <c r="A240" s="723" t="s">
        <v>559</v>
      </c>
      <c r="B240" s="701">
        <v>0</v>
      </c>
      <c r="C240" s="701">
        <v>178.54857000000001</v>
      </c>
      <c r="D240" s="702">
        <v>178.54857000000001</v>
      </c>
      <c r="E240" s="711" t="s">
        <v>343</v>
      </c>
      <c r="F240" s="701">
        <v>0</v>
      </c>
      <c r="G240" s="702">
        <v>0</v>
      </c>
      <c r="H240" s="704">
        <v>17.251359999999998</v>
      </c>
      <c r="I240" s="701">
        <v>82.466859999999997</v>
      </c>
      <c r="J240" s="702">
        <v>82.466859999999997</v>
      </c>
      <c r="K240" s="712" t="s">
        <v>343</v>
      </c>
    </row>
    <row r="241" spans="1:11" ht="14.4" customHeight="1" thickBot="1" x14ac:dyDescent="0.35">
      <c r="A241" s="727"/>
      <c r="B241" s="701">
        <v>-26035.588582468601</v>
      </c>
      <c r="C241" s="701">
        <v>-54570.391519999903</v>
      </c>
      <c r="D241" s="702">
        <v>-28534.8029375314</v>
      </c>
      <c r="E241" s="703">
        <v>2.0959922356709999</v>
      </c>
      <c r="F241" s="701">
        <v>-32568.150661207899</v>
      </c>
      <c r="G241" s="702">
        <v>-10856.0502204026</v>
      </c>
      <c r="H241" s="704">
        <v>-3792.92454000006</v>
      </c>
      <c r="I241" s="701">
        <v>-11812.529620000099</v>
      </c>
      <c r="J241" s="702">
        <v>-956.47939959745099</v>
      </c>
      <c r="K241" s="705">
        <v>0.36270188451500002</v>
      </c>
    </row>
    <row r="242" spans="1:11" ht="14.4" customHeight="1" thickBot="1" x14ac:dyDescent="0.35">
      <c r="A242" s="728" t="s">
        <v>66</v>
      </c>
      <c r="B242" s="715">
        <v>-26035.588582468601</v>
      </c>
      <c r="C242" s="715">
        <v>-54570.391519999903</v>
      </c>
      <c r="D242" s="716">
        <v>-28534.8029375314</v>
      </c>
      <c r="E242" s="717" t="s">
        <v>343</v>
      </c>
      <c r="F242" s="715">
        <v>-32568.150661207899</v>
      </c>
      <c r="G242" s="716">
        <v>-10856.0502204026</v>
      </c>
      <c r="H242" s="715">
        <v>-3792.92454000006</v>
      </c>
      <c r="I242" s="715">
        <v>-11812.529620000099</v>
      </c>
      <c r="J242" s="716">
        <v>-956.47939959745702</v>
      </c>
      <c r="K242" s="718">
        <v>0.36270188451500002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560</v>
      </c>
      <c r="B5" s="730" t="s">
        <v>561</v>
      </c>
      <c r="C5" s="731" t="s">
        <v>562</v>
      </c>
      <c r="D5" s="731" t="s">
        <v>562</v>
      </c>
      <c r="E5" s="731"/>
      <c r="F5" s="731" t="s">
        <v>562</v>
      </c>
      <c r="G5" s="731" t="s">
        <v>562</v>
      </c>
      <c r="H5" s="731" t="s">
        <v>562</v>
      </c>
      <c r="I5" s="732" t="s">
        <v>562</v>
      </c>
      <c r="J5" s="733" t="s">
        <v>73</v>
      </c>
    </row>
    <row r="6" spans="1:10" ht="14.4" customHeight="1" x14ac:dyDescent="0.3">
      <c r="A6" s="729" t="s">
        <v>560</v>
      </c>
      <c r="B6" s="730" t="s">
        <v>563</v>
      </c>
      <c r="C6" s="731">
        <v>1478.5835299999997</v>
      </c>
      <c r="D6" s="731">
        <v>1395.7828500000001</v>
      </c>
      <c r="E6" s="731"/>
      <c r="F6" s="731">
        <v>1151.5164499999998</v>
      </c>
      <c r="G6" s="731">
        <v>1382.8663984375</v>
      </c>
      <c r="H6" s="731">
        <v>-231.34994843750019</v>
      </c>
      <c r="I6" s="732">
        <v>0.83270260330361456</v>
      </c>
      <c r="J6" s="733" t="s">
        <v>1</v>
      </c>
    </row>
    <row r="7" spans="1:10" ht="14.4" customHeight="1" x14ac:dyDescent="0.3">
      <c r="A7" s="729" t="s">
        <v>560</v>
      </c>
      <c r="B7" s="730" t="s">
        <v>564</v>
      </c>
      <c r="C7" s="731">
        <v>529.00529999999992</v>
      </c>
      <c r="D7" s="731">
        <v>499.38099</v>
      </c>
      <c r="E7" s="731"/>
      <c r="F7" s="731">
        <v>461.19144000000006</v>
      </c>
      <c r="G7" s="731">
        <v>560</v>
      </c>
      <c r="H7" s="731">
        <v>-98.808559999999943</v>
      </c>
      <c r="I7" s="732">
        <v>0.82355614285714296</v>
      </c>
      <c r="J7" s="733" t="s">
        <v>1</v>
      </c>
    </row>
    <row r="8" spans="1:10" ht="14.4" customHeight="1" x14ac:dyDescent="0.3">
      <c r="A8" s="729" t="s">
        <v>560</v>
      </c>
      <c r="B8" s="730" t="s">
        <v>565</v>
      </c>
      <c r="C8" s="731">
        <v>24.038120000000003</v>
      </c>
      <c r="D8" s="731">
        <v>27.520650000000003</v>
      </c>
      <c r="E8" s="731"/>
      <c r="F8" s="731">
        <v>51.689610000000002</v>
      </c>
      <c r="G8" s="731">
        <v>26.666668334960935</v>
      </c>
      <c r="H8" s="731">
        <v>25.022941665039067</v>
      </c>
      <c r="I8" s="732">
        <v>1.9383602537341762</v>
      </c>
      <c r="J8" s="733" t="s">
        <v>1</v>
      </c>
    </row>
    <row r="9" spans="1:10" ht="14.4" customHeight="1" x14ac:dyDescent="0.3">
      <c r="A9" s="729" t="s">
        <v>560</v>
      </c>
      <c r="B9" s="730" t="s">
        <v>566</v>
      </c>
      <c r="C9" s="731">
        <v>754.41879999999992</v>
      </c>
      <c r="D9" s="731">
        <v>944.53480000000002</v>
      </c>
      <c r="E9" s="731"/>
      <c r="F9" s="731">
        <v>773.35590999999999</v>
      </c>
      <c r="G9" s="731">
        <v>1066.66678125</v>
      </c>
      <c r="H9" s="731">
        <v>-293.31087124999999</v>
      </c>
      <c r="I9" s="732">
        <v>0.72502108774187535</v>
      </c>
      <c r="J9" s="733" t="s">
        <v>1</v>
      </c>
    </row>
    <row r="10" spans="1:10" ht="14.4" customHeight="1" x14ac:dyDescent="0.3">
      <c r="A10" s="729" t="s">
        <v>560</v>
      </c>
      <c r="B10" s="730" t="s">
        <v>567</v>
      </c>
      <c r="C10" s="731">
        <v>47.010330000000003</v>
      </c>
      <c r="D10" s="731">
        <v>17.840329999999998</v>
      </c>
      <c r="E10" s="731"/>
      <c r="F10" s="731">
        <v>39.871490000000009</v>
      </c>
      <c r="G10" s="731">
        <v>16.666666015625001</v>
      </c>
      <c r="H10" s="731">
        <v>23.204823984375007</v>
      </c>
      <c r="I10" s="732">
        <v>2.3922894934488088</v>
      </c>
      <c r="J10" s="733" t="s">
        <v>1</v>
      </c>
    </row>
    <row r="11" spans="1:10" ht="14.4" customHeight="1" x14ac:dyDescent="0.3">
      <c r="A11" s="729" t="s">
        <v>560</v>
      </c>
      <c r="B11" s="730" t="s">
        <v>568</v>
      </c>
      <c r="C11" s="731">
        <v>0</v>
      </c>
      <c r="D11" s="731">
        <v>17.01078</v>
      </c>
      <c r="E11" s="731"/>
      <c r="F11" s="731">
        <v>0</v>
      </c>
      <c r="G11" s="731">
        <v>13.333333496093751</v>
      </c>
      <c r="H11" s="731">
        <v>-13.333333496093751</v>
      </c>
      <c r="I11" s="732">
        <v>0</v>
      </c>
      <c r="J11" s="733" t="s">
        <v>1</v>
      </c>
    </row>
    <row r="12" spans="1:10" ht="14.4" customHeight="1" x14ac:dyDescent="0.3">
      <c r="A12" s="729" t="s">
        <v>560</v>
      </c>
      <c r="B12" s="730" t="s">
        <v>569</v>
      </c>
      <c r="C12" s="731">
        <v>407.22757000000001</v>
      </c>
      <c r="D12" s="731">
        <v>489.57089000000002</v>
      </c>
      <c r="E12" s="731"/>
      <c r="F12" s="731">
        <v>569.86764999999991</v>
      </c>
      <c r="G12" s="731">
        <v>513.33335156250007</v>
      </c>
      <c r="H12" s="731">
        <v>56.534298437499842</v>
      </c>
      <c r="I12" s="732">
        <v>1.1101317462919933</v>
      </c>
      <c r="J12" s="733" t="s">
        <v>1</v>
      </c>
    </row>
    <row r="13" spans="1:10" ht="14.4" customHeight="1" x14ac:dyDescent="0.3">
      <c r="A13" s="729" t="s">
        <v>560</v>
      </c>
      <c r="B13" s="730" t="s">
        <v>570</v>
      </c>
      <c r="C13" s="731">
        <v>56.974189999999993</v>
      </c>
      <c r="D13" s="731">
        <v>7.2837299999999994</v>
      </c>
      <c r="E13" s="731"/>
      <c r="F13" s="731">
        <v>40.577479999999994</v>
      </c>
      <c r="G13" s="731">
        <v>16.666666992187498</v>
      </c>
      <c r="H13" s="731">
        <v>23.910813007812497</v>
      </c>
      <c r="I13" s="732">
        <v>2.4346487524482665</v>
      </c>
      <c r="J13" s="733" t="s">
        <v>1</v>
      </c>
    </row>
    <row r="14" spans="1:10" ht="14.4" customHeight="1" x14ac:dyDescent="0.3">
      <c r="A14" s="729" t="s">
        <v>560</v>
      </c>
      <c r="B14" s="730" t="s">
        <v>571</v>
      </c>
      <c r="C14" s="731">
        <v>9319.7096799999999</v>
      </c>
      <c r="D14" s="731">
        <v>8614.4909799999987</v>
      </c>
      <c r="E14" s="731"/>
      <c r="F14" s="731">
        <v>11641.993690000001</v>
      </c>
      <c r="G14" s="731">
        <v>11833.333000000001</v>
      </c>
      <c r="H14" s="731">
        <v>-191.33930999999939</v>
      </c>
      <c r="I14" s="732">
        <v>0.98383048038959109</v>
      </c>
      <c r="J14" s="733" t="s">
        <v>1</v>
      </c>
    </row>
    <row r="15" spans="1:10" ht="14.4" customHeight="1" x14ac:dyDescent="0.3">
      <c r="A15" s="729" t="s">
        <v>560</v>
      </c>
      <c r="B15" s="730" t="s">
        <v>572</v>
      </c>
      <c r="C15" s="731">
        <v>912.06141999999988</v>
      </c>
      <c r="D15" s="731">
        <v>1079.0868</v>
      </c>
      <c r="E15" s="731"/>
      <c r="F15" s="731">
        <v>0</v>
      </c>
      <c r="G15" s="731">
        <v>483.66665625000002</v>
      </c>
      <c r="H15" s="731">
        <v>-483.66665625000002</v>
      </c>
      <c r="I15" s="732">
        <v>0</v>
      </c>
      <c r="J15" s="733" t="s">
        <v>1</v>
      </c>
    </row>
    <row r="16" spans="1:10" ht="14.4" customHeight="1" x14ac:dyDescent="0.3">
      <c r="A16" s="729" t="s">
        <v>560</v>
      </c>
      <c r="B16" s="730" t="s">
        <v>573</v>
      </c>
      <c r="C16" s="731">
        <v>62.524419999999999</v>
      </c>
      <c r="D16" s="731">
        <v>56.992890000000003</v>
      </c>
      <c r="E16" s="731"/>
      <c r="F16" s="731">
        <v>45.94708</v>
      </c>
      <c r="G16" s="731">
        <v>53.333332458496102</v>
      </c>
      <c r="H16" s="731">
        <v>-7.3862524584961022</v>
      </c>
      <c r="I16" s="732">
        <v>0.86150776413148256</v>
      </c>
      <c r="J16" s="733" t="s">
        <v>1</v>
      </c>
    </row>
    <row r="17" spans="1:10" ht="14.4" customHeight="1" x14ac:dyDescent="0.3">
      <c r="A17" s="729" t="s">
        <v>560</v>
      </c>
      <c r="B17" s="730" t="s">
        <v>574</v>
      </c>
      <c r="C17" s="731">
        <v>13591.553359999998</v>
      </c>
      <c r="D17" s="731">
        <v>13149.495689999998</v>
      </c>
      <c r="E17" s="731"/>
      <c r="F17" s="731">
        <v>14776.010800000002</v>
      </c>
      <c r="G17" s="731">
        <v>15966.532854797364</v>
      </c>
      <c r="H17" s="731">
        <v>-1190.5220547973622</v>
      </c>
      <c r="I17" s="732">
        <v>0.92543640716339659</v>
      </c>
      <c r="J17" s="733" t="s">
        <v>575</v>
      </c>
    </row>
    <row r="19" spans="1:10" ht="14.4" customHeight="1" x14ac:dyDescent="0.3">
      <c r="A19" s="729" t="s">
        <v>560</v>
      </c>
      <c r="B19" s="730" t="s">
        <v>561</v>
      </c>
      <c r="C19" s="731" t="s">
        <v>562</v>
      </c>
      <c r="D19" s="731" t="s">
        <v>562</v>
      </c>
      <c r="E19" s="731"/>
      <c r="F19" s="731" t="s">
        <v>562</v>
      </c>
      <c r="G19" s="731" t="s">
        <v>562</v>
      </c>
      <c r="H19" s="731" t="s">
        <v>562</v>
      </c>
      <c r="I19" s="732" t="s">
        <v>562</v>
      </c>
      <c r="J19" s="733" t="s">
        <v>73</v>
      </c>
    </row>
    <row r="20" spans="1:10" ht="14.4" customHeight="1" x14ac:dyDescent="0.3">
      <c r="A20" s="729" t="s">
        <v>576</v>
      </c>
      <c r="B20" s="730" t="s">
        <v>577</v>
      </c>
      <c r="C20" s="731" t="s">
        <v>562</v>
      </c>
      <c r="D20" s="731" t="s">
        <v>562</v>
      </c>
      <c r="E20" s="731"/>
      <c r="F20" s="731" t="s">
        <v>562</v>
      </c>
      <c r="G20" s="731" t="s">
        <v>562</v>
      </c>
      <c r="H20" s="731" t="s">
        <v>562</v>
      </c>
      <c r="I20" s="732" t="s">
        <v>562</v>
      </c>
      <c r="J20" s="733" t="s">
        <v>0</v>
      </c>
    </row>
    <row r="21" spans="1:10" ht="14.4" customHeight="1" x14ac:dyDescent="0.3">
      <c r="A21" s="729" t="s">
        <v>576</v>
      </c>
      <c r="B21" s="730" t="s">
        <v>563</v>
      </c>
      <c r="C21" s="731">
        <v>529.90366999999981</v>
      </c>
      <c r="D21" s="731">
        <v>506.89054000000004</v>
      </c>
      <c r="E21" s="731"/>
      <c r="F21" s="731">
        <v>419.55045999999999</v>
      </c>
      <c r="G21" s="731">
        <v>526</v>
      </c>
      <c r="H21" s="731">
        <v>-106.44954000000001</v>
      </c>
      <c r="I21" s="732">
        <v>0.79762444866920146</v>
      </c>
      <c r="J21" s="733" t="s">
        <v>1</v>
      </c>
    </row>
    <row r="22" spans="1:10" ht="14.4" customHeight="1" x14ac:dyDescent="0.3">
      <c r="A22" s="729" t="s">
        <v>576</v>
      </c>
      <c r="B22" s="730" t="s">
        <v>564</v>
      </c>
      <c r="C22" s="731">
        <v>0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562</v>
      </c>
      <c r="J22" s="733" t="s">
        <v>1</v>
      </c>
    </row>
    <row r="23" spans="1:10" ht="14.4" customHeight="1" x14ac:dyDescent="0.3">
      <c r="A23" s="729" t="s">
        <v>576</v>
      </c>
      <c r="B23" s="730" t="s">
        <v>565</v>
      </c>
      <c r="C23" s="731">
        <v>2.8324799999999999</v>
      </c>
      <c r="D23" s="731">
        <v>1.2827199999999999</v>
      </c>
      <c r="E23" s="731"/>
      <c r="F23" s="731">
        <v>0.98575000000000002</v>
      </c>
      <c r="G23" s="731">
        <v>1</v>
      </c>
      <c r="H23" s="731">
        <v>-1.4249999999999985E-2</v>
      </c>
      <c r="I23" s="732">
        <v>0.98575000000000002</v>
      </c>
      <c r="J23" s="733" t="s">
        <v>1</v>
      </c>
    </row>
    <row r="24" spans="1:10" ht="14.4" customHeight="1" x14ac:dyDescent="0.3">
      <c r="A24" s="729" t="s">
        <v>576</v>
      </c>
      <c r="B24" s="730" t="s">
        <v>566</v>
      </c>
      <c r="C24" s="731">
        <v>297.197</v>
      </c>
      <c r="D24" s="731">
        <v>334.62</v>
      </c>
      <c r="E24" s="731"/>
      <c r="F24" s="731">
        <v>220.97344999999999</v>
      </c>
      <c r="G24" s="731">
        <v>356</v>
      </c>
      <c r="H24" s="731">
        <v>-135.02655000000001</v>
      </c>
      <c r="I24" s="732">
        <v>0.62071193820224713</v>
      </c>
      <c r="J24" s="733" t="s">
        <v>1</v>
      </c>
    </row>
    <row r="25" spans="1:10" ht="14.4" customHeight="1" x14ac:dyDescent="0.3">
      <c r="A25" s="729" t="s">
        <v>576</v>
      </c>
      <c r="B25" s="730" t="s">
        <v>568</v>
      </c>
      <c r="C25" s="731">
        <v>0</v>
      </c>
      <c r="D25" s="731">
        <v>0</v>
      </c>
      <c r="E25" s="731"/>
      <c r="F25" s="731">
        <v>0</v>
      </c>
      <c r="G25" s="731">
        <v>7</v>
      </c>
      <c r="H25" s="731">
        <v>-7</v>
      </c>
      <c r="I25" s="732">
        <v>0</v>
      </c>
      <c r="J25" s="733" t="s">
        <v>1</v>
      </c>
    </row>
    <row r="26" spans="1:10" ht="14.4" customHeight="1" x14ac:dyDescent="0.3">
      <c r="A26" s="729" t="s">
        <v>576</v>
      </c>
      <c r="B26" s="730" t="s">
        <v>569</v>
      </c>
      <c r="C26" s="731">
        <v>249.57021</v>
      </c>
      <c r="D26" s="731">
        <v>224.26591999999999</v>
      </c>
      <c r="E26" s="731"/>
      <c r="F26" s="731">
        <v>242.67593999999994</v>
      </c>
      <c r="G26" s="731">
        <v>262</v>
      </c>
      <c r="H26" s="731">
        <v>-19.32406000000006</v>
      </c>
      <c r="I26" s="732">
        <v>0.92624404580152653</v>
      </c>
      <c r="J26" s="733" t="s">
        <v>1</v>
      </c>
    </row>
    <row r="27" spans="1:10" ht="14.4" customHeight="1" x14ac:dyDescent="0.3">
      <c r="A27" s="729" t="s">
        <v>576</v>
      </c>
      <c r="B27" s="730" t="s">
        <v>570</v>
      </c>
      <c r="C27" s="731">
        <v>8.528550000000001</v>
      </c>
      <c r="D27" s="731">
        <v>4.5040099999999992</v>
      </c>
      <c r="E27" s="731"/>
      <c r="F27" s="731">
        <v>25.334720000000001</v>
      </c>
      <c r="G27" s="731">
        <v>12</v>
      </c>
      <c r="H27" s="731">
        <v>13.334720000000001</v>
      </c>
      <c r="I27" s="732">
        <v>2.1112266666666666</v>
      </c>
      <c r="J27" s="733" t="s">
        <v>1</v>
      </c>
    </row>
    <row r="28" spans="1:10" ht="14.4" customHeight="1" x14ac:dyDescent="0.3">
      <c r="A28" s="729" t="s">
        <v>576</v>
      </c>
      <c r="B28" s="730" t="s">
        <v>573</v>
      </c>
      <c r="C28" s="731">
        <v>10.98343</v>
      </c>
      <c r="D28" s="731">
        <v>10.99924</v>
      </c>
      <c r="E28" s="731"/>
      <c r="F28" s="731">
        <v>8.6678500000000014</v>
      </c>
      <c r="G28" s="731">
        <v>10</v>
      </c>
      <c r="H28" s="731">
        <v>-1.3321499999999986</v>
      </c>
      <c r="I28" s="732">
        <v>0.86678500000000014</v>
      </c>
      <c r="J28" s="733" t="s">
        <v>1</v>
      </c>
    </row>
    <row r="29" spans="1:10" ht="14.4" customHeight="1" x14ac:dyDescent="0.3">
      <c r="A29" s="729" t="s">
        <v>576</v>
      </c>
      <c r="B29" s="730" t="s">
        <v>578</v>
      </c>
      <c r="C29" s="731">
        <v>1099.0153399999999</v>
      </c>
      <c r="D29" s="731">
        <v>1082.5624300000002</v>
      </c>
      <c r="E29" s="731"/>
      <c r="F29" s="731">
        <v>918.1881699999999</v>
      </c>
      <c r="G29" s="731">
        <v>1176</v>
      </c>
      <c r="H29" s="731">
        <v>-257.8118300000001</v>
      </c>
      <c r="I29" s="732">
        <v>0.78077225340136047</v>
      </c>
      <c r="J29" s="733" t="s">
        <v>579</v>
      </c>
    </row>
    <row r="30" spans="1:10" ht="14.4" customHeight="1" x14ac:dyDescent="0.3">
      <c r="A30" s="729" t="s">
        <v>562</v>
      </c>
      <c r="B30" s="730" t="s">
        <v>562</v>
      </c>
      <c r="C30" s="731" t="s">
        <v>562</v>
      </c>
      <c r="D30" s="731" t="s">
        <v>562</v>
      </c>
      <c r="E30" s="731"/>
      <c r="F30" s="731" t="s">
        <v>562</v>
      </c>
      <c r="G30" s="731" t="s">
        <v>562</v>
      </c>
      <c r="H30" s="731" t="s">
        <v>562</v>
      </c>
      <c r="I30" s="732" t="s">
        <v>562</v>
      </c>
      <c r="J30" s="733" t="s">
        <v>580</v>
      </c>
    </row>
    <row r="31" spans="1:10" ht="14.4" customHeight="1" x14ac:dyDescent="0.3">
      <c r="A31" s="729" t="s">
        <v>581</v>
      </c>
      <c r="B31" s="730" t="s">
        <v>582</v>
      </c>
      <c r="C31" s="731" t="s">
        <v>562</v>
      </c>
      <c r="D31" s="731" t="s">
        <v>562</v>
      </c>
      <c r="E31" s="731"/>
      <c r="F31" s="731" t="s">
        <v>562</v>
      </c>
      <c r="G31" s="731" t="s">
        <v>562</v>
      </c>
      <c r="H31" s="731" t="s">
        <v>562</v>
      </c>
      <c r="I31" s="732" t="s">
        <v>562</v>
      </c>
      <c r="J31" s="733" t="s">
        <v>0</v>
      </c>
    </row>
    <row r="32" spans="1:10" ht="14.4" customHeight="1" x14ac:dyDescent="0.3">
      <c r="A32" s="729" t="s">
        <v>581</v>
      </c>
      <c r="B32" s="730" t="s">
        <v>566</v>
      </c>
      <c r="C32" s="731">
        <v>0</v>
      </c>
      <c r="D32" s="731">
        <v>0</v>
      </c>
      <c r="E32" s="731"/>
      <c r="F32" s="731">
        <v>17.221599999999999</v>
      </c>
      <c r="G32" s="731">
        <v>0</v>
      </c>
      <c r="H32" s="731">
        <v>17.221599999999999</v>
      </c>
      <c r="I32" s="732" t="s">
        <v>562</v>
      </c>
      <c r="J32" s="733" t="s">
        <v>1</v>
      </c>
    </row>
    <row r="33" spans="1:10" ht="14.4" customHeight="1" x14ac:dyDescent="0.3">
      <c r="A33" s="729" t="s">
        <v>581</v>
      </c>
      <c r="B33" s="730" t="s">
        <v>569</v>
      </c>
      <c r="C33" s="731">
        <v>65.127219999999994</v>
      </c>
      <c r="D33" s="731">
        <v>123.21185000000001</v>
      </c>
      <c r="E33" s="731"/>
      <c r="F33" s="731">
        <v>148.01438999999999</v>
      </c>
      <c r="G33" s="731">
        <v>92</v>
      </c>
      <c r="H33" s="731">
        <v>56.014389999999992</v>
      </c>
      <c r="I33" s="732">
        <v>1.6088520652173912</v>
      </c>
      <c r="J33" s="733" t="s">
        <v>1</v>
      </c>
    </row>
    <row r="34" spans="1:10" ht="14.4" customHeight="1" x14ac:dyDescent="0.3">
      <c r="A34" s="729" t="s">
        <v>581</v>
      </c>
      <c r="B34" s="730" t="s">
        <v>570</v>
      </c>
      <c r="C34" s="731">
        <v>0.78649999999999998</v>
      </c>
      <c r="D34" s="731">
        <v>0.75438000000000005</v>
      </c>
      <c r="E34" s="731"/>
      <c r="F34" s="731">
        <v>10.506879999999999</v>
      </c>
      <c r="G34" s="731">
        <v>2</v>
      </c>
      <c r="H34" s="731">
        <v>8.5068799999999989</v>
      </c>
      <c r="I34" s="732">
        <v>5.2534399999999994</v>
      </c>
      <c r="J34" s="733" t="s">
        <v>1</v>
      </c>
    </row>
    <row r="35" spans="1:10" ht="14.4" customHeight="1" x14ac:dyDescent="0.3">
      <c r="A35" s="729" t="s">
        <v>581</v>
      </c>
      <c r="B35" s="730" t="s">
        <v>583</v>
      </c>
      <c r="C35" s="731">
        <v>65.913719999999998</v>
      </c>
      <c r="D35" s="731">
        <v>123.96623000000001</v>
      </c>
      <c r="E35" s="731"/>
      <c r="F35" s="731">
        <v>175.74286999999998</v>
      </c>
      <c r="G35" s="731">
        <v>94</v>
      </c>
      <c r="H35" s="731">
        <v>81.742869999999982</v>
      </c>
      <c r="I35" s="732">
        <v>1.8696049999999997</v>
      </c>
      <c r="J35" s="733" t="s">
        <v>579</v>
      </c>
    </row>
    <row r="36" spans="1:10" ht="14.4" customHeight="1" x14ac:dyDescent="0.3">
      <c r="A36" s="729" t="s">
        <v>562</v>
      </c>
      <c r="B36" s="730" t="s">
        <v>562</v>
      </c>
      <c r="C36" s="731" t="s">
        <v>562</v>
      </c>
      <c r="D36" s="731" t="s">
        <v>562</v>
      </c>
      <c r="E36" s="731"/>
      <c r="F36" s="731" t="s">
        <v>562</v>
      </c>
      <c r="G36" s="731" t="s">
        <v>562</v>
      </c>
      <c r="H36" s="731" t="s">
        <v>562</v>
      </c>
      <c r="I36" s="732" t="s">
        <v>562</v>
      </c>
      <c r="J36" s="733" t="s">
        <v>580</v>
      </c>
    </row>
    <row r="37" spans="1:10" ht="14.4" customHeight="1" x14ac:dyDescent="0.3">
      <c r="A37" s="729" t="s">
        <v>584</v>
      </c>
      <c r="B37" s="730" t="s">
        <v>585</v>
      </c>
      <c r="C37" s="731" t="s">
        <v>562</v>
      </c>
      <c r="D37" s="731" t="s">
        <v>562</v>
      </c>
      <c r="E37" s="731"/>
      <c r="F37" s="731" t="s">
        <v>562</v>
      </c>
      <c r="G37" s="731" t="s">
        <v>562</v>
      </c>
      <c r="H37" s="731" t="s">
        <v>562</v>
      </c>
      <c r="I37" s="732" t="s">
        <v>562</v>
      </c>
      <c r="J37" s="733" t="s">
        <v>0</v>
      </c>
    </row>
    <row r="38" spans="1:10" ht="14.4" customHeight="1" x14ac:dyDescent="0.3">
      <c r="A38" s="729" t="s">
        <v>584</v>
      </c>
      <c r="B38" s="730" t="s">
        <v>563</v>
      </c>
      <c r="C38" s="731">
        <v>53.759800000000006</v>
      </c>
      <c r="D38" s="731">
        <v>37.992600000000003</v>
      </c>
      <c r="E38" s="731"/>
      <c r="F38" s="731">
        <v>67.628640000000004</v>
      </c>
      <c r="G38" s="731">
        <v>85</v>
      </c>
      <c r="H38" s="731">
        <v>-17.371359999999996</v>
      </c>
      <c r="I38" s="732">
        <v>0.79563105882352947</v>
      </c>
      <c r="J38" s="733" t="s">
        <v>1</v>
      </c>
    </row>
    <row r="39" spans="1:10" ht="14.4" customHeight="1" x14ac:dyDescent="0.3">
      <c r="A39" s="729" t="s">
        <v>584</v>
      </c>
      <c r="B39" s="730" t="s">
        <v>572</v>
      </c>
      <c r="C39" s="731">
        <v>912.06141999999988</v>
      </c>
      <c r="D39" s="731">
        <v>1079.0868</v>
      </c>
      <c r="E39" s="731"/>
      <c r="F39" s="731">
        <v>0</v>
      </c>
      <c r="G39" s="731">
        <v>484</v>
      </c>
      <c r="H39" s="731">
        <v>-484</v>
      </c>
      <c r="I39" s="732">
        <v>0</v>
      </c>
      <c r="J39" s="733" t="s">
        <v>1</v>
      </c>
    </row>
    <row r="40" spans="1:10" ht="14.4" customHeight="1" x14ac:dyDescent="0.3">
      <c r="A40" s="729" t="s">
        <v>584</v>
      </c>
      <c r="B40" s="730" t="s">
        <v>573</v>
      </c>
      <c r="C40" s="731">
        <v>0.82799999999999996</v>
      </c>
      <c r="D40" s="731">
        <v>0</v>
      </c>
      <c r="E40" s="731"/>
      <c r="F40" s="731">
        <v>0.55200000000000005</v>
      </c>
      <c r="G40" s="731">
        <v>0</v>
      </c>
      <c r="H40" s="731">
        <v>0.55200000000000005</v>
      </c>
      <c r="I40" s="732" t="s">
        <v>562</v>
      </c>
      <c r="J40" s="733" t="s">
        <v>1</v>
      </c>
    </row>
    <row r="41" spans="1:10" ht="14.4" customHeight="1" x14ac:dyDescent="0.3">
      <c r="A41" s="729" t="s">
        <v>584</v>
      </c>
      <c r="B41" s="730" t="s">
        <v>586</v>
      </c>
      <c r="C41" s="731">
        <v>966.6492199999999</v>
      </c>
      <c r="D41" s="731">
        <v>1117.0794000000001</v>
      </c>
      <c r="E41" s="731"/>
      <c r="F41" s="731">
        <v>68.180640000000011</v>
      </c>
      <c r="G41" s="731">
        <v>569</v>
      </c>
      <c r="H41" s="731">
        <v>-500.81935999999996</v>
      </c>
      <c r="I41" s="732">
        <v>0.11982537785588754</v>
      </c>
      <c r="J41" s="733" t="s">
        <v>579</v>
      </c>
    </row>
    <row r="42" spans="1:10" ht="14.4" customHeight="1" x14ac:dyDescent="0.3">
      <c r="A42" s="729" t="s">
        <v>562</v>
      </c>
      <c r="B42" s="730" t="s">
        <v>562</v>
      </c>
      <c r="C42" s="731" t="s">
        <v>562</v>
      </c>
      <c r="D42" s="731" t="s">
        <v>562</v>
      </c>
      <c r="E42" s="731"/>
      <c r="F42" s="731" t="s">
        <v>562</v>
      </c>
      <c r="G42" s="731" t="s">
        <v>562</v>
      </c>
      <c r="H42" s="731" t="s">
        <v>562</v>
      </c>
      <c r="I42" s="732" t="s">
        <v>562</v>
      </c>
      <c r="J42" s="733" t="s">
        <v>580</v>
      </c>
    </row>
    <row r="43" spans="1:10" ht="14.4" customHeight="1" x14ac:dyDescent="0.3">
      <c r="A43" s="729" t="s">
        <v>587</v>
      </c>
      <c r="B43" s="730" t="s">
        <v>588</v>
      </c>
      <c r="C43" s="731" t="s">
        <v>562</v>
      </c>
      <c r="D43" s="731" t="s">
        <v>562</v>
      </c>
      <c r="E43" s="731"/>
      <c r="F43" s="731" t="s">
        <v>562</v>
      </c>
      <c r="G43" s="731" t="s">
        <v>562</v>
      </c>
      <c r="H43" s="731" t="s">
        <v>562</v>
      </c>
      <c r="I43" s="732" t="s">
        <v>562</v>
      </c>
      <c r="J43" s="733" t="s">
        <v>0</v>
      </c>
    </row>
    <row r="44" spans="1:10" ht="14.4" customHeight="1" x14ac:dyDescent="0.3">
      <c r="A44" s="729" t="s">
        <v>587</v>
      </c>
      <c r="B44" s="730" t="s">
        <v>563</v>
      </c>
      <c r="C44" s="731">
        <v>863.29823999999962</v>
      </c>
      <c r="D44" s="731">
        <v>833.22018999999989</v>
      </c>
      <c r="E44" s="731"/>
      <c r="F44" s="731">
        <v>631.98517999999979</v>
      </c>
      <c r="G44" s="731">
        <v>753</v>
      </c>
      <c r="H44" s="731">
        <v>-121.01482000000021</v>
      </c>
      <c r="I44" s="732">
        <v>0.83928974767596254</v>
      </c>
      <c r="J44" s="733" t="s">
        <v>1</v>
      </c>
    </row>
    <row r="45" spans="1:10" ht="14.4" customHeight="1" x14ac:dyDescent="0.3">
      <c r="A45" s="729" t="s">
        <v>587</v>
      </c>
      <c r="B45" s="730" t="s">
        <v>564</v>
      </c>
      <c r="C45" s="731">
        <v>529.00529999999992</v>
      </c>
      <c r="D45" s="731">
        <v>499.38099</v>
      </c>
      <c r="E45" s="731"/>
      <c r="F45" s="731">
        <v>461.19144000000006</v>
      </c>
      <c r="G45" s="731">
        <v>560</v>
      </c>
      <c r="H45" s="731">
        <v>-98.808559999999943</v>
      </c>
      <c r="I45" s="732">
        <v>0.82355614285714296</v>
      </c>
      <c r="J45" s="733" t="s">
        <v>1</v>
      </c>
    </row>
    <row r="46" spans="1:10" ht="14.4" customHeight="1" x14ac:dyDescent="0.3">
      <c r="A46" s="729" t="s">
        <v>587</v>
      </c>
      <c r="B46" s="730" t="s">
        <v>565</v>
      </c>
      <c r="C46" s="731">
        <v>21.205640000000002</v>
      </c>
      <c r="D46" s="731">
        <v>26.237930000000002</v>
      </c>
      <c r="E46" s="731"/>
      <c r="F46" s="731">
        <v>50.703859999999999</v>
      </c>
      <c r="G46" s="731">
        <v>25</v>
      </c>
      <c r="H46" s="731">
        <v>25.703859999999999</v>
      </c>
      <c r="I46" s="732">
        <v>2.0281544</v>
      </c>
      <c r="J46" s="733" t="s">
        <v>1</v>
      </c>
    </row>
    <row r="47" spans="1:10" ht="14.4" customHeight="1" x14ac:dyDescent="0.3">
      <c r="A47" s="729" t="s">
        <v>587</v>
      </c>
      <c r="B47" s="730" t="s">
        <v>566</v>
      </c>
      <c r="C47" s="731">
        <v>457.22179999999997</v>
      </c>
      <c r="D47" s="731">
        <v>609.91480000000001</v>
      </c>
      <c r="E47" s="731"/>
      <c r="F47" s="731">
        <v>535.16086000000007</v>
      </c>
      <c r="G47" s="731">
        <v>710</v>
      </c>
      <c r="H47" s="731">
        <v>-174.83913999999993</v>
      </c>
      <c r="I47" s="732">
        <v>0.75374769014084519</v>
      </c>
      <c r="J47" s="733" t="s">
        <v>1</v>
      </c>
    </row>
    <row r="48" spans="1:10" ht="14.4" customHeight="1" x14ac:dyDescent="0.3">
      <c r="A48" s="729" t="s">
        <v>587</v>
      </c>
      <c r="B48" s="730" t="s">
        <v>568</v>
      </c>
      <c r="C48" s="731">
        <v>0</v>
      </c>
      <c r="D48" s="731">
        <v>17.01078</v>
      </c>
      <c r="E48" s="731"/>
      <c r="F48" s="731">
        <v>0</v>
      </c>
      <c r="G48" s="731">
        <v>6</v>
      </c>
      <c r="H48" s="731">
        <v>-6</v>
      </c>
      <c r="I48" s="732">
        <v>0</v>
      </c>
      <c r="J48" s="733" t="s">
        <v>1</v>
      </c>
    </row>
    <row r="49" spans="1:10" ht="14.4" customHeight="1" x14ac:dyDescent="0.3">
      <c r="A49" s="729" t="s">
        <v>587</v>
      </c>
      <c r="B49" s="730" t="s">
        <v>569</v>
      </c>
      <c r="C49" s="731">
        <v>92.530140000000046</v>
      </c>
      <c r="D49" s="731">
        <v>142.09312</v>
      </c>
      <c r="E49" s="731"/>
      <c r="F49" s="731">
        <v>179.17732000000001</v>
      </c>
      <c r="G49" s="731">
        <v>159</v>
      </c>
      <c r="H49" s="731">
        <v>20.177320000000009</v>
      </c>
      <c r="I49" s="732">
        <v>1.1269013836477988</v>
      </c>
      <c r="J49" s="733" t="s">
        <v>1</v>
      </c>
    </row>
    <row r="50" spans="1:10" ht="14.4" customHeight="1" x14ac:dyDescent="0.3">
      <c r="A50" s="729" t="s">
        <v>587</v>
      </c>
      <c r="B50" s="730" t="s">
        <v>570</v>
      </c>
      <c r="C50" s="731">
        <v>47.659139999999994</v>
      </c>
      <c r="D50" s="731">
        <v>2.0253400000000004</v>
      </c>
      <c r="E50" s="731"/>
      <c r="F50" s="731">
        <v>4.7358799999999999</v>
      </c>
      <c r="G50" s="731">
        <v>2</v>
      </c>
      <c r="H50" s="731">
        <v>2.7358799999999999</v>
      </c>
      <c r="I50" s="732">
        <v>2.3679399999999999</v>
      </c>
      <c r="J50" s="733" t="s">
        <v>1</v>
      </c>
    </row>
    <row r="51" spans="1:10" ht="14.4" customHeight="1" x14ac:dyDescent="0.3">
      <c r="A51" s="729" t="s">
        <v>587</v>
      </c>
      <c r="B51" s="730" t="s">
        <v>573</v>
      </c>
      <c r="C51" s="731">
        <v>11.592000000000001</v>
      </c>
      <c r="D51" s="731">
        <v>7.8659999999999997</v>
      </c>
      <c r="E51" s="731"/>
      <c r="F51" s="731">
        <v>5.52</v>
      </c>
      <c r="G51" s="731">
        <v>6</v>
      </c>
      <c r="H51" s="731">
        <v>-0.48000000000000043</v>
      </c>
      <c r="I51" s="732">
        <v>0.91999999999999993</v>
      </c>
      <c r="J51" s="733" t="s">
        <v>1</v>
      </c>
    </row>
    <row r="52" spans="1:10" ht="14.4" customHeight="1" x14ac:dyDescent="0.3">
      <c r="A52" s="729" t="s">
        <v>587</v>
      </c>
      <c r="B52" s="730" t="s">
        <v>589</v>
      </c>
      <c r="C52" s="731">
        <v>2022.5122599999995</v>
      </c>
      <c r="D52" s="731">
        <v>2137.7491500000001</v>
      </c>
      <c r="E52" s="731"/>
      <c r="F52" s="731">
        <v>1868.4745399999997</v>
      </c>
      <c r="G52" s="731">
        <v>2223</v>
      </c>
      <c r="H52" s="731">
        <v>-354.52546000000029</v>
      </c>
      <c r="I52" s="732">
        <v>0.84051936122357163</v>
      </c>
      <c r="J52" s="733" t="s">
        <v>579</v>
      </c>
    </row>
    <row r="53" spans="1:10" ht="14.4" customHeight="1" x14ac:dyDescent="0.3">
      <c r="A53" s="729" t="s">
        <v>562</v>
      </c>
      <c r="B53" s="730" t="s">
        <v>562</v>
      </c>
      <c r="C53" s="731" t="s">
        <v>562</v>
      </c>
      <c r="D53" s="731" t="s">
        <v>562</v>
      </c>
      <c r="E53" s="731"/>
      <c r="F53" s="731" t="s">
        <v>562</v>
      </c>
      <c r="G53" s="731" t="s">
        <v>562</v>
      </c>
      <c r="H53" s="731" t="s">
        <v>562</v>
      </c>
      <c r="I53" s="732" t="s">
        <v>562</v>
      </c>
      <c r="J53" s="733" t="s">
        <v>580</v>
      </c>
    </row>
    <row r="54" spans="1:10" ht="14.4" customHeight="1" x14ac:dyDescent="0.3">
      <c r="A54" s="729" t="s">
        <v>590</v>
      </c>
      <c r="B54" s="730" t="s">
        <v>591</v>
      </c>
      <c r="C54" s="731" t="s">
        <v>562</v>
      </c>
      <c r="D54" s="731" t="s">
        <v>562</v>
      </c>
      <c r="E54" s="731"/>
      <c r="F54" s="731" t="s">
        <v>562</v>
      </c>
      <c r="G54" s="731" t="s">
        <v>562</v>
      </c>
      <c r="H54" s="731" t="s">
        <v>562</v>
      </c>
      <c r="I54" s="732" t="s">
        <v>562</v>
      </c>
      <c r="J54" s="733" t="s">
        <v>0</v>
      </c>
    </row>
    <row r="55" spans="1:10" ht="14.4" customHeight="1" x14ac:dyDescent="0.3">
      <c r="A55" s="729" t="s">
        <v>590</v>
      </c>
      <c r="B55" s="730" t="s">
        <v>563</v>
      </c>
      <c r="C55" s="731">
        <v>31.486300000000004</v>
      </c>
      <c r="D55" s="731">
        <v>17.67952</v>
      </c>
      <c r="E55" s="731"/>
      <c r="F55" s="731">
        <v>32.352170000000001</v>
      </c>
      <c r="G55" s="731">
        <v>18</v>
      </c>
      <c r="H55" s="731">
        <v>14.352170000000001</v>
      </c>
      <c r="I55" s="732">
        <v>1.7973427777777777</v>
      </c>
      <c r="J55" s="733" t="s">
        <v>1</v>
      </c>
    </row>
    <row r="56" spans="1:10" ht="14.4" customHeight="1" x14ac:dyDescent="0.3">
      <c r="A56" s="729" t="s">
        <v>590</v>
      </c>
      <c r="B56" s="730" t="s">
        <v>567</v>
      </c>
      <c r="C56" s="731">
        <v>47.010330000000003</v>
      </c>
      <c r="D56" s="731">
        <v>17.840329999999998</v>
      </c>
      <c r="E56" s="731"/>
      <c r="F56" s="731">
        <v>39.871490000000009</v>
      </c>
      <c r="G56" s="731">
        <v>17</v>
      </c>
      <c r="H56" s="731">
        <v>22.871490000000009</v>
      </c>
      <c r="I56" s="732">
        <v>2.3453817647058828</v>
      </c>
      <c r="J56" s="733" t="s">
        <v>1</v>
      </c>
    </row>
    <row r="57" spans="1:10" ht="14.4" customHeight="1" x14ac:dyDescent="0.3">
      <c r="A57" s="729" t="s">
        <v>590</v>
      </c>
      <c r="B57" s="730" t="s">
        <v>573</v>
      </c>
      <c r="C57" s="731">
        <v>39.120989999999999</v>
      </c>
      <c r="D57" s="731">
        <v>38.127650000000003</v>
      </c>
      <c r="E57" s="731"/>
      <c r="F57" s="731">
        <v>31.207230000000003</v>
      </c>
      <c r="G57" s="731">
        <v>36</v>
      </c>
      <c r="H57" s="731">
        <v>-4.7927699999999973</v>
      </c>
      <c r="I57" s="732">
        <v>0.86686750000000012</v>
      </c>
      <c r="J57" s="733" t="s">
        <v>1</v>
      </c>
    </row>
    <row r="58" spans="1:10" ht="14.4" customHeight="1" x14ac:dyDescent="0.3">
      <c r="A58" s="729" t="s">
        <v>590</v>
      </c>
      <c r="B58" s="730" t="s">
        <v>592</v>
      </c>
      <c r="C58" s="731">
        <v>117.61762000000002</v>
      </c>
      <c r="D58" s="731">
        <v>73.647500000000008</v>
      </c>
      <c r="E58" s="731"/>
      <c r="F58" s="731">
        <v>103.43089000000001</v>
      </c>
      <c r="G58" s="731">
        <v>72</v>
      </c>
      <c r="H58" s="731">
        <v>31.430890000000005</v>
      </c>
      <c r="I58" s="732">
        <v>1.436540138888889</v>
      </c>
      <c r="J58" s="733" t="s">
        <v>579</v>
      </c>
    </row>
    <row r="59" spans="1:10" ht="14.4" customHeight="1" x14ac:dyDescent="0.3">
      <c r="A59" s="729" t="s">
        <v>562</v>
      </c>
      <c r="B59" s="730" t="s">
        <v>562</v>
      </c>
      <c r="C59" s="731" t="s">
        <v>562</v>
      </c>
      <c r="D59" s="731" t="s">
        <v>562</v>
      </c>
      <c r="E59" s="731"/>
      <c r="F59" s="731" t="s">
        <v>562</v>
      </c>
      <c r="G59" s="731" t="s">
        <v>562</v>
      </c>
      <c r="H59" s="731" t="s">
        <v>562</v>
      </c>
      <c r="I59" s="732" t="s">
        <v>562</v>
      </c>
      <c r="J59" s="733" t="s">
        <v>580</v>
      </c>
    </row>
    <row r="60" spans="1:10" ht="14.4" customHeight="1" x14ac:dyDescent="0.3">
      <c r="A60" s="729" t="s">
        <v>593</v>
      </c>
      <c r="B60" s="730" t="s">
        <v>594</v>
      </c>
      <c r="C60" s="731" t="s">
        <v>562</v>
      </c>
      <c r="D60" s="731" t="s">
        <v>562</v>
      </c>
      <c r="E60" s="731"/>
      <c r="F60" s="731" t="s">
        <v>562</v>
      </c>
      <c r="G60" s="731" t="s">
        <v>562</v>
      </c>
      <c r="H60" s="731" t="s">
        <v>562</v>
      </c>
      <c r="I60" s="732" t="s">
        <v>562</v>
      </c>
      <c r="J60" s="733" t="s">
        <v>0</v>
      </c>
    </row>
    <row r="61" spans="1:10" ht="14.4" customHeight="1" x14ac:dyDescent="0.3">
      <c r="A61" s="729" t="s">
        <v>593</v>
      </c>
      <c r="B61" s="730" t="s">
        <v>563</v>
      </c>
      <c r="C61" s="731">
        <v>0.13551999999999997</v>
      </c>
      <c r="D61" s="731">
        <v>0</v>
      </c>
      <c r="E61" s="731"/>
      <c r="F61" s="731">
        <v>0</v>
      </c>
      <c r="G61" s="731">
        <v>0</v>
      </c>
      <c r="H61" s="731">
        <v>0</v>
      </c>
      <c r="I61" s="732" t="s">
        <v>562</v>
      </c>
      <c r="J61" s="733" t="s">
        <v>1</v>
      </c>
    </row>
    <row r="62" spans="1:10" ht="14.4" customHeight="1" x14ac:dyDescent="0.3">
      <c r="A62" s="729" t="s">
        <v>593</v>
      </c>
      <c r="B62" s="730" t="s">
        <v>571</v>
      </c>
      <c r="C62" s="731">
        <v>9319.7096799999999</v>
      </c>
      <c r="D62" s="731">
        <v>8614.4909799999987</v>
      </c>
      <c r="E62" s="731"/>
      <c r="F62" s="731">
        <v>11641.993690000001</v>
      </c>
      <c r="G62" s="731">
        <v>11833</v>
      </c>
      <c r="H62" s="731">
        <v>-191.00630999999885</v>
      </c>
      <c r="I62" s="732">
        <v>0.98385816699061956</v>
      </c>
      <c r="J62" s="733" t="s">
        <v>1</v>
      </c>
    </row>
    <row r="63" spans="1:10" ht="14.4" customHeight="1" x14ac:dyDescent="0.3">
      <c r="A63" s="729" t="s">
        <v>593</v>
      </c>
      <c r="B63" s="730" t="s">
        <v>595</v>
      </c>
      <c r="C63" s="731">
        <v>9319.8451999999997</v>
      </c>
      <c r="D63" s="731">
        <v>8614.4909799999987</v>
      </c>
      <c r="E63" s="731"/>
      <c r="F63" s="731">
        <v>11641.993690000001</v>
      </c>
      <c r="G63" s="731">
        <v>11833</v>
      </c>
      <c r="H63" s="731">
        <v>-191.00630999999885</v>
      </c>
      <c r="I63" s="732">
        <v>0.98385816699061956</v>
      </c>
      <c r="J63" s="733" t="s">
        <v>579</v>
      </c>
    </row>
    <row r="64" spans="1:10" ht="14.4" customHeight="1" x14ac:dyDescent="0.3">
      <c r="A64" s="729" t="s">
        <v>562</v>
      </c>
      <c r="B64" s="730" t="s">
        <v>562</v>
      </c>
      <c r="C64" s="731" t="s">
        <v>562</v>
      </c>
      <c r="D64" s="731" t="s">
        <v>562</v>
      </c>
      <c r="E64" s="731"/>
      <c r="F64" s="731" t="s">
        <v>562</v>
      </c>
      <c r="G64" s="731" t="s">
        <v>562</v>
      </c>
      <c r="H64" s="731" t="s">
        <v>562</v>
      </c>
      <c r="I64" s="732" t="s">
        <v>562</v>
      </c>
      <c r="J64" s="733" t="s">
        <v>580</v>
      </c>
    </row>
    <row r="65" spans="1:10" ht="14.4" customHeight="1" x14ac:dyDescent="0.3">
      <c r="A65" s="729" t="s">
        <v>560</v>
      </c>
      <c r="B65" s="730" t="s">
        <v>574</v>
      </c>
      <c r="C65" s="731">
        <v>13591.553359999998</v>
      </c>
      <c r="D65" s="731">
        <v>13149.49569</v>
      </c>
      <c r="E65" s="731"/>
      <c r="F65" s="731">
        <v>14776.0108</v>
      </c>
      <c r="G65" s="731">
        <v>15967</v>
      </c>
      <c r="H65" s="731">
        <v>-1190.9892</v>
      </c>
      <c r="I65" s="732">
        <v>0.92540933174672768</v>
      </c>
      <c r="J65" s="733" t="s">
        <v>575</v>
      </c>
    </row>
  </sheetData>
  <mergeCells count="3">
    <mergeCell ref="F3:I3"/>
    <mergeCell ref="C4:D4"/>
    <mergeCell ref="A1:I1"/>
  </mergeCells>
  <conditionalFormatting sqref="F18 F6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5">
    <cfRule type="expression" dxfId="66" priority="5">
      <formula>$H19&gt;0</formula>
    </cfRule>
  </conditionalFormatting>
  <conditionalFormatting sqref="A19:A65">
    <cfRule type="expression" dxfId="65" priority="2">
      <formula>AND($J19&lt;&gt;"mezeraKL",$J19&lt;&gt;"")</formula>
    </cfRule>
  </conditionalFormatting>
  <conditionalFormatting sqref="I19:I65">
    <cfRule type="expression" dxfId="64" priority="6">
      <formula>$I19&gt;1</formula>
    </cfRule>
  </conditionalFormatting>
  <conditionalFormatting sqref="B19:B65">
    <cfRule type="expression" dxfId="63" priority="1">
      <formula>OR($J19="NS",$J19="SumaNS",$J19="Účet")</formula>
    </cfRule>
  </conditionalFormatting>
  <conditionalFormatting sqref="A19:D65 F19:I65">
    <cfRule type="expression" dxfId="62" priority="8">
      <formula>AND($J19&lt;&gt;"",$J19&lt;&gt;"mezeraKL")</formula>
    </cfRule>
  </conditionalFormatting>
  <conditionalFormatting sqref="B19:D65 F19:I6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5 F19:I65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77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1097.685679024132</v>
      </c>
      <c r="M3" s="203">
        <f>SUBTOTAL(9,M5:M1048576)</f>
        <v>13419.199999999999</v>
      </c>
      <c r="N3" s="204">
        <f>SUBTOTAL(9,N5:N1048576)</f>
        <v>14730063.66396063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560</v>
      </c>
      <c r="B5" s="741" t="s">
        <v>561</v>
      </c>
      <c r="C5" s="742" t="s">
        <v>576</v>
      </c>
      <c r="D5" s="743" t="s">
        <v>577</v>
      </c>
      <c r="E5" s="744">
        <v>50113001</v>
      </c>
      <c r="F5" s="743" t="s">
        <v>596</v>
      </c>
      <c r="G5" s="742" t="s">
        <v>597</v>
      </c>
      <c r="H5" s="742">
        <v>146686</v>
      </c>
      <c r="I5" s="742">
        <v>146686</v>
      </c>
      <c r="J5" s="742" t="s">
        <v>598</v>
      </c>
      <c r="K5" s="742" t="s">
        <v>599</v>
      </c>
      <c r="L5" s="745">
        <v>19.8</v>
      </c>
      <c r="M5" s="745">
        <v>160</v>
      </c>
      <c r="N5" s="746">
        <v>3168</v>
      </c>
    </row>
    <row r="6" spans="1:14" ht="14.4" customHeight="1" x14ac:dyDescent="0.3">
      <c r="A6" s="747" t="s">
        <v>560</v>
      </c>
      <c r="B6" s="748" t="s">
        <v>561</v>
      </c>
      <c r="C6" s="749" t="s">
        <v>576</v>
      </c>
      <c r="D6" s="750" t="s">
        <v>577</v>
      </c>
      <c r="E6" s="751">
        <v>50113001</v>
      </c>
      <c r="F6" s="750" t="s">
        <v>596</v>
      </c>
      <c r="G6" s="749" t="s">
        <v>597</v>
      </c>
      <c r="H6" s="749">
        <v>846758</v>
      </c>
      <c r="I6" s="749">
        <v>103387</v>
      </c>
      <c r="J6" s="749" t="s">
        <v>600</v>
      </c>
      <c r="K6" s="749" t="s">
        <v>601</v>
      </c>
      <c r="L6" s="752">
        <v>72.7861344537815</v>
      </c>
      <c r="M6" s="752">
        <v>119</v>
      </c>
      <c r="N6" s="753">
        <v>8661.5499999999993</v>
      </c>
    </row>
    <row r="7" spans="1:14" ht="14.4" customHeight="1" x14ac:dyDescent="0.3">
      <c r="A7" s="747" t="s">
        <v>560</v>
      </c>
      <c r="B7" s="748" t="s">
        <v>561</v>
      </c>
      <c r="C7" s="749" t="s">
        <v>576</v>
      </c>
      <c r="D7" s="750" t="s">
        <v>577</v>
      </c>
      <c r="E7" s="751">
        <v>50113001</v>
      </c>
      <c r="F7" s="750" t="s">
        <v>596</v>
      </c>
      <c r="G7" s="749" t="s">
        <v>597</v>
      </c>
      <c r="H7" s="749">
        <v>176064</v>
      </c>
      <c r="I7" s="749">
        <v>76064</v>
      </c>
      <c r="J7" s="749" t="s">
        <v>602</v>
      </c>
      <c r="K7" s="749" t="s">
        <v>603</v>
      </c>
      <c r="L7" s="752">
        <v>83.95</v>
      </c>
      <c r="M7" s="752">
        <v>3</v>
      </c>
      <c r="N7" s="753">
        <v>251.85000000000002</v>
      </c>
    </row>
    <row r="8" spans="1:14" ht="14.4" customHeight="1" x14ac:dyDescent="0.3">
      <c r="A8" s="747" t="s">
        <v>560</v>
      </c>
      <c r="B8" s="748" t="s">
        <v>561</v>
      </c>
      <c r="C8" s="749" t="s">
        <v>576</v>
      </c>
      <c r="D8" s="750" t="s">
        <v>577</v>
      </c>
      <c r="E8" s="751">
        <v>50113001</v>
      </c>
      <c r="F8" s="750" t="s">
        <v>596</v>
      </c>
      <c r="G8" s="749" t="s">
        <v>604</v>
      </c>
      <c r="H8" s="749">
        <v>126486</v>
      </c>
      <c r="I8" s="749">
        <v>26486</v>
      </c>
      <c r="J8" s="749" t="s">
        <v>605</v>
      </c>
      <c r="K8" s="749" t="s">
        <v>606</v>
      </c>
      <c r="L8" s="752">
        <v>629.66</v>
      </c>
      <c r="M8" s="752">
        <v>1</v>
      </c>
      <c r="N8" s="753">
        <v>629.66</v>
      </c>
    </row>
    <row r="9" spans="1:14" ht="14.4" customHeight="1" x14ac:dyDescent="0.3">
      <c r="A9" s="747" t="s">
        <v>560</v>
      </c>
      <c r="B9" s="748" t="s">
        <v>561</v>
      </c>
      <c r="C9" s="749" t="s">
        <v>576</v>
      </c>
      <c r="D9" s="750" t="s">
        <v>577</v>
      </c>
      <c r="E9" s="751">
        <v>50113001</v>
      </c>
      <c r="F9" s="750" t="s">
        <v>596</v>
      </c>
      <c r="G9" s="749" t="s">
        <v>597</v>
      </c>
      <c r="H9" s="749">
        <v>197323</v>
      </c>
      <c r="I9" s="749">
        <v>197323</v>
      </c>
      <c r="J9" s="749" t="s">
        <v>607</v>
      </c>
      <c r="K9" s="749" t="s">
        <v>608</v>
      </c>
      <c r="L9" s="752">
        <v>1335.1999999999994</v>
      </c>
      <c r="M9" s="752">
        <v>2</v>
      </c>
      <c r="N9" s="753">
        <v>2670.3999999999987</v>
      </c>
    </row>
    <row r="10" spans="1:14" ht="14.4" customHeight="1" x14ac:dyDescent="0.3">
      <c r="A10" s="747" t="s">
        <v>560</v>
      </c>
      <c r="B10" s="748" t="s">
        <v>561</v>
      </c>
      <c r="C10" s="749" t="s">
        <v>576</v>
      </c>
      <c r="D10" s="750" t="s">
        <v>577</v>
      </c>
      <c r="E10" s="751">
        <v>50113001</v>
      </c>
      <c r="F10" s="750" t="s">
        <v>596</v>
      </c>
      <c r="G10" s="749" t="s">
        <v>597</v>
      </c>
      <c r="H10" s="749">
        <v>128831</v>
      </c>
      <c r="I10" s="749">
        <v>28831</v>
      </c>
      <c r="J10" s="749" t="s">
        <v>609</v>
      </c>
      <c r="K10" s="749" t="s">
        <v>610</v>
      </c>
      <c r="L10" s="752">
        <v>162.90000000000003</v>
      </c>
      <c r="M10" s="752">
        <v>3</v>
      </c>
      <c r="N10" s="753">
        <v>488.7000000000001</v>
      </c>
    </row>
    <row r="11" spans="1:14" ht="14.4" customHeight="1" x14ac:dyDescent="0.3">
      <c r="A11" s="747" t="s">
        <v>560</v>
      </c>
      <c r="B11" s="748" t="s">
        <v>561</v>
      </c>
      <c r="C11" s="749" t="s">
        <v>576</v>
      </c>
      <c r="D11" s="750" t="s">
        <v>577</v>
      </c>
      <c r="E11" s="751">
        <v>50113001</v>
      </c>
      <c r="F11" s="750" t="s">
        <v>596</v>
      </c>
      <c r="G11" s="749" t="s">
        <v>597</v>
      </c>
      <c r="H11" s="749">
        <v>185728</v>
      </c>
      <c r="I11" s="749">
        <v>185728</v>
      </c>
      <c r="J11" s="749" t="s">
        <v>611</v>
      </c>
      <c r="K11" s="749" t="s">
        <v>612</v>
      </c>
      <c r="L11" s="752">
        <v>68.27000000000001</v>
      </c>
      <c r="M11" s="752">
        <v>1</v>
      </c>
      <c r="N11" s="753">
        <v>68.27000000000001</v>
      </c>
    </row>
    <row r="12" spans="1:14" ht="14.4" customHeight="1" x14ac:dyDescent="0.3">
      <c r="A12" s="747" t="s">
        <v>560</v>
      </c>
      <c r="B12" s="748" t="s">
        <v>561</v>
      </c>
      <c r="C12" s="749" t="s">
        <v>576</v>
      </c>
      <c r="D12" s="750" t="s">
        <v>577</v>
      </c>
      <c r="E12" s="751">
        <v>50113001</v>
      </c>
      <c r="F12" s="750" t="s">
        <v>596</v>
      </c>
      <c r="G12" s="749" t="s">
        <v>604</v>
      </c>
      <c r="H12" s="749">
        <v>102945</v>
      </c>
      <c r="I12" s="749">
        <v>2945</v>
      </c>
      <c r="J12" s="749" t="s">
        <v>613</v>
      </c>
      <c r="K12" s="749" t="s">
        <v>614</v>
      </c>
      <c r="L12" s="752">
        <v>8.6950000000000003</v>
      </c>
      <c r="M12" s="752">
        <v>6</v>
      </c>
      <c r="N12" s="753">
        <v>52.17</v>
      </c>
    </row>
    <row r="13" spans="1:14" ht="14.4" customHeight="1" x14ac:dyDescent="0.3">
      <c r="A13" s="747" t="s">
        <v>560</v>
      </c>
      <c r="B13" s="748" t="s">
        <v>561</v>
      </c>
      <c r="C13" s="749" t="s">
        <v>576</v>
      </c>
      <c r="D13" s="750" t="s">
        <v>577</v>
      </c>
      <c r="E13" s="751">
        <v>50113001</v>
      </c>
      <c r="F13" s="750" t="s">
        <v>596</v>
      </c>
      <c r="G13" s="749" t="s">
        <v>604</v>
      </c>
      <c r="H13" s="749">
        <v>115378</v>
      </c>
      <c r="I13" s="749">
        <v>15378</v>
      </c>
      <c r="J13" s="749" t="s">
        <v>613</v>
      </c>
      <c r="K13" s="749" t="s">
        <v>615</v>
      </c>
      <c r="L13" s="752">
        <v>21.283333333333335</v>
      </c>
      <c r="M13" s="752">
        <v>3</v>
      </c>
      <c r="N13" s="753">
        <v>63.85</v>
      </c>
    </row>
    <row r="14" spans="1:14" ht="14.4" customHeight="1" x14ac:dyDescent="0.3">
      <c r="A14" s="747" t="s">
        <v>560</v>
      </c>
      <c r="B14" s="748" t="s">
        <v>561</v>
      </c>
      <c r="C14" s="749" t="s">
        <v>576</v>
      </c>
      <c r="D14" s="750" t="s">
        <v>577</v>
      </c>
      <c r="E14" s="751">
        <v>50113001</v>
      </c>
      <c r="F14" s="750" t="s">
        <v>596</v>
      </c>
      <c r="G14" s="749" t="s">
        <v>597</v>
      </c>
      <c r="H14" s="749">
        <v>188708</v>
      </c>
      <c r="I14" s="749">
        <v>88708</v>
      </c>
      <c r="J14" s="749" t="s">
        <v>616</v>
      </c>
      <c r="K14" s="749" t="s">
        <v>617</v>
      </c>
      <c r="L14" s="752">
        <v>79.95</v>
      </c>
      <c r="M14" s="752">
        <v>2</v>
      </c>
      <c r="N14" s="753">
        <v>159.9</v>
      </c>
    </row>
    <row r="15" spans="1:14" ht="14.4" customHeight="1" x14ac:dyDescent="0.3">
      <c r="A15" s="747" t="s">
        <v>560</v>
      </c>
      <c r="B15" s="748" t="s">
        <v>561</v>
      </c>
      <c r="C15" s="749" t="s">
        <v>576</v>
      </c>
      <c r="D15" s="750" t="s">
        <v>577</v>
      </c>
      <c r="E15" s="751">
        <v>50113001</v>
      </c>
      <c r="F15" s="750" t="s">
        <v>596</v>
      </c>
      <c r="G15" s="749" t="s">
        <v>597</v>
      </c>
      <c r="H15" s="749">
        <v>176954</v>
      </c>
      <c r="I15" s="749">
        <v>176954</v>
      </c>
      <c r="J15" s="749" t="s">
        <v>618</v>
      </c>
      <c r="K15" s="749" t="s">
        <v>619</v>
      </c>
      <c r="L15" s="752">
        <v>94.3</v>
      </c>
      <c r="M15" s="752">
        <v>3</v>
      </c>
      <c r="N15" s="753">
        <v>282.89999999999998</v>
      </c>
    </row>
    <row r="16" spans="1:14" ht="14.4" customHeight="1" x14ac:dyDescent="0.3">
      <c r="A16" s="747" t="s">
        <v>560</v>
      </c>
      <c r="B16" s="748" t="s">
        <v>561</v>
      </c>
      <c r="C16" s="749" t="s">
        <v>576</v>
      </c>
      <c r="D16" s="750" t="s">
        <v>577</v>
      </c>
      <c r="E16" s="751">
        <v>50113001</v>
      </c>
      <c r="F16" s="750" t="s">
        <v>596</v>
      </c>
      <c r="G16" s="749" t="s">
        <v>604</v>
      </c>
      <c r="H16" s="749">
        <v>127260</v>
      </c>
      <c r="I16" s="749">
        <v>127260</v>
      </c>
      <c r="J16" s="749" t="s">
        <v>620</v>
      </c>
      <c r="K16" s="749" t="s">
        <v>621</v>
      </c>
      <c r="L16" s="752">
        <v>16.040000000000003</v>
      </c>
      <c r="M16" s="752">
        <v>5</v>
      </c>
      <c r="N16" s="753">
        <v>80.200000000000017</v>
      </c>
    </row>
    <row r="17" spans="1:14" ht="14.4" customHeight="1" x14ac:dyDescent="0.3">
      <c r="A17" s="747" t="s">
        <v>560</v>
      </c>
      <c r="B17" s="748" t="s">
        <v>561</v>
      </c>
      <c r="C17" s="749" t="s">
        <v>576</v>
      </c>
      <c r="D17" s="750" t="s">
        <v>577</v>
      </c>
      <c r="E17" s="751">
        <v>50113001</v>
      </c>
      <c r="F17" s="750" t="s">
        <v>596</v>
      </c>
      <c r="G17" s="749" t="s">
        <v>604</v>
      </c>
      <c r="H17" s="749">
        <v>127263</v>
      </c>
      <c r="I17" s="749">
        <v>127263</v>
      </c>
      <c r="J17" s="749" t="s">
        <v>620</v>
      </c>
      <c r="K17" s="749" t="s">
        <v>622</v>
      </c>
      <c r="L17" s="752">
        <v>53.833333333333336</v>
      </c>
      <c r="M17" s="752">
        <v>3</v>
      </c>
      <c r="N17" s="753">
        <v>161.5</v>
      </c>
    </row>
    <row r="18" spans="1:14" ht="14.4" customHeight="1" x14ac:dyDescent="0.3">
      <c r="A18" s="747" t="s">
        <v>560</v>
      </c>
      <c r="B18" s="748" t="s">
        <v>561</v>
      </c>
      <c r="C18" s="749" t="s">
        <v>576</v>
      </c>
      <c r="D18" s="750" t="s">
        <v>577</v>
      </c>
      <c r="E18" s="751">
        <v>50113001</v>
      </c>
      <c r="F18" s="750" t="s">
        <v>596</v>
      </c>
      <c r="G18" s="749" t="s">
        <v>604</v>
      </c>
      <c r="H18" s="749">
        <v>127272</v>
      </c>
      <c r="I18" s="749">
        <v>127272</v>
      </c>
      <c r="J18" s="749" t="s">
        <v>620</v>
      </c>
      <c r="K18" s="749" t="s">
        <v>623</v>
      </c>
      <c r="L18" s="752">
        <v>48.130000000000017</v>
      </c>
      <c r="M18" s="752">
        <v>1</v>
      </c>
      <c r="N18" s="753">
        <v>48.130000000000017</v>
      </c>
    </row>
    <row r="19" spans="1:14" ht="14.4" customHeight="1" x14ac:dyDescent="0.3">
      <c r="A19" s="747" t="s">
        <v>560</v>
      </c>
      <c r="B19" s="748" t="s">
        <v>561</v>
      </c>
      <c r="C19" s="749" t="s">
        <v>576</v>
      </c>
      <c r="D19" s="750" t="s">
        <v>577</v>
      </c>
      <c r="E19" s="751">
        <v>50113001</v>
      </c>
      <c r="F19" s="750" t="s">
        <v>596</v>
      </c>
      <c r="G19" s="749" t="s">
        <v>604</v>
      </c>
      <c r="H19" s="749">
        <v>849453</v>
      </c>
      <c r="I19" s="749">
        <v>163077</v>
      </c>
      <c r="J19" s="749" t="s">
        <v>624</v>
      </c>
      <c r="K19" s="749" t="s">
        <v>625</v>
      </c>
      <c r="L19" s="752">
        <v>22.725000000000001</v>
      </c>
      <c r="M19" s="752">
        <v>2</v>
      </c>
      <c r="N19" s="753">
        <v>45.45</v>
      </c>
    </row>
    <row r="20" spans="1:14" ht="14.4" customHeight="1" x14ac:dyDescent="0.3">
      <c r="A20" s="747" t="s">
        <v>560</v>
      </c>
      <c r="B20" s="748" t="s">
        <v>561</v>
      </c>
      <c r="C20" s="749" t="s">
        <v>576</v>
      </c>
      <c r="D20" s="750" t="s">
        <v>577</v>
      </c>
      <c r="E20" s="751">
        <v>50113001</v>
      </c>
      <c r="F20" s="750" t="s">
        <v>596</v>
      </c>
      <c r="G20" s="749" t="s">
        <v>597</v>
      </c>
      <c r="H20" s="749">
        <v>194916</v>
      </c>
      <c r="I20" s="749">
        <v>94916</v>
      </c>
      <c r="J20" s="749" t="s">
        <v>626</v>
      </c>
      <c r="K20" s="749" t="s">
        <v>627</v>
      </c>
      <c r="L20" s="752">
        <v>83.77</v>
      </c>
      <c r="M20" s="752">
        <v>6</v>
      </c>
      <c r="N20" s="753">
        <v>502.62</v>
      </c>
    </row>
    <row r="21" spans="1:14" ht="14.4" customHeight="1" x14ac:dyDescent="0.3">
      <c r="A21" s="747" t="s">
        <v>560</v>
      </c>
      <c r="B21" s="748" t="s">
        <v>561</v>
      </c>
      <c r="C21" s="749" t="s">
        <v>576</v>
      </c>
      <c r="D21" s="750" t="s">
        <v>577</v>
      </c>
      <c r="E21" s="751">
        <v>50113001</v>
      </c>
      <c r="F21" s="750" t="s">
        <v>596</v>
      </c>
      <c r="G21" s="749" t="s">
        <v>597</v>
      </c>
      <c r="H21" s="749">
        <v>194920</v>
      </c>
      <c r="I21" s="749">
        <v>94920</v>
      </c>
      <c r="J21" s="749" t="s">
        <v>628</v>
      </c>
      <c r="K21" s="749" t="s">
        <v>629</v>
      </c>
      <c r="L21" s="752">
        <v>73.999268292682927</v>
      </c>
      <c r="M21" s="752">
        <v>41</v>
      </c>
      <c r="N21" s="753">
        <v>3033.9700000000003</v>
      </c>
    </row>
    <row r="22" spans="1:14" ht="14.4" customHeight="1" x14ac:dyDescent="0.3">
      <c r="A22" s="747" t="s">
        <v>560</v>
      </c>
      <c r="B22" s="748" t="s">
        <v>561</v>
      </c>
      <c r="C22" s="749" t="s">
        <v>576</v>
      </c>
      <c r="D22" s="750" t="s">
        <v>577</v>
      </c>
      <c r="E22" s="751">
        <v>50113001</v>
      </c>
      <c r="F22" s="750" t="s">
        <v>596</v>
      </c>
      <c r="G22" s="749" t="s">
        <v>597</v>
      </c>
      <c r="H22" s="749">
        <v>845369</v>
      </c>
      <c r="I22" s="749">
        <v>107987</v>
      </c>
      <c r="J22" s="749" t="s">
        <v>630</v>
      </c>
      <c r="K22" s="749" t="s">
        <v>631</v>
      </c>
      <c r="L22" s="752">
        <v>112.28000000000006</v>
      </c>
      <c r="M22" s="752">
        <v>5</v>
      </c>
      <c r="N22" s="753">
        <v>561.40000000000032</v>
      </c>
    </row>
    <row r="23" spans="1:14" ht="14.4" customHeight="1" x14ac:dyDescent="0.3">
      <c r="A23" s="747" t="s">
        <v>560</v>
      </c>
      <c r="B23" s="748" t="s">
        <v>561</v>
      </c>
      <c r="C23" s="749" t="s">
        <v>576</v>
      </c>
      <c r="D23" s="750" t="s">
        <v>577</v>
      </c>
      <c r="E23" s="751">
        <v>50113001</v>
      </c>
      <c r="F23" s="750" t="s">
        <v>596</v>
      </c>
      <c r="G23" s="749" t="s">
        <v>597</v>
      </c>
      <c r="H23" s="749">
        <v>844960</v>
      </c>
      <c r="I23" s="749">
        <v>125114</v>
      </c>
      <c r="J23" s="749" t="s">
        <v>632</v>
      </c>
      <c r="K23" s="749" t="s">
        <v>633</v>
      </c>
      <c r="L23" s="752">
        <v>57.84999999999998</v>
      </c>
      <c r="M23" s="752">
        <v>5</v>
      </c>
      <c r="N23" s="753">
        <v>289.24999999999989</v>
      </c>
    </row>
    <row r="24" spans="1:14" ht="14.4" customHeight="1" x14ac:dyDescent="0.3">
      <c r="A24" s="747" t="s">
        <v>560</v>
      </c>
      <c r="B24" s="748" t="s">
        <v>561</v>
      </c>
      <c r="C24" s="749" t="s">
        <v>576</v>
      </c>
      <c r="D24" s="750" t="s">
        <v>577</v>
      </c>
      <c r="E24" s="751">
        <v>50113001</v>
      </c>
      <c r="F24" s="750" t="s">
        <v>596</v>
      </c>
      <c r="G24" s="749" t="s">
        <v>597</v>
      </c>
      <c r="H24" s="749">
        <v>156926</v>
      </c>
      <c r="I24" s="749">
        <v>56926</v>
      </c>
      <c r="J24" s="749" t="s">
        <v>634</v>
      </c>
      <c r="K24" s="749" t="s">
        <v>635</v>
      </c>
      <c r="L24" s="752">
        <v>48.400000000000006</v>
      </c>
      <c r="M24" s="752">
        <v>10</v>
      </c>
      <c r="N24" s="753">
        <v>484.00000000000006</v>
      </c>
    </row>
    <row r="25" spans="1:14" ht="14.4" customHeight="1" x14ac:dyDescent="0.3">
      <c r="A25" s="747" t="s">
        <v>560</v>
      </c>
      <c r="B25" s="748" t="s">
        <v>561</v>
      </c>
      <c r="C25" s="749" t="s">
        <v>576</v>
      </c>
      <c r="D25" s="750" t="s">
        <v>577</v>
      </c>
      <c r="E25" s="751">
        <v>50113001</v>
      </c>
      <c r="F25" s="750" t="s">
        <v>596</v>
      </c>
      <c r="G25" s="749" t="s">
        <v>597</v>
      </c>
      <c r="H25" s="749">
        <v>196303</v>
      </c>
      <c r="I25" s="749">
        <v>96303</v>
      </c>
      <c r="J25" s="749" t="s">
        <v>636</v>
      </c>
      <c r="K25" s="749" t="s">
        <v>637</v>
      </c>
      <c r="L25" s="752">
        <v>42.435000000000009</v>
      </c>
      <c r="M25" s="752">
        <v>4</v>
      </c>
      <c r="N25" s="753">
        <v>169.74000000000004</v>
      </c>
    </row>
    <row r="26" spans="1:14" ht="14.4" customHeight="1" x14ac:dyDescent="0.3">
      <c r="A26" s="747" t="s">
        <v>560</v>
      </c>
      <c r="B26" s="748" t="s">
        <v>561</v>
      </c>
      <c r="C26" s="749" t="s">
        <v>576</v>
      </c>
      <c r="D26" s="750" t="s">
        <v>577</v>
      </c>
      <c r="E26" s="751">
        <v>50113001</v>
      </c>
      <c r="F26" s="750" t="s">
        <v>596</v>
      </c>
      <c r="G26" s="749" t="s">
        <v>597</v>
      </c>
      <c r="H26" s="749">
        <v>185060</v>
      </c>
      <c r="I26" s="749">
        <v>85060</v>
      </c>
      <c r="J26" s="749" t="s">
        <v>638</v>
      </c>
      <c r="K26" s="749" t="s">
        <v>639</v>
      </c>
      <c r="L26" s="752">
        <v>66.260000000000019</v>
      </c>
      <c r="M26" s="752">
        <v>5</v>
      </c>
      <c r="N26" s="753">
        <v>331.30000000000007</v>
      </c>
    </row>
    <row r="27" spans="1:14" ht="14.4" customHeight="1" x14ac:dyDescent="0.3">
      <c r="A27" s="747" t="s">
        <v>560</v>
      </c>
      <c r="B27" s="748" t="s">
        <v>561</v>
      </c>
      <c r="C27" s="749" t="s">
        <v>576</v>
      </c>
      <c r="D27" s="750" t="s">
        <v>577</v>
      </c>
      <c r="E27" s="751">
        <v>50113001</v>
      </c>
      <c r="F27" s="750" t="s">
        <v>596</v>
      </c>
      <c r="G27" s="749" t="s">
        <v>597</v>
      </c>
      <c r="H27" s="749">
        <v>192351</v>
      </c>
      <c r="I27" s="749">
        <v>92351</v>
      </c>
      <c r="J27" s="749" t="s">
        <v>640</v>
      </c>
      <c r="K27" s="749" t="s">
        <v>641</v>
      </c>
      <c r="L27" s="752">
        <v>86.22</v>
      </c>
      <c r="M27" s="752">
        <v>34</v>
      </c>
      <c r="N27" s="753">
        <v>2931.48</v>
      </c>
    </row>
    <row r="28" spans="1:14" ht="14.4" customHeight="1" x14ac:dyDescent="0.3">
      <c r="A28" s="747" t="s">
        <v>560</v>
      </c>
      <c r="B28" s="748" t="s">
        <v>561</v>
      </c>
      <c r="C28" s="749" t="s">
        <v>576</v>
      </c>
      <c r="D28" s="750" t="s">
        <v>577</v>
      </c>
      <c r="E28" s="751">
        <v>50113001</v>
      </c>
      <c r="F28" s="750" t="s">
        <v>596</v>
      </c>
      <c r="G28" s="749" t="s">
        <v>597</v>
      </c>
      <c r="H28" s="749">
        <v>132992</v>
      </c>
      <c r="I28" s="749">
        <v>32992</v>
      </c>
      <c r="J28" s="749" t="s">
        <v>642</v>
      </c>
      <c r="K28" s="749" t="s">
        <v>643</v>
      </c>
      <c r="L28" s="752">
        <v>108.39000000000001</v>
      </c>
      <c r="M28" s="752">
        <v>5</v>
      </c>
      <c r="N28" s="753">
        <v>541.95000000000005</v>
      </c>
    </row>
    <row r="29" spans="1:14" ht="14.4" customHeight="1" x14ac:dyDescent="0.3">
      <c r="A29" s="747" t="s">
        <v>560</v>
      </c>
      <c r="B29" s="748" t="s">
        <v>561</v>
      </c>
      <c r="C29" s="749" t="s">
        <v>576</v>
      </c>
      <c r="D29" s="750" t="s">
        <v>577</v>
      </c>
      <c r="E29" s="751">
        <v>50113001</v>
      </c>
      <c r="F29" s="750" t="s">
        <v>596</v>
      </c>
      <c r="G29" s="749" t="s">
        <v>604</v>
      </c>
      <c r="H29" s="749">
        <v>112891</v>
      </c>
      <c r="I29" s="749">
        <v>12891</v>
      </c>
      <c r="J29" s="749" t="s">
        <v>644</v>
      </c>
      <c r="K29" s="749" t="s">
        <v>645</v>
      </c>
      <c r="L29" s="752">
        <v>58.33000000000002</v>
      </c>
      <c r="M29" s="752">
        <v>5</v>
      </c>
      <c r="N29" s="753">
        <v>291.65000000000009</v>
      </c>
    </row>
    <row r="30" spans="1:14" ht="14.4" customHeight="1" x14ac:dyDescent="0.3">
      <c r="A30" s="747" t="s">
        <v>560</v>
      </c>
      <c r="B30" s="748" t="s">
        <v>561</v>
      </c>
      <c r="C30" s="749" t="s">
        <v>576</v>
      </c>
      <c r="D30" s="750" t="s">
        <v>577</v>
      </c>
      <c r="E30" s="751">
        <v>50113001</v>
      </c>
      <c r="F30" s="750" t="s">
        <v>596</v>
      </c>
      <c r="G30" s="749" t="s">
        <v>604</v>
      </c>
      <c r="H30" s="749">
        <v>112892</v>
      </c>
      <c r="I30" s="749">
        <v>12892</v>
      </c>
      <c r="J30" s="749" t="s">
        <v>644</v>
      </c>
      <c r="K30" s="749" t="s">
        <v>646</v>
      </c>
      <c r="L30" s="752">
        <v>104.34250000000003</v>
      </c>
      <c r="M30" s="752">
        <v>12</v>
      </c>
      <c r="N30" s="753">
        <v>1252.1100000000004</v>
      </c>
    </row>
    <row r="31" spans="1:14" ht="14.4" customHeight="1" x14ac:dyDescent="0.3">
      <c r="A31" s="747" t="s">
        <v>560</v>
      </c>
      <c r="B31" s="748" t="s">
        <v>561</v>
      </c>
      <c r="C31" s="749" t="s">
        <v>576</v>
      </c>
      <c r="D31" s="750" t="s">
        <v>577</v>
      </c>
      <c r="E31" s="751">
        <v>50113001</v>
      </c>
      <c r="F31" s="750" t="s">
        <v>596</v>
      </c>
      <c r="G31" s="749" t="s">
        <v>597</v>
      </c>
      <c r="H31" s="749">
        <v>159714</v>
      </c>
      <c r="I31" s="749">
        <v>59714</v>
      </c>
      <c r="J31" s="749" t="s">
        <v>647</v>
      </c>
      <c r="K31" s="749" t="s">
        <v>648</v>
      </c>
      <c r="L31" s="752">
        <v>119.88590909090908</v>
      </c>
      <c r="M31" s="752">
        <v>22</v>
      </c>
      <c r="N31" s="753">
        <v>2637.49</v>
      </c>
    </row>
    <row r="32" spans="1:14" ht="14.4" customHeight="1" x14ac:dyDescent="0.3">
      <c r="A32" s="747" t="s">
        <v>560</v>
      </c>
      <c r="B32" s="748" t="s">
        <v>561</v>
      </c>
      <c r="C32" s="749" t="s">
        <v>576</v>
      </c>
      <c r="D32" s="750" t="s">
        <v>577</v>
      </c>
      <c r="E32" s="751">
        <v>50113001</v>
      </c>
      <c r="F32" s="750" t="s">
        <v>596</v>
      </c>
      <c r="G32" s="749" t="s">
        <v>597</v>
      </c>
      <c r="H32" s="749">
        <v>176496</v>
      </c>
      <c r="I32" s="749">
        <v>76496</v>
      </c>
      <c r="J32" s="749" t="s">
        <v>649</v>
      </c>
      <c r="K32" s="749" t="s">
        <v>650</v>
      </c>
      <c r="L32" s="752">
        <v>125.43000000000002</v>
      </c>
      <c r="M32" s="752">
        <v>46</v>
      </c>
      <c r="N32" s="753">
        <v>5769.7800000000007</v>
      </c>
    </row>
    <row r="33" spans="1:14" ht="14.4" customHeight="1" x14ac:dyDescent="0.3">
      <c r="A33" s="747" t="s">
        <v>560</v>
      </c>
      <c r="B33" s="748" t="s">
        <v>561</v>
      </c>
      <c r="C33" s="749" t="s">
        <v>576</v>
      </c>
      <c r="D33" s="750" t="s">
        <v>577</v>
      </c>
      <c r="E33" s="751">
        <v>50113001</v>
      </c>
      <c r="F33" s="750" t="s">
        <v>596</v>
      </c>
      <c r="G33" s="749" t="s">
        <v>597</v>
      </c>
      <c r="H33" s="749">
        <v>162320</v>
      </c>
      <c r="I33" s="749">
        <v>62320</v>
      </c>
      <c r="J33" s="749" t="s">
        <v>651</v>
      </c>
      <c r="K33" s="749" t="s">
        <v>652</v>
      </c>
      <c r="L33" s="752">
        <v>74.350000000000023</v>
      </c>
      <c r="M33" s="752">
        <v>5</v>
      </c>
      <c r="N33" s="753">
        <v>371.75000000000011</v>
      </c>
    </row>
    <row r="34" spans="1:14" ht="14.4" customHeight="1" x14ac:dyDescent="0.3">
      <c r="A34" s="747" t="s">
        <v>560</v>
      </c>
      <c r="B34" s="748" t="s">
        <v>561</v>
      </c>
      <c r="C34" s="749" t="s">
        <v>576</v>
      </c>
      <c r="D34" s="750" t="s">
        <v>577</v>
      </c>
      <c r="E34" s="751">
        <v>50113001</v>
      </c>
      <c r="F34" s="750" t="s">
        <v>596</v>
      </c>
      <c r="G34" s="749" t="s">
        <v>597</v>
      </c>
      <c r="H34" s="749">
        <v>203323</v>
      </c>
      <c r="I34" s="749">
        <v>203323</v>
      </c>
      <c r="J34" s="749" t="s">
        <v>651</v>
      </c>
      <c r="K34" s="749" t="s">
        <v>653</v>
      </c>
      <c r="L34" s="752">
        <v>246.8000000000001</v>
      </c>
      <c r="M34" s="752">
        <v>5</v>
      </c>
      <c r="N34" s="753">
        <v>1234.0000000000005</v>
      </c>
    </row>
    <row r="35" spans="1:14" ht="14.4" customHeight="1" x14ac:dyDescent="0.3">
      <c r="A35" s="747" t="s">
        <v>560</v>
      </c>
      <c r="B35" s="748" t="s">
        <v>561</v>
      </c>
      <c r="C35" s="749" t="s">
        <v>576</v>
      </c>
      <c r="D35" s="750" t="s">
        <v>577</v>
      </c>
      <c r="E35" s="751">
        <v>50113001</v>
      </c>
      <c r="F35" s="750" t="s">
        <v>596</v>
      </c>
      <c r="G35" s="749" t="s">
        <v>604</v>
      </c>
      <c r="H35" s="749">
        <v>49941</v>
      </c>
      <c r="I35" s="749">
        <v>49941</v>
      </c>
      <c r="J35" s="749" t="s">
        <v>654</v>
      </c>
      <c r="K35" s="749" t="s">
        <v>655</v>
      </c>
      <c r="L35" s="752">
        <v>291.64999999999998</v>
      </c>
      <c r="M35" s="752">
        <v>1</v>
      </c>
      <c r="N35" s="753">
        <v>291.64999999999998</v>
      </c>
    </row>
    <row r="36" spans="1:14" ht="14.4" customHeight="1" x14ac:dyDescent="0.3">
      <c r="A36" s="747" t="s">
        <v>560</v>
      </c>
      <c r="B36" s="748" t="s">
        <v>561</v>
      </c>
      <c r="C36" s="749" t="s">
        <v>576</v>
      </c>
      <c r="D36" s="750" t="s">
        <v>577</v>
      </c>
      <c r="E36" s="751">
        <v>50113001</v>
      </c>
      <c r="F36" s="750" t="s">
        <v>596</v>
      </c>
      <c r="G36" s="749" t="s">
        <v>604</v>
      </c>
      <c r="H36" s="749">
        <v>145499</v>
      </c>
      <c r="I36" s="749">
        <v>45499</v>
      </c>
      <c r="J36" s="749" t="s">
        <v>654</v>
      </c>
      <c r="K36" s="749" t="s">
        <v>656</v>
      </c>
      <c r="L36" s="752">
        <v>101.72999999999999</v>
      </c>
      <c r="M36" s="752">
        <v>2</v>
      </c>
      <c r="N36" s="753">
        <v>203.45999999999998</v>
      </c>
    </row>
    <row r="37" spans="1:14" ht="14.4" customHeight="1" x14ac:dyDescent="0.3">
      <c r="A37" s="747" t="s">
        <v>560</v>
      </c>
      <c r="B37" s="748" t="s">
        <v>561</v>
      </c>
      <c r="C37" s="749" t="s">
        <v>576</v>
      </c>
      <c r="D37" s="750" t="s">
        <v>577</v>
      </c>
      <c r="E37" s="751">
        <v>50113001</v>
      </c>
      <c r="F37" s="750" t="s">
        <v>596</v>
      </c>
      <c r="G37" s="749" t="s">
        <v>604</v>
      </c>
      <c r="H37" s="749">
        <v>131536</v>
      </c>
      <c r="I37" s="749">
        <v>31536</v>
      </c>
      <c r="J37" s="749" t="s">
        <v>657</v>
      </c>
      <c r="K37" s="749" t="s">
        <v>658</v>
      </c>
      <c r="L37" s="752">
        <v>207.42</v>
      </c>
      <c r="M37" s="752">
        <v>3</v>
      </c>
      <c r="N37" s="753">
        <v>622.26</v>
      </c>
    </row>
    <row r="38" spans="1:14" ht="14.4" customHeight="1" x14ac:dyDescent="0.3">
      <c r="A38" s="747" t="s">
        <v>560</v>
      </c>
      <c r="B38" s="748" t="s">
        <v>561</v>
      </c>
      <c r="C38" s="749" t="s">
        <v>576</v>
      </c>
      <c r="D38" s="750" t="s">
        <v>577</v>
      </c>
      <c r="E38" s="751">
        <v>50113001</v>
      </c>
      <c r="F38" s="750" t="s">
        <v>596</v>
      </c>
      <c r="G38" s="749" t="s">
        <v>604</v>
      </c>
      <c r="H38" s="749">
        <v>58038</v>
      </c>
      <c r="I38" s="749">
        <v>58038</v>
      </c>
      <c r="J38" s="749" t="s">
        <v>659</v>
      </c>
      <c r="K38" s="749" t="s">
        <v>660</v>
      </c>
      <c r="L38" s="752">
        <v>249.81</v>
      </c>
      <c r="M38" s="752">
        <v>2</v>
      </c>
      <c r="N38" s="753">
        <v>499.62</v>
      </c>
    </row>
    <row r="39" spans="1:14" ht="14.4" customHeight="1" x14ac:dyDescent="0.3">
      <c r="A39" s="747" t="s">
        <v>560</v>
      </c>
      <c r="B39" s="748" t="s">
        <v>561</v>
      </c>
      <c r="C39" s="749" t="s">
        <v>576</v>
      </c>
      <c r="D39" s="750" t="s">
        <v>577</v>
      </c>
      <c r="E39" s="751">
        <v>50113001</v>
      </c>
      <c r="F39" s="750" t="s">
        <v>596</v>
      </c>
      <c r="G39" s="749" t="s">
        <v>597</v>
      </c>
      <c r="H39" s="749">
        <v>193798</v>
      </c>
      <c r="I39" s="749">
        <v>193798</v>
      </c>
      <c r="J39" s="749" t="s">
        <v>661</v>
      </c>
      <c r="K39" s="749" t="s">
        <v>662</v>
      </c>
      <c r="L39" s="752">
        <v>893.22</v>
      </c>
      <c r="M39" s="752">
        <v>1</v>
      </c>
      <c r="N39" s="753">
        <v>893.22</v>
      </c>
    </row>
    <row r="40" spans="1:14" ht="14.4" customHeight="1" x14ac:dyDescent="0.3">
      <c r="A40" s="747" t="s">
        <v>560</v>
      </c>
      <c r="B40" s="748" t="s">
        <v>561</v>
      </c>
      <c r="C40" s="749" t="s">
        <v>576</v>
      </c>
      <c r="D40" s="750" t="s">
        <v>577</v>
      </c>
      <c r="E40" s="751">
        <v>50113001</v>
      </c>
      <c r="F40" s="750" t="s">
        <v>596</v>
      </c>
      <c r="G40" s="749" t="s">
        <v>597</v>
      </c>
      <c r="H40" s="749">
        <v>845329</v>
      </c>
      <c r="I40" s="749">
        <v>0</v>
      </c>
      <c r="J40" s="749" t="s">
        <v>663</v>
      </c>
      <c r="K40" s="749" t="s">
        <v>562</v>
      </c>
      <c r="L40" s="752">
        <v>178.41</v>
      </c>
      <c r="M40" s="752">
        <v>5</v>
      </c>
      <c r="N40" s="753">
        <v>892.05</v>
      </c>
    </row>
    <row r="41" spans="1:14" ht="14.4" customHeight="1" x14ac:dyDescent="0.3">
      <c r="A41" s="747" t="s">
        <v>560</v>
      </c>
      <c r="B41" s="748" t="s">
        <v>561</v>
      </c>
      <c r="C41" s="749" t="s">
        <v>576</v>
      </c>
      <c r="D41" s="750" t="s">
        <v>577</v>
      </c>
      <c r="E41" s="751">
        <v>50113001</v>
      </c>
      <c r="F41" s="750" t="s">
        <v>596</v>
      </c>
      <c r="G41" s="749" t="s">
        <v>604</v>
      </c>
      <c r="H41" s="749">
        <v>158716</v>
      </c>
      <c r="I41" s="749">
        <v>158716</v>
      </c>
      <c r="J41" s="749" t="s">
        <v>664</v>
      </c>
      <c r="K41" s="749" t="s">
        <v>665</v>
      </c>
      <c r="L41" s="752">
        <v>174.4433333333333</v>
      </c>
      <c r="M41" s="752">
        <v>3</v>
      </c>
      <c r="N41" s="753">
        <v>523.32999999999993</v>
      </c>
    </row>
    <row r="42" spans="1:14" ht="14.4" customHeight="1" x14ac:dyDescent="0.3">
      <c r="A42" s="747" t="s">
        <v>560</v>
      </c>
      <c r="B42" s="748" t="s">
        <v>561</v>
      </c>
      <c r="C42" s="749" t="s">
        <v>576</v>
      </c>
      <c r="D42" s="750" t="s">
        <v>577</v>
      </c>
      <c r="E42" s="751">
        <v>50113001</v>
      </c>
      <c r="F42" s="750" t="s">
        <v>596</v>
      </c>
      <c r="G42" s="749" t="s">
        <v>604</v>
      </c>
      <c r="H42" s="749">
        <v>158692</v>
      </c>
      <c r="I42" s="749">
        <v>158692</v>
      </c>
      <c r="J42" s="749" t="s">
        <v>666</v>
      </c>
      <c r="K42" s="749" t="s">
        <v>667</v>
      </c>
      <c r="L42" s="752">
        <v>26.143749999999994</v>
      </c>
      <c r="M42" s="752">
        <v>8</v>
      </c>
      <c r="N42" s="753">
        <v>209.14999999999995</v>
      </c>
    </row>
    <row r="43" spans="1:14" ht="14.4" customHeight="1" x14ac:dyDescent="0.3">
      <c r="A43" s="747" t="s">
        <v>560</v>
      </c>
      <c r="B43" s="748" t="s">
        <v>561</v>
      </c>
      <c r="C43" s="749" t="s">
        <v>576</v>
      </c>
      <c r="D43" s="750" t="s">
        <v>577</v>
      </c>
      <c r="E43" s="751">
        <v>50113001</v>
      </c>
      <c r="F43" s="750" t="s">
        <v>596</v>
      </c>
      <c r="G43" s="749" t="s">
        <v>604</v>
      </c>
      <c r="H43" s="749">
        <v>158697</v>
      </c>
      <c r="I43" s="749">
        <v>158697</v>
      </c>
      <c r="J43" s="749" t="s">
        <v>666</v>
      </c>
      <c r="K43" s="749" t="s">
        <v>668</v>
      </c>
      <c r="L43" s="752">
        <v>86.704999999999998</v>
      </c>
      <c r="M43" s="752">
        <v>2</v>
      </c>
      <c r="N43" s="753">
        <v>173.41</v>
      </c>
    </row>
    <row r="44" spans="1:14" ht="14.4" customHeight="1" x14ac:dyDescent="0.3">
      <c r="A44" s="747" t="s">
        <v>560</v>
      </c>
      <c r="B44" s="748" t="s">
        <v>561</v>
      </c>
      <c r="C44" s="749" t="s">
        <v>576</v>
      </c>
      <c r="D44" s="750" t="s">
        <v>577</v>
      </c>
      <c r="E44" s="751">
        <v>50113001</v>
      </c>
      <c r="F44" s="750" t="s">
        <v>596</v>
      </c>
      <c r="G44" s="749" t="s">
        <v>597</v>
      </c>
      <c r="H44" s="749">
        <v>134861</v>
      </c>
      <c r="I44" s="749">
        <v>134861</v>
      </c>
      <c r="J44" s="749" t="s">
        <v>669</v>
      </c>
      <c r="K44" s="749" t="s">
        <v>670</v>
      </c>
      <c r="L44" s="752">
        <v>1588.42</v>
      </c>
      <c r="M44" s="752">
        <v>1</v>
      </c>
      <c r="N44" s="753">
        <v>1588.42</v>
      </c>
    </row>
    <row r="45" spans="1:14" ht="14.4" customHeight="1" x14ac:dyDescent="0.3">
      <c r="A45" s="747" t="s">
        <v>560</v>
      </c>
      <c r="B45" s="748" t="s">
        <v>561</v>
      </c>
      <c r="C45" s="749" t="s">
        <v>576</v>
      </c>
      <c r="D45" s="750" t="s">
        <v>577</v>
      </c>
      <c r="E45" s="751">
        <v>50113001</v>
      </c>
      <c r="F45" s="750" t="s">
        <v>596</v>
      </c>
      <c r="G45" s="749" t="s">
        <v>597</v>
      </c>
      <c r="H45" s="749">
        <v>199466</v>
      </c>
      <c r="I45" s="749">
        <v>199466</v>
      </c>
      <c r="J45" s="749" t="s">
        <v>671</v>
      </c>
      <c r="K45" s="749" t="s">
        <v>672</v>
      </c>
      <c r="L45" s="752">
        <v>112.5175</v>
      </c>
      <c r="M45" s="752">
        <v>8</v>
      </c>
      <c r="N45" s="753">
        <v>900.14</v>
      </c>
    </row>
    <row r="46" spans="1:14" ht="14.4" customHeight="1" x14ac:dyDescent="0.3">
      <c r="A46" s="747" t="s">
        <v>560</v>
      </c>
      <c r="B46" s="748" t="s">
        <v>561</v>
      </c>
      <c r="C46" s="749" t="s">
        <v>576</v>
      </c>
      <c r="D46" s="750" t="s">
        <v>577</v>
      </c>
      <c r="E46" s="751">
        <v>50113001</v>
      </c>
      <c r="F46" s="750" t="s">
        <v>596</v>
      </c>
      <c r="G46" s="749" t="s">
        <v>597</v>
      </c>
      <c r="H46" s="749">
        <v>225150</v>
      </c>
      <c r="I46" s="749">
        <v>225150</v>
      </c>
      <c r="J46" s="749" t="s">
        <v>673</v>
      </c>
      <c r="K46" s="749" t="s">
        <v>674</v>
      </c>
      <c r="L46" s="752">
        <v>88.20999999999998</v>
      </c>
      <c r="M46" s="752">
        <v>3</v>
      </c>
      <c r="N46" s="753">
        <v>264.62999999999994</v>
      </c>
    </row>
    <row r="47" spans="1:14" ht="14.4" customHeight="1" x14ac:dyDescent="0.3">
      <c r="A47" s="747" t="s">
        <v>560</v>
      </c>
      <c r="B47" s="748" t="s">
        <v>561</v>
      </c>
      <c r="C47" s="749" t="s">
        <v>576</v>
      </c>
      <c r="D47" s="750" t="s">
        <v>577</v>
      </c>
      <c r="E47" s="751">
        <v>50113001</v>
      </c>
      <c r="F47" s="750" t="s">
        <v>596</v>
      </c>
      <c r="G47" s="749" t="s">
        <v>597</v>
      </c>
      <c r="H47" s="749">
        <v>149317</v>
      </c>
      <c r="I47" s="749">
        <v>49317</v>
      </c>
      <c r="J47" s="749" t="s">
        <v>675</v>
      </c>
      <c r="K47" s="749" t="s">
        <v>676</v>
      </c>
      <c r="L47" s="752">
        <v>299.00133333333332</v>
      </c>
      <c r="M47" s="752">
        <v>3</v>
      </c>
      <c r="N47" s="753">
        <v>897.00400000000002</v>
      </c>
    </row>
    <row r="48" spans="1:14" ht="14.4" customHeight="1" x14ac:dyDescent="0.3">
      <c r="A48" s="747" t="s">
        <v>560</v>
      </c>
      <c r="B48" s="748" t="s">
        <v>561</v>
      </c>
      <c r="C48" s="749" t="s">
        <v>576</v>
      </c>
      <c r="D48" s="750" t="s">
        <v>577</v>
      </c>
      <c r="E48" s="751">
        <v>50113001</v>
      </c>
      <c r="F48" s="750" t="s">
        <v>596</v>
      </c>
      <c r="G48" s="749" t="s">
        <v>597</v>
      </c>
      <c r="H48" s="749">
        <v>188356</v>
      </c>
      <c r="I48" s="749">
        <v>88356</v>
      </c>
      <c r="J48" s="749" t="s">
        <v>677</v>
      </c>
      <c r="K48" s="749" t="s">
        <v>678</v>
      </c>
      <c r="L48" s="752">
        <v>96.03</v>
      </c>
      <c r="M48" s="752">
        <v>1</v>
      </c>
      <c r="N48" s="753">
        <v>96.03</v>
      </c>
    </row>
    <row r="49" spans="1:14" ht="14.4" customHeight="1" x14ac:dyDescent="0.3">
      <c r="A49" s="747" t="s">
        <v>560</v>
      </c>
      <c r="B49" s="748" t="s">
        <v>561</v>
      </c>
      <c r="C49" s="749" t="s">
        <v>576</v>
      </c>
      <c r="D49" s="750" t="s">
        <v>577</v>
      </c>
      <c r="E49" s="751">
        <v>50113001</v>
      </c>
      <c r="F49" s="750" t="s">
        <v>596</v>
      </c>
      <c r="G49" s="749" t="s">
        <v>604</v>
      </c>
      <c r="H49" s="749">
        <v>850038</v>
      </c>
      <c r="I49" s="749">
        <v>102612</v>
      </c>
      <c r="J49" s="749" t="s">
        <v>679</v>
      </c>
      <c r="K49" s="749" t="s">
        <v>680</v>
      </c>
      <c r="L49" s="752">
        <v>118.21</v>
      </c>
      <c r="M49" s="752">
        <v>1</v>
      </c>
      <c r="N49" s="753">
        <v>118.21</v>
      </c>
    </row>
    <row r="50" spans="1:14" ht="14.4" customHeight="1" x14ac:dyDescent="0.3">
      <c r="A50" s="747" t="s">
        <v>560</v>
      </c>
      <c r="B50" s="748" t="s">
        <v>561</v>
      </c>
      <c r="C50" s="749" t="s">
        <v>576</v>
      </c>
      <c r="D50" s="750" t="s">
        <v>577</v>
      </c>
      <c r="E50" s="751">
        <v>50113001</v>
      </c>
      <c r="F50" s="750" t="s">
        <v>596</v>
      </c>
      <c r="G50" s="749" t="s">
        <v>604</v>
      </c>
      <c r="H50" s="749">
        <v>849990</v>
      </c>
      <c r="I50" s="749">
        <v>102596</v>
      </c>
      <c r="J50" s="749" t="s">
        <v>681</v>
      </c>
      <c r="K50" s="749" t="s">
        <v>682</v>
      </c>
      <c r="L50" s="752">
        <v>24.750000000000007</v>
      </c>
      <c r="M50" s="752">
        <v>2</v>
      </c>
      <c r="N50" s="753">
        <v>49.500000000000014</v>
      </c>
    </row>
    <row r="51" spans="1:14" ht="14.4" customHeight="1" x14ac:dyDescent="0.3">
      <c r="A51" s="747" t="s">
        <v>560</v>
      </c>
      <c r="B51" s="748" t="s">
        <v>561</v>
      </c>
      <c r="C51" s="749" t="s">
        <v>576</v>
      </c>
      <c r="D51" s="750" t="s">
        <v>577</v>
      </c>
      <c r="E51" s="751">
        <v>50113001</v>
      </c>
      <c r="F51" s="750" t="s">
        <v>596</v>
      </c>
      <c r="G51" s="749" t="s">
        <v>604</v>
      </c>
      <c r="H51" s="749">
        <v>850390</v>
      </c>
      <c r="I51" s="749">
        <v>102600</v>
      </c>
      <c r="J51" s="749" t="s">
        <v>681</v>
      </c>
      <c r="K51" s="749" t="s">
        <v>683</v>
      </c>
      <c r="L51" s="752">
        <v>67.999999999999986</v>
      </c>
      <c r="M51" s="752">
        <v>2</v>
      </c>
      <c r="N51" s="753">
        <v>135.99999999999997</v>
      </c>
    </row>
    <row r="52" spans="1:14" ht="14.4" customHeight="1" x14ac:dyDescent="0.3">
      <c r="A52" s="747" t="s">
        <v>560</v>
      </c>
      <c r="B52" s="748" t="s">
        <v>561</v>
      </c>
      <c r="C52" s="749" t="s">
        <v>576</v>
      </c>
      <c r="D52" s="750" t="s">
        <v>577</v>
      </c>
      <c r="E52" s="751">
        <v>50113001</v>
      </c>
      <c r="F52" s="750" t="s">
        <v>596</v>
      </c>
      <c r="G52" s="749" t="s">
        <v>597</v>
      </c>
      <c r="H52" s="749">
        <v>171547</v>
      </c>
      <c r="I52" s="749">
        <v>171547</v>
      </c>
      <c r="J52" s="749" t="s">
        <v>684</v>
      </c>
      <c r="K52" s="749" t="s">
        <v>685</v>
      </c>
      <c r="L52" s="752">
        <v>54.96</v>
      </c>
      <c r="M52" s="752">
        <v>1</v>
      </c>
      <c r="N52" s="753">
        <v>54.96</v>
      </c>
    </row>
    <row r="53" spans="1:14" ht="14.4" customHeight="1" x14ac:dyDescent="0.3">
      <c r="A53" s="747" t="s">
        <v>560</v>
      </c>
      <c r="B53" s="748" t="s">
        <v>561</v>
      </c>
      <c r="C53" s="749" t="s">
        <v>576</v>
      </c>
      <c r="D53" s="750" t="s">
        <v>577</v>
      </c>
      <c r="E53" s="751">
        <v>50113001</v>
      </c>
      <c r="F53" s="750" t="s">
        <v>596</v>
      </c>
      <c r="G53" s="749" t="s">
        <v>604</v>
      </c>
      <c r="H53" s="749">
        <v>110253</v>
      </c>
      <c r="I53" s="749">
        <v>10253</v>
      </c>
      <c r="J53" s="749" t="s">
        <v>686</v>
      </c>
      <c r="K53" s="749" t="s">
        <v>687</v>
      </c>
      <c r="L53" s="752">
        <v>194.68000000000023</v>
      </c>
      <c r="M53" s="752">
        <v>1</v>
      </c>
      <c r="N53" s="753">
        <v>194.68000000000023</v>
      </c>
    </row>
    <row r="54" spans="1:14" ht="14.4" customHeight="1" x14ac:dyDescent="0.3">
      <c r="A54" s="747" t="s">
        <v>560</v>
      </c>
      <c r="B54" s="748" t="s">
        <v>561</v>
      </c>
      <c r="C54" s="749" t="s">
        <v>576</v>
      </c>
      <c r="D54" s="750" t="s">
        <v>577</v>
      </c>
      <c r="E54" s="751">
        <v>50113001</v>
      </c>
      <c r="F54" s="750" t="s">
        <v>596</v>
      </c>
      <c r="G54" s="749" t="s">
        <v>604</v>
      </c>
      <c r="H54" s="749">
        <v>846446</v>
      </c>
      <c r="I54" s="749">
        <v>124343</v>
      </c>
      <c r="J54" s="749" t="s">
        <v>688</v>
      </c>
      <c r="K54" s="749" t="s">
        <v>667</v>
      </c>
      <c r="L54" s="752">
        <v>43.415999999999997</v>
      </c>
      <c r="M54" s="752">
        <v>5</v>
      </c>
      <c r="N54" s="753">
        <v>217.07999999999998</v>
      </c>
    </row>
    <row r="55" spans="1:14" ht="14.4" customHeight="1" x14ac:dyDescent="0.3">
      <c r="A55" s="747" t="s">
        <v>560</v>
      </c>
      <c r="B55" s="748" t="s">
        <v>561</v>
      </c>
      <c r="C55" s="749" t="s">
        <v>576</v>
      </c>
      <c r="D55" s="750" t="s">
        <v>577</v>
      </c>
      <c r="E55" s="751">
        <v>50113001</v>
      </c>
      <c r="F55" s="750" t="s">
        <v>596</v>
      </c>
      <c r="G55" s="749" t="s">
        <v>604</v>
      </c>
      <c r="H55" s="749">
        <v>848477</v>
      </c>
      <c r="I55" s="749">
        <v>124346</v>
      </c>
      <c r="J55" s="749" t="s">
        <v>688</v>
      </c>
      <c r="K55" s="749" t="s">
        <v>689</v>
      </c>
      <c r="L55" s="752">
        <v>129.99999999999997</v>
      </c>
      <c r="M55" s="752">
        <v>1</v>
      </c>
      <c r="N55" s="753">
        <v>129.99999999999997</v>
      </c>
    </row>
    <row r="56" spans="1:14" ht="14.4" customHeight="1" x14ac:dyDescent="0.3">
      <c r="A56" s="747" t="s">
        <v>560</v>
      </c>
      <c r="B56" s="748" t="s">
        <v>561</v>
      </c>
      <c r="C56" s="749" t="s">
        <v>576</v>
      </c>
      <c r="D56" s="750" t="s">
        <v>577</v>
      </c>
      <c r="E56" s="751">
        <v>50113001</v>
      </c>
      <c r="F56" s="750" t="s">
        <v>596</v>
      </c>
      <c r="G56" s="749" t="s">
        <v>604</v>
      </c>
      <c r="H56" s="749">
        <v>117425</v>
      </c>
      <c r="I56" s="749">
        <v>17425</v>
      </c>
      <c r="J56" s="749" t="s">
        <v>690</v>
      </c>
      <c r="K56" s="749" t="s">
        <v>691</v>
      </c>
      <c r="L56" s="752">
        <v>19.815999999999995</v>
      </c>
      <c r="M56" s="752">
        <v>5</v>
      </c>
      <c r="N56" s="753">
        <v>99.079999999999984</v>
      </c>
    </row>
    <row r="57" spans="1:14" ht="14.4" customHeight="1" x14ac:dyDescent="0.3">
      <c r="A57" s="747" t="s">
        <v>560</v>
      </c>
      <c r="B57" s="748" t="s">
        <v>561</v>
      </c>
      <c r="C57" s="749" t="s">
        <v>576</v>
      </c>
      <c r="D57" s="750" t="s">
        <v>577</v>
      </c>
      <c r="E57" s="751">
        <v>50113001</v>
      </c>
      <c r="F57" s="750" t="s">
        <v>596</v>
      </c>
      <c r="G57" s="749" t="s">
        <v>604</v>
      </c>
      <c r="H57" s="749">
        <v>117431</v>
      </c>
      <c r="I57" s="749">
        <v>17431</v>
      </c>
      <c r="J57" s="749" t="s">
        <v>692</v>
      </c>
      <c r="K57" s="749" t="s">
        <v>693</v>
      </c>
      <c r="L57" s="752">
        <v>27.100000000000005</v>
      </c>
      <c r="M57" s="752">
        <v>3</v>
      </c>
      <c r="N57" s="753">
        <v>81.300000000000011</v>
      </c>
    </row>
    <row r="58" spans="1:14" ht="14.4" customHeight="1" x14ac:dyDescent="0.3">
      <c r="A58" s="747" t="s">
        <v>560</v>
      </c>
      <c r="B58" s="748" t="s">
        <v>561</v>
      </c>
      <c r="C58" s="749" t="s">
        <v>576</v>
      </c>
      <c r="D58" s="750" t="s">
        <v>577</v>
      </c>
      <c r="E58" s="751">
        <v>50113001</v>
      </c>
      <c r="F58" s="750" t="s">
        <v>596</v>
      </c>
      <c r="G58" s="749" t="s">
        <v>597</v>
      </c>
      <c r="H58" s="749">
        <v>156992</v>
      </c>
      <c r="I58" s="749">
        <v>56992</v>
      </c>
      <c r="J58" s="749" t="s">
        <v>694</v>
      </c>
      <c r="K58" s="749" t="s">
        <v>695</v>
      </c>
      <c r="L58" s="752">
        <v>61.44</v>
      </c>
      <c r="M58" s="752">
        <v>4</v>
      </c>
      <c r="N58" s="753">
        <v>245.76</v>
      </c>
    </row>
    <row r="59" spans="1:14" ht="14.4" customHeight="1" x14ac:dyDescent="0.3">
      <c r="A59" s="747" t="s">
        <v>560</v>
      </c>
      <c r="B59" s="748" t="s">
        <v>561</v>
      </c>
      <c r="C59" s="749" t="s">
        <v>576</v>
      </c>
      <c r="D59" s="750" t="s">
        <v>577</v>
      </c>
      <c r="E59" s="751">
        <v>50113001</v>
      </c>
      <c r="F59" s="750" t="s">
        <v>596</v>
      </c>
      <c r="G59" s="749" t="s">
        <v>597</v>
      </c>
      <c r="H59" s="749">
        <v>156993</v>
      </c>
      <c r="I59" s="749">
        <v>56993</v>
      </c>
      <c r="J59" s="749" t="s">
        <v>696</v>
      </c>
      <c r="K59" s="749" t="s">
        <v>697</v>
      </c>
      <c r="L59" s="752">
        <v>73.149999999999991</v>
      </c>
      <c r="M59" s="752">
        <v>7</v>
      </c>
      <c r="N59" s="753">
        <v>512.04999999999995</v>
      </c>
    </row>
    <row r="60" spans="1:14" ht="14.4" customHeight="1" x14ac:dyDescent="0.3">
      <c r="A60" s="747" t="s">
        <v>560</v>
      </c>
      <c r="B60" s="748" t="s">
        <v>561</v>
      </c>
      <c r="C60" s="749" t="s">
        <v>576</v>
      </c>
      <c r="D60" s="750" t="s">
        <v>577</v>
      </c>
      <c r="E60" s="751">
        <v>50113001</v>
      </c>
      <c r="F60" s="750" t="s">
        <v>596</v>
      </c>
      <c r="G60" s="749" t="s">
        <v>604</v>
      </c>
      <c r="H60" s="749">
        <v>214435</v>
      </c>
      <c r="I60" s="749">
        <v>214435</v>
      </c>
      <c r="J60" s="749" t="s">
        <v>698</v>
      </c>
      <c r="K60" s="749" t="s">
        <v>699</v>
      </c>
      <c r="L60" s="752">
        <v>42.842295081967229</v>
      </c>
      <c r="M60" s="752">
        <v>61</v>
      </c>
      <c r="N60" s="753">
        <v>2613.380000000001</v>
      </c>
    </row>
    <row r="61" spans="1:14" ht="14.4" customHeight="1" x14ac:dyDescent="0.3">
      <c r="A61" s="747" t="s">
        <v>560</v>
      </c>
      <c r="B61" s="748" t="s">
        <v>561</v>
      </c>
      <c r="C61" s="749" t="s">
        <v>576</v>
      </c>
      <c r="D61" s="750" t="s">
        <v>577</v>
      </c>
      <c r="E61" s="751">
        <v>50113001</v>
      </c>
      <c r="F61" s="750" t="s">
        <v>596</v>
      </c>
      <c r="G61" s="749" t="s">
        <v>604</v>
      </c>
      <c r="H61" s="749">
        <v>214427</v>
      </c>
      <c r="I61" s="749">
        <v>214427</v>
      </c>
      <c r="J61" s="749" t="s">
        <v>700</v>
      </c>
      <c r="K61" s="749" t="s">
        <v>701</v>
      </c>
      <c r="L61" s="752">
        <v>16.575454545454544</v>
      </c>
      <c r="M61" s="752">
        <v>605</v>
      </c>
      <c r="N61" s="753">
        <v>10028.15</v>
      </c>
    </row>
    <row r="62" spans="1:14" ht="14.4" customHeight="1" x14ac:dyDescent="0.3">
      <c r="A62" s="747" t="s">
        <v>560</v>
      </c>
      <c r="B62" s="748" t="s">
        <v>561</v>
      </c>
      <c r="C62" s="749" t="s">
        <v>576</v>
      </c>
      <c r="D62" s="750" t="s">
        <v>577</v>
      </c>
      <c r="E62" s="751">
        <v>50113001</v>
      </c>
      <c r="F62" s="750" t="s">
        <v>596</v>
      </c>
      <c r="G62" s="749" t="s">
        <v>604</v>
      </c>
      <c r="H62" s="749">
        <v>113768</v>
      </c>
      <c r="I62" s="749">
        <v>13768</v>
      </c>
      <c r="J62" s="749" t="s">
        <v>702</v>
      </c>
      <c r="K62" s="749" t="s">
        <v>703</v>
      </c>
      <c r="L62" s="752">
        <v>89.31</v>
      </c>
      <c r="M62" s="752">
        <v>1</v>
      </c>
      <c r="N62" s="753">
        <v>89.31</v>
      </c>
    </row>
    <row r="63" spans="1:14" ht="14.4" customHeight="1" x14ac:dyDescent="0.3">
      <c r="A63" s="747" t="s">
        <v>560</v>
      </c>
      <c r="B63" s="748" t="s">
        <v>561</v>
      </c>
      <c r="C63" s="749" t="s">
        <v>576</v>
      </c>
      <c r="D63" s="750" t="s">
        <v>577</v>
      </c>
      <c r="E63" s="751">
        <v>50113001</v>
      </c>
      <c r="F63" s="750" t="s">
        <v>596</v>
      </c>
      <c r="G63" s="749" t="s">
        <v>597</v>
      </c>
      <c r="H63" s="749">
        <v>167746</v>
      </c>
      <c r="I63" s="749">
        <v>167746</v>
      </c>
      <c r="J63" s="749" t="s">
        <v>704</v>
      </c>
      <c r="K63" s="749" t="s">
        <v>705</v>
      </c>
      <c r="L63" s="752">
        <v>1088.1199999999999</v>
      </c>
      <c r="M63" s="752">
        <v>1</v>
      </c>
      <c r="N63" s="753">
        <v>1088.1199999999999</v>
      </c>
    </row>
    <row r="64" spans="1:14" ht="14.4" customHeight="1" x14ac:dyDescent="0.3">
      <c r="A64" s="747" t="s">
        <v>560</v>
      </c>
      <c r="B64" s="748" t="s">
        <v>561</v>
      </c>
      <c r="C64" s="749" t="s">
        <v>576</v>
      </c>
      <c r="D64" s="750" t="s">
        <v>577</v>
      </c>
      <c r="E64" s="751">
        <v>50113001</v>
      </c>
      <c r="F64" s="750" t="s">
        <v>596</v>
      </c>
      <c r="G64" s="749" t="s">
        <v>597</v>
      </c>
      <c r="H64" s="749">
        <v>193104</v>
      </c>
      <c r="I64" s="749">
        <v>93104</v>
      </c>
      <c r="J64" s="749" t="s">
        <v>706</v>
      </c>
      <c r="K64" s="749" t="s">
        <v>707</v>
      </c>
      <c r="L64" s="752">
        <v>47.089999999999996</v>
      </c>
      <c r="M64" s="752">
        <v>6</v>
      </c>
      <c r="N64" s="753">
        <v>282.53999999999996</v>
      </c>
    </row>
    <row r="65" spans="1:14" ht="14.4" customHeight="1" x14ac:dyDescent="0.3">
      <c r="A65" s="747" t="s">
        <v>560</v>
      </c>
      <c r="B65" s="748" t="s">
        <v>561</v>
      </c>
      <c r="C65" s="749" t="s">
        <v>576</v>
      </c>
      <c r="D65" s="750" t="s">
        <v>577</v>
      </c>
      <c r="E65" s="751">
        <v>50113001</v>
      </c>
      <c r="F65" s="750" t="s">
        <v>596</v>
      </c>
      <c r="G65" s="749" t="s">
        <v>597</v>
      </c>
      <c r="H65" s="749">
        <v>193105</v>
      </c>
      <c r="I65" s="749">
        <v>93105</v>
      </c>
      <c r="J65" s="749" t="s">
        <v>706</v>
      </c>
      <c r="K65" s="749" t="s">
        <v>708</v>
      </c>
      <c r="L65" s="752">
        <v>207.36599999999999</v>
      </c>
      <c r="M65" s="752">
        <v>5</v>
      </c>
      <c r="N65" s="753">
        <v>1036.83</v>
      </c>
    </row>
    <row r="66" spans="1:14" ht="14.4" customHeight="1" x14ac:dyDescent="0.3">
      <c r="A66" s="747" t="s">
        <v>560</v>
      </c>
      <c r="B66" s="748" t="s">
        <v>561</v>
      </c>
      <c r="C66" s="749" t="s">
        <v>576</v>
      </c>
      <c r="D66" s="750" t="s">
        <v>577</v>
      </c>
      <c r="E66" s="751">
        <v>50113001</v>
      </c>
      <c r="F66" s="750" t="s">
        <v>596</v>
      </c>
      <c r="G66" s="749" t="s">
        <v>597</v>
      </c>
      <c r="H66" s="749">
        <v>198791</v>
      </c>
      <c r="I66" s="749">
        <v>98791</v>
      </c>
      <c r="J66" s="749" t="s">
        <v>709</v>
      </c>
      <c r="K66" s="749" t="s">
        <v>710</v>
      </c>
      <c r="L66" s="752">
        <v>98.492222222222225</v>
      </c>
      <c r="M66" s="752">
        <v>9</v>
      </c>
      <c r="N66" s="753">
        <v>886.43000000000006</v>
      </c>
    </row>
    <row r="67" spans="1:14" ht="14.4" customHeight="1" x14ac:dyDescent="0.3">
      <c r="A67" s="747" t="s">
        <v>560</v>
      </c>
      <c r="B67" s="748" t="s">
        <v>561</v>
      </c>
      <c r="C67" s="749" t="s">
        <v>576</v>
      </c>
      <c r="D67" s="750" t="s">
        <v>577</v>
      </c>
      <c r="E67" s="751">
        <v>50113001</v>
      </c>
      <c r="F67" s="750" t="s">
        <v>596</v>
      </c>
      <c r="G67" s="749" t="s">
        <v>597</v>
      </c>
      <c r="H67" s="749">
        <v>201992</v>
      </c>
      <c r="I67" s="749">
        <v>201992</v>
      </c>
      <c r="J67" s="749" t="s">
        <v>711</v>
      </c>
      <c r="K67" s="749" t="s">
        <v>712</v>
      </c>
      <c r="L67" s="752">
        <v>553.45000000000005</v>
      </c>
      <c r="M67" s="752">
        <v>4</v>
      </c>
      <c r="N67" s="753">
        <v>2213.8000000000002</v>
      </c>
    </row>
    <row r="68" spans="1:14" ht="14.4" customHeight="1" x14ac:dyDescent="0.3">
      <c r="A68" s="747" t="s">
        <v>560</v>
      </c>
      <c r="B68" s="748" t="s">
        <v>561</v>
      </c>
      <c r="C68" s="749" t="s">
        <v>576</v>
      </c>
      <c r="D68" s="750" t="s">
        <v>577</v>
      </c>
      <c r="E68" s="751">
        <v>50113001</v>
      </c>
      <c r="F68" s="750" t="s">
        <v>596</v>
      </c>
      <c r="G68" s="749" t="s">
        <v>597</v>
      </c>
      <c r="H68" s="749">
        <v>101290</v>
      </c>
      <c r="I68" s="749">
        <v>1290</v>
      </c>
      <c r="J68" s="749" t="s">
        <v>713</v>
      </c>
      <c r="K68" s="749" t="s">
        <v>714</v>
      </c>
      <c r="L68" s="752">
        <v>134.59999999999991</v>
      </c>
      <c r="M68" s="752">
        <v>1</v>
      </c>
      <c r="N68" s="753">
        <v>134.59999999999991</v>
      </c>
    </row>
    <row r="69" spans="1:14" ht="14.4" customHeight="1" x14ac:dyDescent="0.3">
      <c r="A69" s="747" t="s">
        <v>560</v>
      </c>
      <c r="B69" s="748" t="s">
        <v>561</v>
      </c>
      <c r="C69" s="749" t="s">
        <v>576</v>
      </c>
      <c r="D69" s="750" t="s">
        <v>577</v>
      </c>
      <c r="E69" s="751">
        <v>50113001</v>
      </c>
      <c r="F69" s="750" t="s">
        <v>596</v>
      </c>
      <c r="G69" s="749" t="s">
        <v>597</v>
      </c>
      <c r="H69" s="749">
        <v>169417</v>
      </c>
      <c r="I69" s="749">
        <v>69417</v>
      </c>
      <c r="J69" s="749" t="s">
        <v>715</v>
      </c>
      <c r="K69" s="749" t="s">
        <v>716</v>
      </c>
      <c r="L69" s="752">
        <v>104.28</v>
      </c>
      <c r="M69" s="752">
        <v>1</v>
      </c>
      <c r="N69" s="753">
        <v>104.28</v>
      </c>
    </row>
    <row r="70" spans="1:14" ht="14.4" customHeight="1" x14ac:dyDescent="0.3">
      <c r="A70" s="747" t="s">
        <v>560</v>
      </c>
      <c r="B70" s="748" t="s">
        <v>561</v>
      </c>
      <c r="C70" s="749" t="s">
        <v>576</v>
      </c>
      <c r="D70" s="750" t="s">
        <v>577</v>
      </c>
      <c r="E70" s="751">
        <v>50113001</v>
      </c>
      <c r="F70" s="750" t="s">
        <v>596</v>
      </c>
      <c r="G70" s="749" t="s">
        <v>597</v>
      </c>
      <c r="H70" s="749">
        <v>102478</v>
      </c>
      <c r="I70" s="749">
        <v>2478</v>
      </c>
      <c r="J70" s="749" t="s">
        <v>717</v>
      </c>
      <c r="K70" s="749" t="s">
        <v>718</v>
      </c>
      <c r="L70" s="752">
        <v>77.08</v>
      </c>
      <c r="M70" s="752">
        <v>4</v>
      </c>
      <c r="N70" s="753">
        <v>308.32</v>
      </c>
    </row>
    <row r="71" spans="1:14" ht="14.4" customHeight="1" x14ac:dyDescent="0.3">
      <c r="A71" s="747" t="s">
        <v>560</v>
      </c>
      <c r="B71" s="748" t="s">
        <v>561</v>
      </c>
      <c r="C71" s="749" t="s">
        <v>576</v>
      </c>
      <c r="D71" s="750" t="s">
        <v>577</v>
      </c>
      <c r="E71" s="751">
        <v>50113001</v>
      </c>
      <c r="F71" s="750" t="s">
        <v>596</v>
      </c>
      <c r="G71" s="749" t="s">
        <v>597</v>
      </c>
      <c r="H71" s="749">
        <v>208694</v>
      </c>
      <c r="I71" s="749">
        <v>208694</v>
      </c>
      <c r="J71" s="749" t="s">
        <v>717</v>
      </c>
      <c r="K71" s="749" t="s">
        <v>719</v>
      </c>
      <c r="L71" s="752">
        <v>40.166666666666664</v>
      </c>
      <c r="M71" s="752">
        <v>21</v>
      </c>
      <c r="N71" s="753">
        <v>843.5</v>
      </c>
    </row>
    <row r="72" spans="1:14" ht="14.4" customHeight="1" x14ac:dyDescent="0.3">
      <c r="A72" s="747" t="s">
        <v>560</v>
      </c>
      <c r="B72" s="748" t="s">
        <v>561</v>
      </c>
      <c r="C72" s="749" t="s">
        <v>576</v>
      </c>
      <c r="D72" s="750" t="s">
        <v>577</v>
      </c>
      <c r="E72" s="751">
        <v>50113001</v>
      </c>
      <c r="F72" s="750" t="s">
        <v>596</v>
      </c>
      <c r="G72" s="749" t="s">
        <v>597</v>
      </c>
      <c r="H72" s="749">
        <v>208695</v>
      </c>
      <c r="I72" s="749">
        <v>208695</v>
      </c>
      <c r="J72" s="749" t="s">
        <v>717</v>
      </c>
      <c r="K72" s="749" t="s">
        <v>718</v>
      </c>
      <c r="L72" s="752">
        <v>77.760000000000005</v>
      </c>
      <c r="M72" s="752">
        <v>12</v>
      </c>
      <c r="N72" s="753">
        <v>933.12000000000012</v>
      </c>
    </row>
    <row r="73" spans="1:14" ht="14.4" customHeight="1" x14ac:dyDescent="0.3">
      <c r="A73" s="747" t="s">
        <v>560</v>
      </c>
      <c r="B73" s="748" t="s">
        <v>561</v>
      </c>
      <c r="C73" s="749" t="s">
        <v>576</v>
      </c>
      <c r="D73" s="750" t="s">
        <v>577</v>
      </c>
      <c r="E73" s="751">
        <v>50113001</v>
      </c>
      <c r="F73" s="750" t="s">
        <v>596</v>
      </c>
      <c r="G73" s="749" t="s">
        <v>597</v>
      </c>
      <c r="H73" s="749">
        <v>101807</v>
      </c>
      <c r="I73" s="749">
        <v>40538</v>
      </c>
      <c r="J73" s="749" t="s">
        <v>720</v>
      </c>
      <c r="K73" s="749" t="s">
        <v>721</v>
      </c>
      <c r="L73" s="752">
        <v>754.60199999999986</v>
      </c>
      <c r="M73" s="752">
        <v>5</v>
      </c>
      <c r="N73" s="753">
        <v>3773.0099999999993</v>
      </c>
    </row>
    <row r="74" spans="1:14" ht="14.4" customHeight="1" x14ac:dyDescent="0.3">
      <c r="A74" s="747" t="s">
        <v>560</v>
      </c>
      <c r="B74" s="748" t="s">
        <v>561</v>
      </c>
      <c r="C74" s="749" t="s">
        <v>576</v>
      </c>
      <c r="D74" s="750" t="s">
        <v>577</v>
      </c>
      <c r="E74" s="751">
        <v>50113001</v>
      </c>
      <c r="F74" s="750" t="s">
        <v>596</v>
      </c>
      <c r="G74" s="749" t="s">
        <v>597</v>
      </c>
      <c r="H74" s="749">
        <v>117011</v>
      </c>
      <c r="I74" s="749">
        <v>17011</v>
      </c>
      <c r="J74" s="749" t="s">
        <v>722</v>
      </c>
      <c r="K74" s="749" t="s">
        <v>723</v>
      </c>
      <c r="L74" s="752">
        <v>145.51307692307694</v>
      </c>
      <c r="M74" s="752">
        <v>65</v>
      </c>
      <c r="N74" s="753">
        <v>9458.35</v>
      </c>
    </row>
    <row r="75" spans="1:14" ht="14.4" customHeight="1" x14ac:dyDescent="0.3">
      <c r="A75" s="747" t="s">
        <v>560</v>
      </c>
      <c r="B75" s="748" t="s">
        <v>561</v>
      </c>
      <c r="C75" s="749" t="s">
        <v>576</v>
      </c>
      <c r="D75" s="750" t="s">
        <v>577</v>
      </c>
      <c r="E75" s="751">
        <v>50113001</v>
      </c>
      <c r="F75" s="750" t="s">
        <v>596</v>
      </c>
      <c r="G75" s="749" t="s">
        <v>597</v>
      </c>
      <c r="H75" s="749">
        <v>183318</v>
      </c>
      <c r="I75" s="749">
        <v>83318</v>
      </c>
      <c r="J75" s="749" t="s">
        <v>724</v>
      </c>
      <c r="K75" s="749" t="s">
        <v>725</v>
      </c>
      <c r="L75" s="752">
        <v>31.8</v>
      </c>
      <c r="M75" s="752">
        <v>7</v>
      </c>
      <c r="N75" s="753">
        <v>222.6</v>
      </c>
    </row>
    <row r="76" spans="1:14" ht="14.4" customHeight="1" x14ac:dyDescent="0.3">
      <c r="A76" s="747" t="s">
        <v>560</v>
      </c>
      <c r="B76" s="748" t="s">
        <v>561</v>
      </c>
      <c r="C76" s="749" t="s">
        <v>576</v>
      </c>
      <c r="D76" s="750" t="s">
        <v>577</v>
      </c>
      <c r="E76" s="751">
        <v>50113001</v>
      </c>
      <c r="F76" s="750" t="s">
        <v>596</v>
      </c>
      <c r="G76" s="749" t="s">
        <v>597</v>
      </c>
      <c r="H76" s="749">
        <v>102479</v>
      </c>
      <c r="I76" s="749">
        <v>2479</v>
      </c>
      <c r="J76" s="749" t="s">
        <v>726</v>
      </c>
      <c r="K76" s="749" t="s">
        <v>727</v>
      </c>
      <c r="L76" s="752">
        <v>65.569999999999993</v>
      </c>
      <c r="M76" s="752">
        <v>4</v>
      </c>
      <c r="N76" s="753">
        <v>262.27999999999997</v>
      </c>
    </row>
    <row r="77" spans="1:14" ht="14.4" customHeight="1" x14ac:dyDescent="0.3">
      <c r="A77" s="747" t="s">
        <v>560</v>
      </c>
      <c r="B77" s="748" t="s">
        <v>561</v>
      </c>
      <c r="C77" s="749" t="s">
        <v>576</v>
      </c>
      <c r="D77" s="750" t="s">
        <v>577</v>
      </c>
      <c r="E77" s="751">
        <v>50113001</v>
      </c>
      <c r="F77" s="750" t="s">
        <v>596</v>
      </c>
      <c r="G77" s="749" t="s">
        <v>597</v>
      </c>
      <c r="H77" s="749">
        <v>104071</v>
      </c>
      <c r="I77" s="749">
        <v>4071</v>
      </c>
      <c r="J77" s="749" t="s">
        <v>726</v>
      </c>
      <c r="K77" s="749" t="s">
        <v>728</v>
      </c>
      <c r="L77" s="752">
        <v>152.98999999999998</v>
      </c>
      <c r="M77" s="752">
        <v>2</v>
      </c>
      <c r="N77" s="753">
        <v>305.97999999999996</v>
      </c>
    </row>
    <row r="78" spans="1:14" ht="14.4" customHeight="1" x14ac:dyDescent="0.3">
      <c r="A78" s="747" t="s">
        <v>560</v>
      </c>
      <c r="B78" s="748" t="s">
        <v>561</v>
      </c>
      <c r="C78" s="749" t="s">
        <v>576</v>
      </c>
      <c r="D78" s="750" t="s">
        <v>577</v>
      </c>
      <c r="E78" s="751">
        <v>50113001</v>
      </c>
      <c r="F78" s="750" t="s">
        <v>596</v>
      </c>
      <c r="G78" s="749" t="s">
        <v>597</v>
      </c>
      <c r="H78" s="749">
        <v>175289</v>
      </c>
      <c r="I78" s="749">
        <v>75289</v>
      </c>
      <c r="J78" s="749" t="s">
        <v>729</v>
      </c>
      <c r="K78" s="749" t="s">
        <v>730</v>
      </c>
      <c r="L78" s="752">
        <v>118.86</v>
      </c>
      <c r="M78" s="752">
        <v>3</v>
      </c>
      <c r="N78" s="753">
        <v>356.58</v>
      </c>
    </row>
    <row r="79" spans="1:14" ht="14.4" customHeight="1" x14ac:dyDescent="0.3">
      <c r="A79" s="747" t="s">
        <v>560</v>
      </c>
      <c r="B79" s="748" t="s">
        <v>561</v>
      </c>
      <c r="C79" s="749" t="s">
        <v>576</v>
      </c>
      <c r="D79" s="750" t="s">
        <v>577</v>
      </c>
      <c r="E79" s="751">
        <v>50113001</v>
      </c>
      <c r="F79" s="750" t="s">
        <v>596</v>
      </c>
      <c r="G79" s="749" t="s">
        <v>597</v>
      </c>
      <c r="H79" s="749">
        <v>191587</v>
      </c>
      <c r="I79" s="749">
        <v>91587</v>
      </c>
      <c r="J79" s="749" t="s">
        <v>729</v>
      </c>
      <c r="K79" s="749" t="s">
        <v>731</v>
      </c>
      <c r="L79" s="752">
        <v>64.59</v>
      </c>
      <c r="M79" s="752">
        <v>3</v>
      </c>
      <c r="N79" s="753">
        <v>193.77</v>
      </c>
    </row>
    <row r="80" spans="1:14" ht="14.4" customHeight="1" x14ac:dyDescent="0.3">
      <c r="A80" s="747" t="s">
        <v>560</v>
      </c>
      <c r="B80" s="748" t="s">
        <v>561</v>
      </c>
      <c r="C80" s="749" t="s">
        <v>576</v>
      </c>
      <c r="D80" s="750" t="s">
        <v>577</v>
      </c>
      <c r="E80" s="751">
        <v>50113001</v>
      </c>
      <c r="F80" s="750" t="s">
        <v>596</v>
      </c>
      <c r="G80" s="749" t="s">
        <v>597</v>
      </c>
      <c r="H80" s="749">
        <v>846023</v>
      </c>
      <c r="I80" s="749">
        <v>125266</v>
      </c>
      <c r="J80" s="749" t="s">
        <v>732</v>
      </c>
      <c r="K80" s="749" t="s">
        <v>733</v>
      </c>
      <c r="L80" s="752">
        <v>171.24000000000009</v>
      </c>
      <c r="M80" s="752">
        <v>3</v>
      </c>
      <c r="N80" s="753">
        <v>513.72000000000025</v>
      </c>
    </row>
    <row r="81" spans="1:14" ht="14.4" customHeight="1" x14ac:dyDescent="0.3">
      <c r="A81" s="747" t="s">
        <v>560</v>
      </c>
      <c r="B81" s="748" t="s">
        <v>561</v>
      </c>
      <c r="C81" s="749" t="s">
        <v>576</v>
      </c>
      <c r="D81" s="750" t="s">
        <v>577</v>
      </c>
      <c r="E81" s="751">
        <v>50113001</v>
      </c>
      <c r="F81" s="750" t="s">
        <v>596</v>
      </c>
      <c r="G81" s="749" t="s">
        <v>604</v>
      </c>
      <c r="H81" s="749">
        <v>142150</v>
      </c>
      <c r="I81" s="749">
        <v>142150</v>
      </c>
      <c r="J81" s="749" t="s">
        <v>734</v>
      </c>
      <c r="K81" s="749" t="s">
        <v>735</v>
      </c>
      <c r="L81" s="752">
        <v>197.58</v>
      </c>
      <c r="M81" s="752">
        <v>1</v>
      </c>
      <c r="N81" s="753">
        <v>197.58</v>
      </c>
    </row>
    <row r="82" spans="1:14" ht="14.4" customHeight="1" x14ac:dyDescent="0.3">
      <c r="A82" s="747" t="s">
        <v>560</v>
      </c>
      <c r="B82" s="748" t="s">
        <v>561</v>
      </c>
      <c r="C82" s="749" t="s">
        <v>576</v>
      </c>
      <c r="D82" s="750" t="s">
        <v>577</v>
      </c>
      <c r="E82" s="751">
        <v>50113001</v>
      </c>
      <c r="F82" s="750" t="s">
        <v>596</v>
      </c>
      <c r="G82" s="749" t="s">
        <v>597</v>
      </c>
      <c r="H82" s="749">
        <v>179327</v>
      </c>
      <c r="I82" s="749">
        <v>179327</v>
      </c>
      <c r="J82" s="749" t="s">
        <v>736</v>
      </c>
      <c r="K82" s="749" t="s">
        <v>737</v>
      </c>
      <c r="L82" s="752">
        <v>74.400000000000006</v>
      </c>
      <c r="M82" s="752">
        <v>2</v>
      </c>
      <c r="N82" s="753">
        <v>148.80000000000001</v>
      </c>
    </row>
    <row r="83" spans="1:14" ht="14.4" customHeight="1" x14ac:dyDescent="0.3">
      <c r="A83" s="747" t="s">
        <v>560</v>
      </c>
      <c r="B83" s="748" t="s">
        <v>561</v>
      </c>
      <c r="C83" s="749" t="s">
        <v>576</v>
      </c>
      <c r="D83" s="750" t="s">
        <v>577</v>
      </c>
      <c r="E83" s="751">
        <v>50113001</v>
      </c>
      <c r="F83" s="750" t="s">
        <v>596</v>
      </c>
      <c r="G83" s="749" t="s">
        <v>597</v>
      </c>
      <c r="H83" s="749">
        <v>179333</v>
      </c>
      <c r="I83" s="749">
        <v>179333</v>
      </c>
      <c r="J83" s="749" t="s">
        <v>736</v>
      </c>
      <c r="K83" s="749" t="s">
        <v>738</v>
      </c>
      <c r="L83" s="752">
        <v>225.91666666666666</v>
      </c>
      <c r="M83" s="752">
        <v>3</v>
      </c>
      <c r="N83" s="753">
        <v>677.75</v>
      </c>
    </row>
    <row r="84" spans="1:14" ht="14.4" customHeight="1" x14ac:dyDescent="0.3">
      <c r="A84" s="747" t="s">
        <v>560</v>
      </c>
      <c r="B84" s="748" t="s">
        <v>561</v>
      </c>
      <c r="C84" s="749" t="s">
        <v>576</v>
      </c>
      <c r="D84" s="750" t="s">
        <v>577</v>
      </c>
      <c r="E84" s="751">
        <v>50113001</v>
      </c>
      <c r="F84" s="750" t="s">
        <v>596</v>
      </c>
      <c r="G84" s="749" t="s">
        <v>604</v>
      </c>
      <c r="H84" s="749">
        <v>215715</v>
      </c>
      <c r="I84" s="749">
        <v>215715</v>
      </c>
      <c r="J84" s="749" t="s">
        <v>739</v>
      </c>
      <c r="K84" s="749" t="s">
        <v>740</v>
      </c>
      <c r="L84" s="752">
        <v>73.695555555555586</v>
      </c>
      <c r="M84" s="752">
        <v>9</v>
      </c>
      <c r="N84" s="753">
        <v>663.26000000000022</v>
      </c>
    </row>
    <row r="85" spans="1:14" ht="14.4" customHeight="1" x14ac:dyDescent="0.3">
      <c r="A85" s="747" t="s">
        <v>560</v>
      </c>
      <c r="B85" s="748" t="s">
        <v>561</v>
      </c>
      <c r="C85" s="749" t="s">
        <v>576</v>
      </c>
      <c r="D85" s="750" t="s">
        <v>577</v>
      </c>
      <c r="E85" s="751">
        <v>50113001</v>
      </c>
      <c r="F85" s="750" t="s">
        <v>596</v>
      </c>
      <c r="G85" s="749" t="s">
        <v>562</v>
      </c>
      <c r="H85" s="749">
        <v>159448</v>
      </c>
      <c r="I85" s="749">
        <v>59448</v>
      </c>
      <c r="J85" s="749" t="s">
        <v>741</v>
      </c>
      <c r="K85" s="749" t="s">
        <v>742</v>
      </c>
      <c r="L85" s="752">
        <v>368.89000000000004</v>
      </c>
      <c r="M85" s="752">
        <v>6</v>
      </c>
      <c r="N85" s="753">
        <v>2213.34</v>
      </c>
    </row>
    <row r="86" spans="1:14" ht="14.4" customHeight="1" x14ac:dyDescent="0.3">
      <c r="A86" s="747" t="s">
        <v>560</v>
      </c>
      <c r="B86" s="748" t="s">
        <v>561</v>
      </c>
      <c r="C86" s="749" t="s">
        <v>576</v>
      </c>
      <c r="D86" s="750" t="s">
        <v>577</v>
      </c>
      <c r="E86" s="751">
        <v>50113001</v>
      </c>
      <c r="F86" s="750" t="s">
        <v>596</v>
      </c>
      <c r="G86" s="749" t="s">
        <v>562</v>
      </c>
      <c r="H86" s="749">
        <v>159449</v>
      </c>
      <c r="I86" s="749">
        <v>59449</v>
      </c>
      <c r="J86" s="749" t="s">
        <v>743</v>
      </c>
      <c r="K86" s="749" t="s">
        <v>744</v>
      </c>
      <c r="L86" s="752">
        <v>774.51</v>
      </c>
      <c r="M86" s="752">
        <v>2</v>
      </c>
      <c r="N86" s="753">
        <v>1549.02</v>
      </c>
    </row>
    <row r="87" spans="1:14" ht="14.4" customHeight="1" x14ac:dyDescent="0.3">
      <c r="A87" s="747" t="s">
        <v>560</v>
      </c>
      <c r="B87" s="748" t="s">
        <v>561</v>
      </c>
      <c r="C87" s="749" t="s">
        <v>576</v>
      </c>
      <c r="D87" s="750" t="s">
        <v>577</v>
      </c>
      <c r="E87" s="751">
        <v>50113001</v>
      </c>
      <c r="F87" s="750" t="s">
        <v>596</v>
      </c>
      <c r="G87" s="749" t="s">
        <v>597</v>
      </c>
      <c r="H87" s="749">
        <v>905098</v>
      </c>
      <c r="I87" s="749">
        <v>23989</v>
      </c>
      <c r="J87" s="749" t="s">
        <v>745</v>
      </c>
      <c r="K87" s="749" t="s">
        <v>562</v>
      </c>
      <c r="L87" s="752">
        <v>416.99005512544443</v>
      </c>
      <c r="M87" s="752">
        <v>4</v>
      </c>
      <c r="N87" s="753">
        <v>1667.9602205017777</v>
      </c>
    </row>
    <row r="88" spans="1:14" ht="14.4" customHeight="1" x14ac:dyDescent="0.3">
      <c r="A88" s="747" t="s">
        <v>560</v>
      </c>
      <c r="B88" s="748" t="s">
        <v>561</v>
      </c>
      <c r="C88" s="749" t="s">
        <v>576</v>
      </c>
      <c r="D88" s="750" t="s">
        <v>577</v>
      </c>
      <c r="E88" s="751">
        <v>50113001</v>
      </c>
      <c r="F88" s="750" t="s">
        <v>596</v>
      </c>
      <c r="G88" s="749" t="s">
        <v>597</v>
      </c>
      <c r="H88" s="749">
        <v>23987</v>
      </c>
      <c r="I88" s="749">
        <v>23987</v>
      </c>
      <c r="J88" s="749" t="s">
        <v>746</v>
      </c>
      <c r="K88" s="749" t="s">
        <v>747</v>
      </c>
      <c r="L88" s="752">
        <v>175.03000928941813</v>
      </c>
      <c r="M88" s="752">
        <v>1</v>
      </c>
      <c r="N88" s="753">
        <v>175.03000928941813</v>
      </c>
    </row>
    <row r="89" spans="1:14" ht="14.4" customHeight="1" x14ac:dyDescent="0.3">
      <c r="A89" s="747" t="s">
        <v>560</v>
      </c>
      <c r="B89" s="748" t="s">
        <v>561</v>
      </c>
      <c r="C89" s="749" t="s">
        <v>576</v>
      </c>
      <c r="D89" s="750" t="s">
        <v>577</v>
      </c>
      <c r="E89" s="751">
        <v>50113001</v>
      </c>
      <c r="F89" s="750" t="s">
        <v>596</v>
      </c>
      <c r="G89" s="749" t="s">
        <v>597</v>
      </c>
      <c r="H89" s="749">
        <v>29468</v>
      </c>
      <c r="I89" s="749">
        <v>29468</v>
      </c>
      <c r="J89" s="749" t="s">
        <v>748</v>
      </c>
      <c r="K89" s="749" t="s">
        <v>749</v>
      </c>
      <c r="L89" s="752">
        <v>879.50999999999988</v>
      </c>
      <c r="M89" s="752">
        <v>3</v>
      </c>
      <c r="N89" s="753">
        <v>2638.5299999999997</v>
      </c>
    </row>
    <row r="90" spans="1:14" ht="14.4" customHeight="1" x14ac:dyDescent="0.3">
      <c r="A90" s="747" t="s">
        <v>560</v>
      </c>
      <c r="B90" s="748" t="s">
        <v>561</v>
      </c>
      <c r="C90" s="749" t="s">
        <v>576</v>
      </c>
      <c r="D90" s="750" t="s">
        <v>577</v>
      </c>
      <c r="E90" s="751">
        <v>50113001</v>
      </c>
      <c r="F90" s="750" t="s">
        <v>596</v>
      </c>
      <c r="G90" s="749" t="s">
        <v>597</v>
      </c>
      <c r="H90" s="749">
        <v>215476</v>
      </c>
      <c r="I90" s="749">
        <v>215476</v>
      </c>
      <c r="J90" s="749" t="s">
        <v>750</v>
      </c>
      <c r="K90" s="749" t="s">
        <v>751</v>
      </c>
      <c r="L90" s="752">
        <v>123.10666666666668</v>
      </c>
      <c r="M90" s="752">
        <v>3</v>
      </c>
      <c r="N90" s="753">
        <v>369.32000000000005</v>
      </c>
    </row>
    <row r="91" spans="1:14" ht="14.4" customHeight="1" x14ac:dyDescent="0.3">
      <c r="A91" s="747" t="s">
        <v>560</v>
      </c>
      <c r="B91" s="748" t="s">
        <v>561</v>
      </c>
      <c r="C91" s="749" t="s">
        <v>576</v>
      </c>
      <c r="D91" s="750" t="s">
        <v>577</v>
      </c>
      <c r="E91" s="751">
        <v>50113001</v>
      </c>
      <c r="F91" s="750" t="s">
        <v>596</v>
      </c>
      <c r="G91" s="749" t="s">
        <v>597</v>
      </c>
      <c r="H91" s="749">
        <v>183272</v>
      </c>
      <c r="I91" s="749">
        <v>215478</v>
      </c>
      <c r="J91" s="749" t="s">
        <v>752</v>
      </c>
      <c r="K91" s="749" t="s">
        <v>753</v>
      </c>
      <c r="L91" s="752">
        <v>166.05666666666664</v>
      </c>
      <c r="M91" s="752">
        <v>3</v>
      </c>
      <c r="N91" s="753">
        <v>498.16999999999996</v>
      </c>
    </row>
    <row r="92" spans="1:14" ht="14.4" customHeight="1" x14ac:dyDescent="0.3">
      <c r="A92" s="747" t="s">
        <v>560</v>
      </c>
      <c r="B92" s="748" t="s">
        <v>561</v>
      </c>
      <c r="C92" s="749" t="s">
        <v>576</v>
      </c>
      <c r="D92" s="750" t="s">
        <v>577</v>
      </c>
      <c r="E92" s="751">
        <v>50113001</v>
      </c>
      <c r="F92" s="750" t="s">
        <v>596</v>
      </c>
      <c r="G92" s="749" t="s">
        <v>604</v>
      </c>
      <c r="H92" s="749">
        <v>134508</v>
      </c>
      <c r="I92" s="749">
        <v>134508</v>
      </c>
      <c r="J92" s="749" t="s">
        <v>754</v>
      </c>
      <c r="K92" s="749" t="s">
        <v>755</v>
      </c>
      <c r="L92" s="752">
        <v>176.28</v>
      </c>
      <c r="M92" s="752">
        <v>1</v>
      </c>
      <c r="N92" s="753">
        <v>176.28</v>
      </c>
    </row>
    <row r="93" spans="1:14" ht="14.4" customHeight="1" x14ac:dyDescent="0.3">
      <c r="A93" s="747" t="s">
        <v>560</v>
      </c>
      <c r="B93" s="748" t="s">
        <v>561</v>
      </c>
      <c r="C93" s="749" t="s">
        <v>576</v>
      </c>
      <c r="D93" s="750" t="s">
        <v>577</v>
      </c>
      <c r="E93" s="751">
        <v>50113001</v>
      </c>
      <c r="F93" s="750" t="s">
        <v>596</v>
      </c>
      <c r="G93" s="749" t="s">
        <v>597</v>
      </c>
      <c r="H93" s="749">
        <v>166015</v>
      </c>
      <c r="I93" s="749">
        <v>66015</v>
      </c>
      <c r="J93" s="749" t="s">
        <v>756</v>
      </c>
      <c r="K93" s="749" t="s">
        <v>757</v>
      </c>
      <c r="L93" s="752">
        <v>83.45</v>
      </c>
      <c r="M93" s="752">
        <v>2</v>
      </c>
      <c r="N93" s="753">
        <v>166.9</v>
      </c>
    </row>
    <row r="94" spans="1:14" ht="14.4" customHeight="1" x14ac:dyDescent="0.3">
      <c r="A94" s="747" t="s">
        <v>560</v>
      </c>
      <c r="B94" s="748" t="s">
        <v>561</v>
      </c>
      <c r="C94" s="749" t="s">
        <v>576</v>
      </c>
      <c r="D94" s="750" t="s">
        <v>577</v>
      </c>
      <c r="E94" s="751">
        <v>50113001</v>
      </c>
      <c r="F94" s="750" t="s">
        <v>596</v>
      </c>
      <c r="G94" s="749" t="s">
        <v>597</v>
      </c>
      <c r="H94" s="749">
        <v>162083</v>
      </c>
      <c r="I94" s="749">
        <v>162083</v>
      </c>
      <c r="J94" s="749" t="s">
        <v>758</v>
      </c>
      <c r="K94" s="749" t="s">
        <v>759</v>
      </c>
      <c r="L94" s="752">
        <v>454.82416666666683</v>
      </c>
      <c r="M94" s="752">
        <v>36</v>
      </c>
      <c r="N94" s="753">
        <v>16373.670000000006</v>
      </c>
    </row>
    <row r="95" spans="1:14" ht="14.4" customHeight="1" x14ac:dyDescent="0.3">
      <c r="A95" s="747" t="s">
        <v>560</v>
      </c>
      <c r="B95" s="748" t="s">
        <v>561</v>
      </c>
      <c r="C95" s="749" t="s">
        <v>576</v>
      </c>
      <c r="D95" s="750" t="s">
        <v>577</v>
      </c>
      <c r="E95" s="751">
        <v>50113001</v>
      </c>
      <c r="F95" s="750" t="s">
        <v>596</v>
      </c>
      <c r="G95" s="749" t="s">
        <v>597</v>
      </c>
      <c r="H95" s="749">
        <v>199680</v>
      </c>
      <c r="I95" s="749">
        <v>199680</v>
      </c>
      <c r="J95" s="749" t="s">
        <v>760</v>
      </c>
      <c r="K95" s="749" t="s">
        <v>761</v>
      </c>
      <c r="L95" s="752">
        <v>362.89000000000004</v>
      </c>
      <c r="M95" s="752">
        <v>7</v>
      </c>
      <c r="N95" s="753">
        <v>2540.2300000000005</v>
      </c>
    </row>
    <row r="96" spans="1:14" ht="14.4" customHeight="1" x14ac:dyDescent="0.3">
      <c r="A96" s="747" t="s">
        <v>560</v>
      </c>
      <c r="B96" s="748" t="s">
        <v>561</v>
      </c>
      <c r="C96" s="749" t="s">
        <v>576</v>
      </c>
      <c r="D96" s="750" t="s">
        <v>577</v>
      </c>
      <c r="E96" s="751">
        <v>50113001</v>
      </c>
      <c r="F96" s="750" t="s">
        <v>596</v>
      </c>
      <c r="G96" s="749" t="s">
        <v>597</v>
      </c>
      <c r="H96" s="749">
        <v>187076</v>
      </c>
      <c r="I96" s="749">
        <v>87076</v>
      </c>
      <c r="J96" s="749" t="s">
        <v>762</v>
      </c>
      <c r="K96" s="749" t="s">
        <v>763</v>
      </c>
      <c r="L96" s="752">
        <v>133.51</v>
      </c>
      <c r="M96" s="752">
        <v>4</v>
      </c>
      <c r="N96" s="753">
        <v>534.04</v>
      </c>
    </row>
    <row r="97" spans="1:14" ht="14.4" customHeight="1" x14ac:dyDescent="0.3">
      <c r="A97" s="747" t="s">
        <v>560</v>
      </c>
      <c r="B97" s="748" t="s">
        <v>561</v>
      </c>
      <c r="C97" s="749" t="s">
        <v>576</v>
      </c>
      <c r="D97" s="750" t="s">
        <v>577</v>
      </c>
      <c r="E97" s="751">
        <v>50113001</v>
      </c>
      <c r="F97" s="750" t="s">
        <v>596</v>
      </c>
      <c r="G97" s="749" t="s">
        <v>597</v>
      </c>
      <c r="H97" s="749">
        <v>157586</v>
      </c>
      <c r="I97" s="749">
        <v>57586</v>
      </c>
      <c r="J97" s="749" t="s">
        <v>764</v>
      </c>
      <c r="K97" s="749" t="s">
        <v>765</v>
      </c>
      <c r="L97" s="752">
        <v>73.710000000000036</v>
      </c>
      <c r="M97" s="752">
        <v>2</v>
      </c>
      <c r="N97" s="753">
        <v>147.42000000000007</v>
      </c>
    </row>
    <row r="98" spans="1:14" ht="14.4" customHeight="1" x14ac:dyDescent="0.3">
      <c r="A98" s="747" t="s">
        <v>560</v>
      </c>
      <c r="B98" s="748" t="s">
        <v>561</v>
      </c>
      <c r="C98" s="749" t="s">
        <v>576</v>
      </c>
      <c r="D98" s="750" t="s">
        <v>577</v>
      </c>
      <c r="E98" s="751">
        <v>50113001</v>
      </c>
      <c r="F98" s="750" t="s">
        <v>596</v>
      </c>
      <c r="G98" s="749" t="s">
        <v>597</v>
      </c>
      <c r="H98" s="749">
        <v>500618</v>
      </c>
      <c r="I98" s="749">
        <v>125753</v>
      </c>
      <c r="J98" s="749" t="s">
        <v>766</v>
      </c>
      <c r="K98" s="749" t="s">
        <v>767</v>
      </c>
      <c r="L98" s="752">
        <v>278.22199999999987</v>
      </c>
      <c r="M98" s="752">
        <v>5</v>
      </c>
      <c r="N98" s="753">
        <v>1391.1099999999994</v>
      </c>
    </row>
    <row r="99" spans="1:14" ht="14.4" customHeight="1" x14ac:dyDescent="0.3">
      <c r="A99" s="747" t="s">
        <v>560</v>
      </c>
      <c r="B99" s="748" t="s">
        <v>561</v>
      </c>
      <c r="C99" s="749" t="s">
        <v>576</v>
      </c>
      <c r="D99" s="750" t="s">
        <v>577</v>
      </c>
      <c r="E99" s="751">
        <v>50113001</v>
      </c>
      <c r="F99" s="750" t="s">
        <v>596</v>
      </c>
      <c r="G99" s="749" t="s">
        <v>597</v>
      </c>
      <c r="H99" s="749">
        <v>848560</v>
      </c>
      <c r="I99" s="749">
        <v>125752</v>
      </c>
      <c r="J99" s="749" t="s">
        <v>768</v>
      </c>
      <c r="K99" s="749" t="s">
        <v>769</v>
      </c>
      <c r="L99" s="752">
        <v>223.25999999999988</v>
      </c>
      <c r="M99" s="752">
        <v>2</v>
      </c>
      <c r="N99" s="753">
        <v>446.51999999999975</v>
      </c>
    </row>
    <row r="100" spans="1:14" ht="14.4" customHeight="1" x14ac:dyDescent="0.3">
      <c r="A100" s="747" t="s">
        <v>560</v>
      </c>
      <c r="B100" s="748" t="s">
        <v>561</v>
      </c>
      <c r="C100" s="749" t="s">
        <v>576</v>
      </c>
      <c r="D100" s="750" t="s">
        <v>577</v>
      </c>
      <c r="E100" s="751">
        <v>50113001</v>
      </c>
      <c r="F100" s="750" t="s">
        <v>596</v>
      </c>
      <c r="G100" s="749" t="s">
        <v>597</v>
      </c>
      <c r="H100" s="749">
        <v>214902</v>
      </c>
      <c r="I100" s="749">
        <v>214902</v>
      </c>
      <c r="J100" s="749" t="s">
        <v>770</v>
      </c>
      <c r="K100" s="749" t="s">
        <v>771</v>
      </c>
      <c r="L100" s="752">
        <v>48.93</v>
      </c>
      <c r="M100" s="752">
        <v>2</v>
      </c>
      <c r="N100" s="753">
        <v>97.86</v>
      </c>
    </row>
    <row r="101" spans="1:14" ht="14.4" customHeight="1" x14ac:dyDescent="0.3">
      <c r="A101" s="747" t="s">
        <v>560</v>
      </c>
      <c r="B101" s="748" t="s">
        <v>561</v>
      </c>
      <c r="C101" s="749" t="s">
        <v>576</v>
      </c>
      <c r="D101" s="750" t="s">
        <v>577</v>
      </c>
      <c r="E101" s="751">
        <v>50113001</v>
      </c>
      <c r="F101" s="750" t="s">
        <v>596</v>
      </c>
      <c r="G101" s="749" t="s">
        <v>597</v>
      </c>
      <c r="H101" s="749">
        <v>214904</v>
      </c>
      <c r="I101" s="749">
        <v>214904</v>
      </c>
      <c r="J101" s="749" t="s">
        <v>772</v>
      </c>
      <c r="K101" s="749" t="s">
        <v>773</v>
      </c>
      <c r="L101" s="752">
        <v>64.790000000000006</v>
      </c>
      <c r="M101" s="752">
        <v>4</v>
      </c>
      <c r="N101" s="753">
        <v>259.16000000000003</v>
      </c>
    </row>
    <row r="102" spans="1:14" ht="14.4" customHeight="1" x14ac:dyDescent="0.3">
      <c r="A102" s="747" t="s">
        <v>560</v>
      </c>
      <c r="B102" s="748" t="s">
        <v>561</v>
      </c>
      <c r="C102" s="749" t="s">
        <v>576</v>
      </c>
      <c r="D102" s="750" t="s">
        <v>577</v>
      </c>
      <c r="E102" s="751">
        <v>50113001</v>
      </c>
      <c r="F102" s="750" t="s">
        <v>596</v>
      </c>
      <c r="G102" s="749" t="s">
        <v>597</v>
      </c>
      <c r="H102" s="749">
        <v>116463</v>
      </c>
      <c r="I102" s="749">
        <v>16463</v>
      </c>
      <c r="J102" s="749" t="s">
        <v>774</v>
      </c>
      <c r="K102" s="749" t="s">
        <v>775</v>
      </c>
      <c r="L102" s="752">
        <v>125.85111111111112</v>
      </c>
      <c r="M102" s="752">
        <v>9</v>
      </c>
      <c r="N102" s="753">
        <v>1132.6600000000001</v>
      </c>
    </row>
    <row r="103" spans="1:14" ht="14.4" customHeight="1" x14ac:dyDescent="0.3">
      <c r="A103" s="747" t="s">
        <v>560</v>
      </c>
      <c r="B103" s="748" t="s">
        <v>561</v>
      </c>
      <c r="C103" s="749" t="s">
        <v>576</v>
      </c>
      <c r="D103" s="750" t="s">
        <v>577</v>
      </c>
      <c r="E103" s="751">
        <v>50113001</v>
      </c>
      <c r="F103" s="750" t="s">
        <v>596</v>
      </c>
      <c r="G103" s="749" t="s">
        <v>597</v>
      </c>
      <c r="H103" s="749">
        <v>116462</v>
      </c>
      <c r="I103" s="749">
        <v>16462</v>
      </c>
      <c r="J103" s="749" t="s">
        <v>776</v>
      </c>
      <c r="K103" s="749" t="s">
        <v>777</v>
      </c>
      <c r="L103" s="752">
        <v>133.82000000000002</v>
      </c>
      <c r="M103" s="752">
        <v>7</v>
      </c>
      <c r="N103" s="753">
        <v>936.74000000000024</v>
      </c>
    </row>
    <row r="104" spans="1:14" ht="14.4" customHeight="1" x14ac:dyDescent="0.3">
      <c r="A104" s="747" t="s">
        <v>560</v>
      </c>
      <c r="B104" s="748" t="s">
        <v>561</v>
      </c>
      <c r="C104" s="749" t="s">
        <v>576</v>
      </c>
      <c r="D104" s="750" t="s">
        <v>577</v>
      </c>
      <c r="E104" s="751">
        <v>50113001</v>
      </c>
      <c r="F104" s="750" t="s">
        <v>596</v>
      </c>
      <c r="G104" s="749" t="s">
        <v>597</v>
      </c>
      <c r="H104" s="749">
        <v>214595</v>
      </c>
      <c r="I104" s="749">
        <v>214595</v>
      </c>
      <c r="J104" s="749" t="s">
        <v>778</v>
      </c>
      <c r="K104" s="749" t="s">
        <v>779</v>
      </c>
      <c r="L104" s="752">
        <v>114.32000000000005</v>
      </c>
      <c r="M104" s="752">
        <v>2</v>
      </c>
      <c r="N104" s="753">
        <v>228.6400000000001</v>
      </c>
    </row>
    <row r="105" spans="1:14" ht="14.4" customHeight="1" x14ac:dyDescent="0.3">
      <c r="A105" s="747" t="s">
        <v>560</v>
      </c>
      <c r="B105" s="748" t="s">
        <v>561</v>
      </c>
      <c r="C105" s="749" t="s">
        <v>576</v>
      </c>
      <c r="D105" s="750" t="s">
        <v>577</v>
      </c>
      <c r="E105" s="751">
        <v>50113001</v>
      </c>
      <c r="F105" s="750" t="s">
        <v>596</v>
      </c>
      <c r="G105" s="749" t="s">
        <v>597</v>
      </c>
      <c r="H105" s="749">
        <v>214596</v>
      </c>
      <c r="I105" s="749">
        <v>214596</v>
      </c>
      <c r="J105" s="749" t="s">
        <v>780</v>
      </c>
      <c r="K105" s="749" t="s">
        <v>781</v>
      </c>
      <c r="L105" s="752">
        <v>78.199999999999989</v>
      </c>
      <c r="M105" s="752">
        <v>2</v>
      </c>
      <c r="N105" s="753">
        <v>156.39999999999998</v>
      </c>
    </row>
    <row r="106" spans="1:14" ht="14.4" customHeight="1" x14ac:dyDescent="0.3">
      <c r="A106" s="747" t="s">
        <v>560</v>
      </c>
      <c r="B106" s="748" t="s">
        <v>561</v>
      </c>
      <c r="C106" s="749" t="s">
        <v>576</v>
      </c>
      <c r="D106" s="750" t="s">
        <v>577</v>
      </c>
      <c r="E106" s="751">
        <v>50113001</v>
      </c>
      <c r="F106" s="750" t="s">
        <v>596</v>
      </c>
      <c r="G106" s="749" t="s">
        <v>604</v>
      </c>
      <c r="H106" s="749">
        <v>114439</v>
      </c>
      <c r="I106" s="749">
        <v>14439</v>
      </c>
      <c r="J106" s="749" t="s">
        <v>782</v>
      </c>
      <c r="K106" s="749" t="s">
        <v>783</v>
      </c>
      <c r="L106" s="752">
        <v>74.849999999999966</v>
      </c>
      <c r="M106" s="752">
        <v>2</v>
      </c>
      <c r="N106" s="753">
        <v>149.69999999999993</v>
      </c>
    </row>
    <row r="107" spans="1:14" ht="14.4" customHeight="1" x14ac:dyDescent="0.3">
      <c r="A107" s="747" t="s">
        <v>560</v>
      </c>
      <c r="B107" s="748" t="s">
        <v>561</v>
      </c>
      <c r="C107" s="749" t="s">
        <v>576</v>
      </c>
      <c r="D107" s="750" t="s">
        <v>577</v>
      </c>
      <c r="E107" s="751">
        <v>50113001</v>
      </c>
      <c r="F107" s="750" t="s">
        <v>596</v>
      </c>
      <c r="G107" s="749" t="s">
        <v>604</v>
      </c>
      <c r="H107" s="749">
        <v>149195</v>
      </c>
      <c r="I107" s="749">
        <v>49195</v>
      </c>
      <c r="J107" s="749" t="s">
        <v>782</v>
      </c>
      <c r="K107" s="749" t="s">
        <v>784</v>
      </c>
      <c r="L107" s="752">
        <v>225.23999999999998</v>
      </c>
      <c r="M107" s="752">
        <v>1</v>
      </c>
      <c r="N107" s="753">
        <v>225.23999999999998</v>
      </c>
    </row>
    <row r="108" spans="1:14" ht="14.4" customHeight="1" x14ac:dyDescent="0.3">
      <c r="A108" s="747" t="s">
        <v>560</v>
      </c>
      <c r="B108" s="748" t="s">
        <v>561</v>
      </c>
      <c r="C108" s="749" t="s">
        <v>576</v>
      </c>
      <c r="D108" s="750" t="s">
        <v>577</v>
      </c>
      <c r="E108" s="751">
        <v>50113001</v>
      </c>
      <c r="F108" s="750" t="s">
        <v>596</v>
      </c>
      <c r="G108" s="749" t="s">
        <v>597</v>
      </c>
      <c r="H108" s="749">
        <v>158827</v>
      </c>
      <c r="I108" s="749">
        <v>58827</v>
      </c>
      <c r="J108" s="749" t="s">
        <v>785</v>
      </c>
      <c r="K108" s="749" t="s">
        <v>786</v>
      </c>
      <c r="L108" s="752">
        <v>162.49</v>
      </c>
      <c r="M108" s="752">
        <v>23</v>
      </c>
      <c r="N108" s="753">
        <v>3737.27</v>
      </c>
    </row>
    <row r="109" spans="1:14" ht="14.4" customHeight="1" x14ac:dyDescent="0.3">
      <c r="A109" s="747" t="s">
        <v>560</v>
      </c>
      <c r="B109" s="748" t="s">
        <v>561</v>
      </c>
      <c r="C109" s="749" t="s">
        <v>576</v>
      </c>
      <c r="D109" s="750" t="s">
        <v>577</v>
      </c>
      <c r="E109" s="751">
        <v>50113001</v>
      </c>
      <c r="F109" s="750" t="s">
        <v>596</v>
      </c>
      <c r="G109" s="749" t="s">
        <v>604</v>
      </c>
      <c r="H109" s="749">
        <v>213485</v>
      </c>
      <c r="I109" s="749">
        <v>213485</v>
      </c>
      <c r="J109" s="749" t="s">
        <v>787</v>
      </c>
      <c r="K109" s="749" t="s">
        <v>788</v>
      </c>
      <c r="L109" s="752">
        <v>721.20000000000016</v>
      </c>
      <c r="M109" s="752">
        <v>13</v>
      </c>
      <c r="N109" s="753">
        <v>9375.6000000000022</v>
      </c>
    </row>
    <row r="110" spans="1:14" ht="14.4" customHeight="1" x14ac:dyDescent="0.3">
      <c r="A110" s="747" t="s">
        <v>560</v>
      </c>
      <c r="B110" s="748" t="s">
        <v>561</v>
      </c>
      <c r="C110" s="749" t="s">
        <v>576</v>
      </c>
      <c r="D110" s="750" t="s">
        <v>577</v>
      </c>
      <c r="E110" s="751">
        <v>50113001</v>
      </c>
      <c r="F110" s="750" t="s">
        <v>596</v>
      </c>
      <c r="G110" s="749" t="s">
        <v>604</v>
      </c>
      <c r="H110" s="749">
        <v>213487</v>
      </c>
      <c r="I110" s="749">
        <v>213487</v>
      </c>
      <c r="J110" s="749" t="s">
        <v>787</v>
      </c>
      <c r="K110" s="749" t="s">
        <v>789</v>
      </c>
      <c r="L110" s="752">
        <v>271.85000000000002</v>
      </c>
      <c r="M110" s="752">
        <v>47</v>
      </c>
      <c r="N110" s="753">
        <v>12776.95</v>
      </c>
    </row>
    <row r="111" spans="1:14" ht="14.4" customHeight="1" x14ac:dyDescent="0.3">
      <c r="A111" s="747" t="s">
        <v>560</v>
      </c>
      <c r="B111" s="748" t="s">
        <v>561</v>
      </c>
      <c r="C111" s="749" t="s">
        <v>576</v>
      </c>
      <c r="D111" s="750" t="s">
        <v>577</v>
      </c>
      <c r="E111" s="751">
        <v>50113001</v>
      </c>
      <c r="F111" s="750" t="s">
        <v>596</v>
      </c>
      <c r="G111" s="749" t="s">
        <v>604</v>
      </c>
      <c r="H111" s="749">
        <v>213489</v>
      </c>
      <c r="I111" s="749">
        <v>213489</v>
      </c>
      <c r="J111" s="749" t="s">
        <v>787</v>
      </c>
      <c r="K111" s="749" t="s">
        <v>790</v>
      </c>
      <c r="L111" s="752">
        <v>630.66</v>
      </c>
      <c r="M111" s="752">
        <v>30</v>
      </c>
      <c r="N111" s="753">
        <v>18919.8</v>
      </c>
    </row>
    <row r="112" spans="1:14" ht="14.4" customHeight="1" x14ac:dyDescent="0.3">
      <c r="A112" s="747" t="s">
        <v>560</v>
      </c>
      <c r="B112" s="748" t="s">
        <v>561</v>
      </c>
      <c r="C112" s="749" t="s">
        <v>576</v>
      </c>
      <c r="D112" s="750" t="s">
        <v>577</v>
      </c>
      <c r="E112" s="751">
        <v>50113001</v>
      </c>
      <c r="F112" s="750" t="s">
        <v>596</v>
      </c>
      <c r="G112" s="749" t="s">
        <v>604</v>
      </c>
      <c r="H112" s="749">
        <v>213490</v>
      </c>
      <c r="I112" s="749">
        <v>213490</v>
      </c>
      <c r="J112" s="749" t="s">
        <v>787</v>
      </c>
      <c r="K112" s="749" t="s">
        <v>791</v>
      </c>
      <c r="L112" s="752">
        <v>913.6500000000002</v>
      </c>
      <c r="M112" s="752">
        <v>5</v>
      </c>
      <c r="N112" s="753">
        <v>4568.2500000000009</v>
      </c>
    </row>
    <row r="113" spans="1:14" ht="14.4" customHeight="1" x14ac:dyDescent="0.3">
      <c r="A113" s="747" t="s">
        <v>560</v>
      </c>
      <c r="B113" s="748" t="s">
        <v>561</v>
      </c>
      <c r="C113" s="749" t="s">
        <v>576</v>
      </c>
      <c r="D113" s="750" t="s">
        <v>577</v>
      </c>
      <c r="E113" s="751">
        <v>50113001</v>
      </c>
      <c r="F113" s="750" t="s">
        <v>596</v>
      </c>
      <c r="G113" s="749" t="s">
        <v>604</v>
      </c>
      <c r="H113" s="749">
        <v>213494</v>
      </c>
      <c r="I113" s="749">
        <v>213494</v>
      </c>
      <c r="J113" s="749" t="s">
        <v>787</v>
      </c>
      <c r="K113" s="749" t="s">
        <v>792</v>
      </c>
      <c r="L113" s="752">
        <v>408.95</v>
      </c>
      <c r="M113" s="752">
        <v>62</v>
      </c>
      <c r="N113" s="753">
        <v>25354.899999999998</v>
      </c>
    </row>
    <row r="114" spans="1:14" ht="14.4" customHeight="1" x14ac:dyDescent="0.3">
      <c r="A114" s="747" t="s">
        <v>560</v>
      </c>
      <c r="B114" s="748" t="s">
        <v>561</v>
      </c>
      <c r="C114" s="749" t="s">
        <v>576</v>
      </c>
      <c r="D114" s="750" t="s">
        <v>577</v>
      </c>
      <c r="E114" s="751">
        <v>50113001</v>
      </c>
      <c r="F114" s="750" t="s">
        <v>596</v>
      </c>
      <c r="G114" s="749" t="s">
        <v>604</v>
      </c>
      <c r="H114" s="749">
        <v>213482</v>
      </c>
      <c r="I114" s="749">
        <v>213482</v>
      </c>
      <c r="J114" s="749" t="s">
        <v>793</v>
      </c>
      <c r="K114" s="749" t="s">
        <v>794</v>
      </c>
      <c r="L114" s="752">
        <v>1501.02</v>
      </c>
      <c r="M114" s="752">
        <v>4</v>
      </c>
      <c r="N114" s="753">
        <v>6004.08</v>
      </c>
    </row>
    <row r="115" spans="1:14" ht="14.4" customHeight="1" x14ac:dyDescent="0.3">
      <c r="A115" s="747" t="s">
        <v>560</v>
      </c>
      <c r="B115" s="748" t="s">
        <v>561</v>
      </c>
      <c r="C115" s="749" t="s">
        <v>576</v>
      </c>
      <c r="D115" s="750" t="s">
        <v>577</v>
      </c>
      <c r="E115" s="751">
        <v>50113001</v>
      </c>
      <c r="F115" s="750" t="s">
        <v>596</v>
      </c>
      <c r="G115" s="749" t="s">
        <v>562</v>
      </c>
      <c r="H115" s="749">
        <v>198219</v>
      </c>
      <c r="I115" s="749">
        <v>98219</v>
      </c>
      <c r="J115" s="749" t="s">
        <v>795</v>
      </c>
      <c r="K115" s="749" t="s">
        <v>796</v>
      </c>
      <c r="L115" s="752">
        <v>59.887999999999991</v>
      </c>
      <c r="M115" s="752">
        <v>5</v>
      </c>
      <c r="N115" s="753">
        <v>299.43999999999994</v>
      </c>
    </row>
    <row r="116" spans="1:14" ht="14.4" customHeight="1" x14ac:dyDescent="0.3">
      <c r="A116" s="747" t="s">
        <v>560</v>
      </c>
      <c r="B116" s="748" t="s">
        <v>561</v>
      </c>
      <c r="C116" s="749" t="s">
        <v>576</v>
      </c>
      <c r="D116" s="750" t="s">
        <v>577</v>
      </c>
      <c r="E116" s="751">
        <v>50113001</v>
      </c>
      <c r="F116" s="750" t="s">
        <v>596</v>
      </c>
      <c r="G116" s="749" t="s">
        <v>604</v>
      </c>
      <c r="H116" s="749">
        <v>56812</v>
      </c>
      <c r="I116" s="749">
        <v>56812</v>
      </c>
      <c r="J116" s="749" t="s">
        <v>797</v>
      </c>
      <c r="K116" s="749" t="s">
        <v>798</v>
      </c>
      <c r="L116" s="752">
        <v>351.46999999999997</v>
      </c>
      <c r="M116" s="752">
        <v>2</v>
      </c>
      <c r="N116" s="753">
        <v>702.93999999999994</v>
      </c>
    </row>
    <row r="117" spans="1:14" ht="14.4" customHeight="1" x14ac:dyDescent="0.3">
      <c r="A117" s="747" t="s">
        <v>560</v>
      </c>
      <c r="B117" s="748" t="s">
        <v>561</v>
      </c>
      <c r="C117" s="749" t="s">
        <v>576</v>
      </c>
      <c r="D117" s="750" t="s">
        <v>577</v>
      </c>
      <c r="E117" s="751">
        <v>50113001</v>
      </c>
      <c r="F117" s="750" t="s">
        <v>596</v>
      </c>
      <c r="G117" s="749" t="s">
        <v>604</v>
      </c>
      <c r="H117" s="749">
        <v>156811</v>
      </c>
      <c r="I117" s="749">
        <v>56811</v>
      </c>
      <c r="J117" s="749" t="s">
        <v>797</v>
      </c>
      <c r="K117" s="749" t="s">
        <v>799</v>
      </c>
      <c r="L117" s="752">
        <v>151.24</v>
      </c>
      <c r="M117" s="752">
        <v>2</v>
      </c>
      <c r="N117" s="753">
        <v>302.48</v>
      </c>
    </row>
    <row r="118" spans="1:14" ht="14.4" customHeight="1" x14ac:dyDescent="0.3">
      <c r="A118" s="747" t="s">
        <v>560</v>
      </c>
      <c r="B118" s="748" t="s">
        <v>561</v>
      </c>
      <c r="C118" s="749" t="s">
        <v>576</v>
      </c>
      <c r="D118" s="750" t="s">
        <v>577</v>
      </c>
      <c r="E118" s="751">
        <v>50113001</v>
      </c>
      <c r="F118" s="750" t="s">
        <v>596</v>
      </c>
      <c r="G118" s="749" t="s">
        <v>604</v>
      </c>
      <c r="H118" s="749">
        <v>156805</v>
      </c>
      <c r="I118" s="749">
        <v>56805</v>
      </c>
      <c r="J118" s="749" t="s">
        <v>800</v>
      </c>
      <c r="K118" s="749" t="s">
        <v>801</v>
      </c>
      <c r="L118" s="752">
        <v>58.548888888888897</v>
      </c>
      <c r="M118" s="752">
        <v>9</v>
      </c>
      <c r="N118" s="753">
        <v>526.94000000000005</v>
      </c>
    </row>
    <row r="119" spans="1:14" ht="14.4" customHeight="1" x14ac:dyDescent="0.3">
      <c r="A119" s="747" t="s">
        <v>560</v>
      </c>
      <c r="B119" s="748" t="s">
        <v>561</v>
      </c>
      <c r="C119" s="749" t="s">
        <v>576</v>
      </c>
      <c r="D119" s="750" t="s">
        <v>577</v>
      </c>
      <c r="E119" s="751">
        <v>50113001</v>
      </c>
      <c r="F119" s="750" t="s">
        <v>596</v>
      </c>
      <c r="G119" s="749" t="s">
        <v>604</v>
      </c>
      <c r="H119" s="749">
        <v>214036</v>
      </c>
      <c r="I119" s="749">
        <v>214036</v>
      </c>
      <c r="J119" s="749" t="s">
        <v>802</v>
      </c>
      <c r="K119" s="749" t="s">
        <v>803</v>
      </c>
      <c r="L119" s="752">
        <v>40.389999999999993</v>
      </c>
      <c r="M119" s="752">
        <v>55</v>
      </c>
      <c r="N119" s="753">
        <v>2221.4499999999998</v>
      </c>
    </row>
    <row r="120" spans="1:14" ht="14.4" customHeight="1" x14ac:dyDescent="0.3">
      <c r="A120" s="747" t="s">
        <v>560</v>
      </c>
      <c r="B120" s="748" t="s">
        <v>561</v>
      </c>
      <c r="C120" s="749" t="s">
        <v>576</v>
      </c>
      <c r="D120" s="750" t="s">
        <v>577</v>
      </c>
      <c r="E120" s="751">
        <v>50113001</v>
      </c>
      <c r="F120" s="750" t="s">
        <v>596</v>
      </c>
      <c r="G120" s="749" t="s">
        <v>597</v>
      </c>
      <c r="H120" s="749">
        <v>199333</v>
      </c>
      <c r="I120" s="749">
        <v>99333</v>
      </c>
      <c r="J120" s="749" t="s">
        <v>804</v>
      </c>
      <c r="K120" s="749" t="s">
        <v>805</v>
      </c>
      <c r="L120" s="752">
        <v>247.03000000000006</v>
      </c>
      <c r="M120" s="752">
        <v>3</v>
      </c>
      <c r="N120" s="753">
        <v>741.09000000000015</v>
      </c>
    </row>
    <row r="121" spans="1:14" ht="14.4" customHeight="1" x14ac:dyDescent="0.3">
      <c r="A121" s="747" t="s">
        <v>560</v>
      </c>
      <c r="B121" s="748" t="s">
        <v>561</v>
      </c>
      <c r="C121" s="749" t="s">
        <v>576</v>
      </c>
      <c r="D121" s="750" t="s">
        <v>577</v>
      </c>
      <c r="E121" s="751">
        <v>50113001</v>
      </c>
      <c r="F121" s="750" t="s">
        <v>596</v>
      </c>
      <c r="G121" s="749" t="s">
        <v>597</v>
      </c>
      <c r="H121" s="749">
        <v>111243</v>
      </c>
      <c r="I121" s="749">
        <v>11243</v>
      </c>
      <c r="J121" s="749" t="s">
        <v>806</v>
      </c>
      <c r="K121" s="749" t="s">
        <v>807</v>
      </c>
      <c r="L121" s="752">
        <v>182.82</v>
      </c>
      <c r="M121" s="752">
        <v>1</v>
      </c>
      <c r="N121" s="753">
        <v>182.82</v>
      </c>
    </row>
    <row r="122" spans="1:14" ht="14.4" customHeight="1" x14ac:dyDescent="0.3">
      <c r="A122" s="747" t="s">
        <v>560</v>
      </c>
      <c r="B122" s="748" t="s">
        <v>561</v>
      </c>
      <c r="C122" s="749" t="s">
        <v>576</v>
      </c>
      <c r="D122" s="750" t="s">
        <v>577</v>
      </c>
      <c r="E122" s="751">
        <v>50113001</v>
      </c>
      <c r="F122" s="750" t="s">
        <v>596</v>
      </c>
      <c r="G122" s="749" t="s">
        <v>597</v>
      </c>
      <c r="H122" s="749">
        <v>31915</v>
      </c>
      <c r="I122" s="749">
        <v>31915</v>
      </c>
      <c r="J122" s="749" t="s">
        <v>808</v>
      </c>
      <c r="K122" s="749" t="s">
        <v>809</v>
      </c>
      <c r="L122" s="752">
        <v>173.68999999999997</v>
      </c>
      <c r="M122" s="752">
        <v>71</v>
      </c>
      <c r="N122" s="753">
        <v>12331.989999999998</v>
      </c>
    </row>
    <row r="123" spans="1:14" ht="14.4" customHeight="1" x14ac:dyDescent="0.3">
      <c r="A123" s="747" t="s">
        <v>560</v>
      </c>
      <c r="B123" s="748" t="s">
        <v>561</v>
      </c>
      <c r="C123" s="749" t="s">
        <v>576</v>
      </c>
      <c r="D123" s="750" t="s">
        <v>577</v>
      </c>
      <c r="E123" s="751">
        <v>50113001</v>
      </c>
      <c r="F123" s="750" t="s">
        <v>596</v>
      </c>
      <c r="G123" s="749" t="s">
        <v>597</v>
      </c>
      <c r="H123" s="749">
        <v>47244</v>
      </c>
      <c r="I123" s="749">
        <v>47244</v>
      </c>
      <c r="J123" s="749" t="s">
        <v>810</v>
      </c>
      <c r="K123" s="749" t="s">
        <v>809</v>
      </c>
      <c r="L123" s="752">
        <v>143</v>
      </c>
      <c r="M123" s="752">
        <v>15</v>
      </c>
      <c r="N123" s="753">
        <v>2145</v>
      </c>
    </row>
    <row r="124" spans="1:14" ht="14.4" customHeight="1" x14ac:dyDescent="0.3">
      <c r="A124" s="747" t="s">
        <v>560</v>
      </c>
      <c r="B124" s="748" t="s">
        <v>561</v>
      </c>
      <c r="C124" s="749" t="s">
        <v>576</v>
      </c>
      <c r="D124" s="750" t="s">
        <v>577</v>
      </c>
      <c r="E124" s="751">
        <v>50113001</v>
      </c>
      <c r="F124" s="750" t="s">
        <v>596</v>
      </c>
      <c r="G124" s="749" t="s">
        <v>597</v>
      </c>
      <c r="H124" s="749">
        <v>47249</v>
      </c>
      <c r="I124" s="749">
        <v>47249</v>
      </c>
      <c r="J124" s="749" t="s">
        <v>810</v>
      </c>
      <c r="K124" s="749" t="s">
        <v>811</v>
      </c>
      <c r="L124" s="752">
        <v>126.5</v>
      </c>
      <c r="M124" s="752">
        <v>15</v>
      </c>
      <c r="N124" s="753">
        <v>1897.5</v>
      </c>
    </row>
    <row r="125" spans="1:14" ht="14.4" customHeight="1" x14ac:dyDescent="0.3">
      <c r="A125" s="747" t="s">
        <v>560</v>
      </c>
      <c r="B125" s="748" t="s">
        <v>561</v>
      </c>
      <c r="C125" s="749" t="s">
        <v>576</v>
      </c>
      <c r="D125" s="750" t="s">
        <v>577</v>
      </c>
      <c r="E125" s="751">
        <v>50113001</v>
      </c>
      <c r="F125" s="750" t="s">
        <v>596</v>
      </c>
      <c r="G125" s="749" t="s">
        <v>562</v>
      </c>
      <c r="H125" s="749">
        <v>183730</v>
      </c>
      <c r="I125" s="749">
        <v>215914</v>
      </c>
      <c r="J125" s="749" t="s">
        <v>812</v>
      </c>
      <c r="K125" s="749" t="s">
        <v>813</v>
      </c>
      <c r="L125" s="752">
        <v>54.469999999999992</v>
      </c>
      <c r="M125" s="752">
        <v>3</v>
      </c>
      <c r="N125" s="753">
        <v>163.40999999999997</v>
      </c>
    </row>
    <row r="126" spans="1:14" ht="14.4" customHeight="1" x14ac:dyDescent="0.3">
      <c r="A126" s="747" t="s">
        <v>560</v>
      </c>
      <c r="B126" s="748" t="s">
        <v>561</v>
      </c>
      <c r="C126" s="749" t="s">
        <v>576</v>
      </c>
      <c r="D126" s="750" t="s">
        <v>577</v>
      </c>
      <c r="E126" s="751">
        <v>50113001</v>
      </c>
      <c r="F126" s="750" t="s">
        <v>596</v>
      </c>
      <c r="G126" s="749" t="s">
        <v>597</v>
      </c>
      <c r="H126" s="749">
        <v>849045</v>
      </c>
      <c r="I126" s="749">
        <v>155938</v>
      </c>
      <c r="J126" s="749" t="s">
        <v>814</v>
      </c>
      <c r="K126" s="749" t="s">
        <v>815</v>
      </c>
      <c r="L126" s="752">
        <v>180.42</v>
      </c>
      <c r="M126" s="752">
        <v>3</v>
      </c>
      <c r="N126" s="753">
        <v>541.26</v>
      </c>
    </row>
    <row r="127" spans="1:14" ht="14.4" customHeight="1" x14ac:dyDescent="0.3">
      <c r="A127" s="747" t="s">
        <v>560</v>
      </c>
      <c r="B127" s="748" t="s">
        <v>561</v>
      </c>
      <c r="C127" s="749" t="s">
        <v>576</v>
      </c>
      <c r="D127" s="750" t="s">
        <v>577</v>
      </c>
      <c r="E127" s="751">
        <v>50113001</v>
      </c>
      <c r="F127" s="750" t="s">
        <v>596</v>
      </c>
      <c r="G127" s="749" t="s">
        <v>604</v>
      </c>
      <c r="H127" s="749">
        <v>100308</v>
      </c>
      <c r="I127" s="749">
        <v>100308</v>
      </c>
      <c r="J127" s="749" t="s">
        <v>816</v>
      </c>
      <c r="K127" s="749" t="s">
        <v>817</v>
      </c>
      <c r="L127" s="752">
        <v>61.121818181818185</v>
      </c>
      <c r="M127" s="752">
        <v>22</v>
      </c>
      <c r="N127" s="753">
        <v>1344.68</v>
      </c>
    </row>
    <row r="128" spans="1:14" ht="14.4" customHeight="1" x14ac:dyDescent="0.3">
      <c r="A128" s="747" t="s">
        <v>560</v>
      </c>
      <c r="B128" s="748" t="s">
        <v>561</v>
      </c>
      <c r="C128" s="749" t="s">
        <v>576</v>
      </c>
      <c r="D128" s="750" t="s">
        <v>577</v>
      </c>
      <c r="E128" s="751">
        <v>50113001</v>
      </c>
      <c r="F128" s="750" t="s">
        <v>596</v>
      </c>
      <c r="G128" s="749" t="s">
        <v>604</v>
      </c>
      <c r="H128" s="749">
        <v>846694</v>
      </c>
      <c r="I128" s="749">
        <v>100311</v>
      </c>
      <c r="J128" s="749" t="s">
        <v>818</v>
      </c>
      <c r="K128" s="749" t="s">
        <v>817</v>
      </c>
      <c r="L128" s="752">
        <v>64.694999999999993</v>
      </c>
      <c r="M128" s="752">
        <v>16</v>
      </c>
      <c r="N128" s="753">
        <v>1035.1199999999999</v>
      </c>
    </row>
    <row r="129" spans="1:14" ht="14.4" customHeight="1" x14ac:dyDescent="0.3">
      <c r="A129" s="747" t="s">
        <v>560</v>
      </c>
      <c r="B129" s="748" t="s">
        <v>561</v>
      </c>
      <c r="C129" s="749" t="s">
        <v>576</v>
      </c>
      <c r="D129" s="750" t="s">
        <v>577</v>
      </c>
      <c r="E129" s="751">
        <v>50113001</v>
      </c>
      <c r="F129" s="750" t="s">
        <v>596</v>
      </c>
      <c r="G129" s="749" t="s">
        <v>597</v>
      </c>
      <c r="H129" s="749">
        <v>214355</v>
      </c>
      <c r="I129" s="749">
        <v>214355</v>
      </c>
      <c r="J129" s="749" t="s">
        <v>819</v>
      </c>
      <c r="K129" s="749" t="s">
        <v>820</v>
      </c>
      <c r="L129" s="752">
        <v>215.19</v>
      </c>
      <c r="M129" s="752">
        <v>2</v>
      </c>
      <c r="N129" s="753">
        <v>430.38</v>
      </c>
    </row>
    <row r="130" spans="1:14" ht="14.4" customHeight="1" x14ac:dyDescent="0.3">
      <c r="A130" s="747" t="s">
        <v>560</v>
      </c>
      <c r="B130" s="748" t="s">
        <v>561</v>
      </c>
      <c r="C130" s="749" t="s">
        <v>576</v>
      </c>
      <c r="D130" s="750" t="s">
        <v>577</v>
      </c>
      <c r="E130" s="751">
        <v>50113001</v>
      </c>
      <c r="F130" s="750" t="s">
        <v>596</v>
      </c>
      <c r="G130" s="749" t="s">
        <v>597</v>
      </c>
      <c r="H130" s="749">
        <v>176205</v>
      </c>
      <c r="I130" s="749">
        <v>180825</v>
      </c>
      <c r="J130" s="749" t="s">
        <v>821</v>
      </c>
      <c r="K130" s="749" t="s">
        <v>718</v>
      </c>
      <c r="L130" s="752">
        <v>104.75999999999998</v>
      </c>
      <c r="M130" s="752">
        <v>3</v>
      </c>
      <c r="N130" s="753">
        <v>314.27999999999992</v>
      </c>
    </row>
    <row r="131" spans="1:14" ht="14.4" customHeight="1" x14ac:dyDescent="0.3">
      <c r="A131" s="747" t="s">
        <v>560</v>
      </c>
      <c r="B131" s="748" t="s">
        <v>561</v>
      </c>
      <c r="C131" s="749" t="s">
        <v>576</v>
      </c>
      <c r="D131" s="750" t="s">
        <v>577</v>
      </c>
      <c r="E131" s="751">
        <v>50113001</v>
      </c>
      <c r="F131" s="750" t="s">
        <v>596</v>
      </c>
      <c r="G131" s="749" t="s">
        <v>597</v>
      </c>
      <c r="H131" s="749">
        <v>100858</v>
      </c>
      <c r="I131" s="749">
        <v>858</v>
      </c>
      <c r="J131" s="749" t="s">
        <v>822</v>
      </c>
      <c r="K131" s="749" t="s">
        <v>823</v>
      </c>
      <c r="L131" s="752">
        <v>29.039999999999996</v>
      </c>
      <c r="M131" s="752">
        <v>3</v>
      </c>
      <c r="N131" s="753">
        <v>87.11999999999999</v>
      </c>
    </row>
    <row r="132" spans="1:14" ht="14.4" customHeight="1" x14ac:dyDescent="0.3">
      <c r="A132" s="747" t="s">
        <v>560</v>
      </c>
      <c r="B132" s="748" t="s">
        <v>561</v>
      </c>
      <c r="C132" s="749" t="s">
        <v>576</v>
      </c>
      <c r="D132" s="750" t="s">
        <v>577</v>
      </c>
      <c r="E132" s="751">
        <v>50113001</v>
      </c>
      <c r="F132" s="750" t="s">
        <v>596</v>
      </c>
      <c r="G132" s="749" t="s">
        <v>597</v>
      </c>
      <c r="H132" s="749">
        <v>216572</v>
      </c>
      <c r="I132" s="749">
        <v>216572</v>
      </c>
      <c r="J132" s="749" t="s">
        <v>824</v>
      </c>
      <c r="K132" s="749" t="s">
        <v>825</v>
      </c>
      <c r="L132" s="752">
        <v>36.282758620689663</v>
      </c>
      <c r="M132" s="752">
        <v>145</v>
      </c>
      <c r="N132" s="753">
        <v>5261.0000000000009</v>
      </c>
    </row>
    <row r="133" spans="1:14" ht="14.4" customHeight="1" x14ac:dyDescent="0.3">
      <c r="A133" s="747" t="s">
        <v>560</v>
      </c>
      <c r="B133" s="748" t="s">
        <v>561</v>
      </c>
      <c r="C133" s="749" t="s">
        <v>576</v>
      </c>
      <c r="D133" s="750" t="s">
        <v>577</v>
      </c>
      <c r="E133" s="751">
        <v>50113001</v>
      </c>
      <c r="F133" s="750" t="s">
        <v>596</v>
      </c>
      <c r="G133" s="749" t="s">
        <v>597</v>
      </c>
      <c r="H133" s="749">
        <v>100168</v>
      </c>
      <c r="I133" s="749">
        <v>168</v>
      </c>
      <c r="J133" s="749" t="s">
        <v>826</v>
      </c>
      <c r="K133" s="749" t="s">
        <v>827</v>
      </c>
      <c r="L133" s="752">
        <v>43.140000000000008</v>
      </c>
      <c r="M133" s="752">
        <v>2</v>
      </c>
      <c r="N133" s="753">
        <v>86.280000000000015</v>
      </c>
    </row>
    <row r="134" spans="1:14" ht="14.4" customHeight="1" x14ac:dyDescent="0.3">
      <c r="A134" s="747" t="s">
        <v>560</v>
      </c>
      <c r="B134" s="748" t="s">
        <v>561</v>
      </c>
      <c r="C134" s="749" t="s">
        <v>576</v>
      </c>
      <c r="D134" s="750" t="s">
        <v>577</v>
      </c>
      <c r="E134" s="751">
        <v>50113001</v>
      </c>
      <c r="F134" s="750" t="s">
        <v>596</v>
      </c>
      <c r="G134" s="749" t="s">
        <v>597</v>
      </c>
      <c r="H134" s="749">
        <v>109159</v>
      </c>
      <c r="I134" s="749">
        <v>9159</v>
      </c>
      <c r="J134" s="749" t="s">
        <v>828</v>
      </c>
      <c r="K134" s="749" t="s">
        <v>829</v>
      </c>
      <c r="L134" s="752">
        <v>144.06437499999998</v>
      </c>
      <c r="M134" s="752">
        <v>16</v>
      </c>
      <c r="N134" s="753">
        <v>2305.0299999999997</v>
      </c>
    </row>
    <row r="135" spans="1:14" ht="14.4" customHeight="1" x14ac:dyDescent="0.3">
      <c r="A135" s="747" t="s">
        <v>560</v>
      </c>
      <c r="B135" s="748" t="s">
        <v>561</v>
      </c>
      <c r="C135" s="749" t="s">
        <v>576</v>
      </c>
      <c r="D135" s="750" t="s">
        <v>577</v>
      </c>
      <c r="E135" s="751">
        <v>50113001</v>
      </c>
      <c r="F135" s="750" t="s">
        <v>596</v>
      </c>
      <c r="G135" s="749" t="s">
        <v>597</v>
      </c>
      <c r="H135" s="749">
        <v>847630</v>
      </c>
      <c r="I135" s="749">
        <v>0</v>
      </c>
      <c r="J135" s="749" t="s">
        <v>830</v>
      </c>
      <c r="K135" s="749" t="s">
        <v>562</v>
      </c>
      <c r="L135" s="752">
        <v>276.27999999999992</v>
      </c>
      <c r="M135" s="752">
        <v>1</v>
      </c>
      <c r="N135" s="753">
        <v>276.27999999999992</v>
      </c>
    </row>
    <row r="136" spans="1:14" ht="14.4" customHeight="1" x14ac:dyDescent="0.3">
      <c r="A136" s="747" t="s">
        <v>560</v>
      </c>
      <c r="B136" s="748" t="s">
        <v>561</v>
      </c>
      <c r="C136" s="749" t="s">
        <v>576</v>
      </c>
      <c r="D136" s="750" t="s">
        <v>577</v>
      </c>
      <c r="E136" s="751">
        <v>50113001</v>
      </c>
      <c r="F136" s="750" t="s">
        <v>596</v>
      </c>
      <c r="G136" s="749" t="s">
        <v>597</v>
      </c>
      <c r="H136" s="749">
        <v>51366</v>
      </c>
      <c r="I136" s="749">
        <v>51366</v>
      </c>
      <c r="J136" s="749" t="s">
        <v>831</v>
      </c>
      <c r="K136" s="749" t="s">
        <v>832</v>
      </c>
      <c r="L136" s="752">
        <v>171.6</v>
      </c>
      <c r="M136" s="752">
        <v>110</v>
      </c>
      <c r="N136" s="753">
        <v>18876</v>
      </c>
    </row>
    <row r="137" spans="1:14" ht="14.4" customHeight="1" x14ac:dyDescent="0.3">
      <c r="A137" s="747" t="s">
        <v>560</v>
      </c>
      <c r="B137" s="748" t="s">
        <v>561</v>
      </c>
      <c r="C137" s="749" t="s">
        <v>576</v>
      </c>
      <c r="D137" s="750" t="s">
        <v>577</v>
      </c>
      <c r="E137" s="751">
        <v>50113001</v>
      </c>
      <c r="F137" s="750" t="s">
        <v>596</v>
      </c>
      <c r="G137" s="749" t="s">
        <v>597</v>
      </c>
      <c r="H137" s="749">
        <v>51367</v>
      </c>
      <c r="I137" s="749">
        <v>51367</v>
      </c>
      <c r="J137" s="749" t="s">
        <v>831</v>
      </c>
      <c r="K137" s="749" t="s">
        <v>833</v>
      </c>
      <c r="L137" s="752">
        <v>92.949999999999989</v>
      </c>
      <c r="M137" s="752">
        <v>8</v>
      </c>
      <c r="N137" s="753">
        <v>743.59999999999991</v>
      </c>
    </row>
    <row r="138" spans="1:14" ht="14.4" customHeight="1" x14ac:dyDescent="0.3">
      <c r="A138" s="747" t="s">
        <v>560</v>
      </c>
      <c r="B138" s="748" t="s">
        <v>561</v>
      </c>
      <c r="C138" s="749" t="s">
        <v>576</v>
      </c>
      <c r="D138" s="750" t="s">
        <v>577</v>
      </c>
      <c r="E138" s="751">
        <v>50113001</v>
      </c>
      <c r="F138" s="750" t="s">
        <v>596</v>
      </c>
      <c r="G138" s="749" t="s">
        <v>597</v>
      </c>
      <c r="H138" s="749">
        <v>51383</v>
      </c>
      <c r="I138" s="749">
        <v>51383</v>
      </c>
      <c r="J138" s="749" t="s">
        <v>831</v>
      </c>
      <c r="K138" s="749" t="s">
        <v>834</v>
      </c>
      <c r="L138" s="752">
        <v>93.5</v>
      </c>
      <c r="M138" s="752">
        <v>32</v>
      </c>
      <c r="N138" s="753">
        <v>2992</v>
      </c>
    </row>
    <row r="139" spans="1:14" ht="14.4" customHeight="1" x14ac:dyDescent="0.3">
      <c r="A139" s="747" t="s">
        <v>560</v>
      </c>
      <c r="B139" s="748" t="s">
        <v>561</v>
      </c>
      <c r="C139" s="749" t="s">
        <v>576</v>
      </c>
      <c r="D139" s="750" t="s">
        <v>577</v>
      </c>
      <c r="E139" s="751">
        <v>50113001</v>
      </c>
      <c r="F139" s="750" t="s">
        <v>596</v>
      </c>
      <c r="G139" s="749" t="s">
        <v>597</v>
      </c>
      <c r="H139" s="749">
        <v>846618</v>
      </c>
      <c r="I139" s="749">
        <v>100014</v>
      </c>
      <c r="J139" s="749" t="s">
        <v>835</v>
      </c>
      <c r="K139" s="749" t="s">
        <v>836</v>
      </c>
      <c r="L139" s="752">
        <v>29.860000000000003</v>
      </c>
      <c r="M139" s="752">
        <v>3</v>
      </c>
      <c r="N139" s="753">
        <v>89.580000000000013</v>
      </c>
    </row>
    <row r="140" spans="1:14" ht="14.4" customHeight="1" x14ac:dyDescent="0.3">
      <c r="A140" s="747" t="s">
        <v>560</v>
      </c>
      <c r="B140" s="748" t="s">
        <v>561</v>
      </c>
      <c r="C140" s="749" t="s">
        <v>576</v>
      </c>
      <c r="D140" s="750" t="s">
        <v>577</v>
      </c>
      <c r="E140" s="751">
        <v>50113001</v>
      </c>
      <c r="F140" s="750" t="s">
        <v>596</v>
      </c>
      <c r="G140" s="749" t="s">
        <v>597</v>
      </c>
      <c r="H140" s="749">
        <v>202362</v>
      </c>
      <c r="I140" s="749">
        <v>202362</v>
      </c>
      <c r="J140" s="749" t="s">
        <v>837</v>
      </c>
      <c r="K140" s="749" t="s">
        <v>838</v>
      </c>
      <c r="L140" s="752">
        <v>61.709999999999987</v>
      </c>
      <c r="M140" s="752">
        <v>3</v>
      </c>
      <c r="N140" s="753">
        <v>185.12999999999997</v>
      </c>
    </row>
    <row r="141" spans="1:14" ht="14.4" customHeight="1" x14ac:dyDescent="0.3">
      <c r="A141" s="747" t="s">
        <v>560</v>
      </c>
      <c r="B141" s="748" t="s">
        <v>561</v>
      </c>
      <c r="C141" s="749" t="s">
        <v>576</v>
      </c>
      <c r="D141" s="750" t="s">
        <v>577</v>
      </c>
      <c r="E141" s="751">
        <v>50113001</v>
      </c>
      <c r="F141" s="750" t="s">
        <v>596</v>
      </c>
      <c r="G141" s="749" t="s">
        <v>597</v>
      </c>
      <c r="H141" s="749">
        <v>132082</v>
      </c>
      <c r="I141" s="749">
        <v>32082</v>
      </c>
      <c r="J141" s="749" t="s">
        <v>839</v>
      </c>
      <c r="K141" s="749" t="s">
        <v>840</v>
      </c>
      <c r="L141" s="752">
        <v>82.060000000000016</v>
      </c>
      <c r="M141" s="752">
        <v>2</v>
      </c>
      <c r="N141" s="753">
        <v>164.12000000000003</v>
      </c>
    </row>
    <row r="142" spans="1:14" ht="14.4" customHeight="1" x14ac:dyDescent="0.3">
      <c r="A142" s="747" t="s">
        <v>560</v>
      </c>
      <c r="B142" s="748" t="s">
        <v>561</v>
      </c>
      <c r="C142" s="749" t="s">
        <v>576</v>
      </c>
      <c r="D142" s="750" t="s">
        <v>577</v>
      </c>
      <c r="E142" s="751">
        <v>50113001</v>
      </c>
      <c r="F142" s="750" t="s">
        <v>596</v>
      </c>
      <c r="G142" s="749" t="s">
        <v>597</v>
      </c>
      <c r="H142" s="749">
        <v>846629</v>
      </c>
      <c r="I142" s="749">
        <v>100013</v>
      </c>
      <c r="J142" s="749" t="s">
        <v>841</v>
      </c>
      <c r="K142" s="749" t="s">
        <v>842</v>
      </c>
      <c r="L142" s="752">
        <v>39.380000354823764</v>
      </c>
      <c r="M142" s="752">
        <v>3</v>
      </c>
      <c r="N142" s="753">
        <v>118.14000106447129</v>
      </c>
    </row>
    <row r="143" spans="1:14" ht="14.4" customHeight="1" x14ac:dyDescent="0.3">
      <c r="A143" s="747" t="s">
        <v>560</v>
      </c>
      <c r="B143" s="748" t="s">
        <v>561</v>
      </c>
      <c r="C143" s="749" t="s">
        <v>576</v>
      </c>
      <c r="D143" s="750" t="s">
        <v>577</v>
      </c>
      <c r="E143" s="751">
        <v>50113001</v>
      </c>
      <c r="F143" s="750" t="s">
        <v>596</v>
      </c>
      <c r="G143" s="749" t="s">
        <v>597</v>
      </c>
      <c r="H143" s="749">
        <v>849829</v>
      </c>
      <c r="I143" s="749">
        <v>162673</v>
      </c>
      <c r="J143" s="749" t="s">
        <v>843</v>
      </c>
      <c r="K143" s="749" t="s">
        <v>844</v>
      </c>
      <c r="L143" s="752">
        <v>56.140000000000015</v>
      </c>
      <c r="M143" s="752">
        <v>3</v>
      </c>
      <c r="N143" s="753">
        <v>168.42000000000004</v>
      </c>
    </row>
    <row r="144" spans="1:14" ht="14.4" customHeight="1" x14ac:dyDescent="0.3">
      <c r="A144" s="747" t="s">
        <v>560</v>
      </c>
      <c r="B144" s="748" t="s">
        <v>561</v>
      </c>
      <c r="C144" s="749" t="s">
        <v>576</v>
      </c>
      <c r="D144" s="750" t="s">
        <v>577</v>
      </c>
      <c r="E144" s="751">
        <v>50113001</v>
      </c>
      <c r="F144" s="750" t="s">
        <v>596</v>
      </c>
      <c r="G144" s="749" t="s">
        <v>597</v>
      </c>
      <c r="H144" s="749">
        <v>850638</v>
      </c>
      <c r="I144" s="749">
        <v>500886</v>
      </c>
      <c r="J144" s="749" t="s">
        <v>845</v>
      </c>
      <c r="K144" s="749" t="s">
        <v>846</v>
      </c>
      <c r="L144" s="752">
        <v>49.32</v>
      </c>
      <c r="M144" s="752">
        <v>1</v>
      </c>
      <c r="N144" s="753">
        <v>49.32</v>
      </c>
    </row>
    <row r="145" spans="1:14" ht="14.4" customHeight="1" x14ac:dyDescent="0.3">
      <c r="A145" s="747" t="s">
        <v>560</v>
      </c>
      <c r="B145" s="748" t="s">
        <v>561</v>
      </c>
      <c r="C145" s="749" t="s">
        <v>576</v>
      </c>
      <c r="D145" s="750" t="s">
        <v>577</v>
      </c>
      <c r="E145" s="751">
        <v>50113001</v>
      </c>
      <c r="F145" s="750" t="s">
        <v>596</v>
      </c>
      <c r="G145" s="749" t="s">
        <v>597</v>
      </c>
      <c r="H145" s="749">
        <v>193724</v>
      </c>
      <c r="I145" s="749">
        <v>93724</v>
      </c>
      <c r="J145" s="749" t="s">
        <v>847</v>
      </c>
      <c r="K145" s="749" t="s">
        <v>848</v>
      </c>
      <c r="L145" s="752">
        <v>68.323999999999984</v>
      </c>
      <c r="M145" s="752">
        <v>5</v>
      </c>
      <c r="N145" s="753">
        <v>341.61999999999989</v>
      </c>
    </row>
    <row r="146" spans="1:14" ht="14.4" customHeight="1" x14ac:dyDescent="0.3">
      <c r="A146" s="747" t="s">
        <v>560</v>
      </c>
      <c r="B146" s="748" t="s">
        <v>561</v>
      </c>
      <c r="C146" s="749" t="s">
        <v>576</v>
      </c>
      <c r="D146" s="750" t="s">
        <v>577</v>
      </c>
      <c r="E146" s="751">
        <v>50113001</v>
      </c>
      <c r="F146" s="750" t="s">
        <v>596</v>
      </c>
      <c r="G146" s="749" t="s">
        <v>597</v>
      </c>
      <c r="H146" s="749">
        <v>114933</v>
      </c>
      <c r="I146" s="749">
        <v>14933</v>
      </c>
      <c r="J146" s="749" t="s">
        <v>849</v>
      </c>
      <c r="K146" s="749" t="s">
        <v>850</v>
      </c>
      <c r="L146" s="752">
        <v>135.04</v>
      </c>
      <c r="M146" s="752">
        <v>2</v>
      </c>
      <c r="N146" s="753">
        <v>270.08</v>
      </c>
    </row>
    <row r="147" spans="1:14" ht="14.4" customHeight="1" x14ac:dyDescent="0.3">
      <c r="A147" s="747" t="s">
        <v>560</v>
      </c>
      <c r="B147" s="748" t="s">
        <v>561</v>
      </c>
      <c r="C147" s="749" t="s">
        <v>576</v>
      </c>
      <c r="D147" s="750" t="s">
        <v>577</v>
      </c>
      <c r="E147" s="751">
        <v>50113001</v>
      </c>
      <c r="F147" s="750" t="s">
        <v>596</v>
      </c>
      <c r="G147" s="749" t="s">
        <v>597</v>
      </c>
      <c r="H147" s="749">
        <v>208466</v>
      </c>
      <c r="I147" s="749">
        <v>208466</v>
      </c>
      <c r="J147" s="749" t="s">
        <v>851</v>
      </c>
      <c r="K147" s="749" t="s">
        <v>852</v>
      </c>
      <c r="L147" s="752">
        <v>792.7700000000001</v>
      </c>
      <c r="M147" s="752">
        <v>2</v>
      </c>
      <c r="N147" s="753">
        <v>1585.5400000000002</v>
      </c>
    </row>
    <row r="148" spans="1:14" ht="14.4" customHeight="1" x14ac:dyDescent="0.3">
      <c r="A148" s="747" t="s">
        <v>560</v>
      </c>
      <c r="B148" s="748" t="s">
        <v>561</v>
      </c>
      <c r="C148" s="749" t="s">
        <v>576</v>
      </c>
      <c r="D148" s="750" t="s">
        <v>577</v>
      </c>
      <c r="E148" s="751">
        <v>50113001</v>
      </c>
      <c r="F148" s="750" t="s">
        <v>596</v>
      </c>
      <c r="G148" s="749" t="s">
        <v>597</v>
      </c>
      <c r="H148" s="749">
        <v>208465</v>
      </c>
      <c r="I148" s="749">
        <v>208465</v>
      </c>
      <c r="J148" s="749" t="s">
        <v>853</v>
      </c>
      <c r="K148" s="749" t="s">
        <v>854</v>
      </c>
      <c r="L148" s="752">
        <v>2234.6499999999996</v>
      </c>
      <c r="M148" s="752">
        <v>3</v>
      </c>
      <c r="N148" s="753">
        <v>6703.9499999999989</v>
      </c>
    </row>
    <row r="149" spans="1:14" ht="14.4" customHeight="1" x14ac:dyDescent="0.3">
      <c r="A149" s="747" t="s">
        <v>560</v>
      </c>
      <c r="B149" s="748" t="s">
        <v>561</v>
      </c>
      <c r="C149" s="749" t="s">
        <v>576</v>
      </c>
      <c r="D149" s="750" t="s">
        <v>577</v>
      </c>
      <c r="E149" s="751">
        <v>50113001</v>
      </c>
      <c r="F149" s="750" t="s">
        <v>596</v>
      </c>
      <c r="G149" s="749" t="s">
        <v>604</v>
      </c>
      <c r="H149" s="749">
        <v>125677</v>
      </c>
      <c r="I149" s="749">
        <v>25677</v>
      </c>
      <c r="J149" s="749" t="s">
        <v>855</v>
      </c>
      <c r="K149" s="749" t="s">
        <v>856</v>
      </c>
      <c r="L149" s="752">
        <v>549.4</v>
      </c>
      <c r="M149" s="752">
        <v>1</v>
      </c>
      <c r="N149" s="753">
        <v>549.4</v>
      </c>
    </row>
    <row r="150" spans="1:14" ht="14.4" customHeight="1" x14ac:dyDescent="0.3">
      <c r="A150" s="747" t="s">
        <v>560</v>
      </c>
      <c r="B150" s="748" t="s">
        <v>561</v>
      </c>
      <c r="C150" s="749" t="s">
        <v>576</v>
      </c>
      <c r="D150" s="750" t="s">
        <v>577</v>
      </c>
      <c r="E150" s="751">
        <v>50113001</v>
      </c>
      <c r="F150" s="750" t="s">
        <v>596</v>
      </c>
      <c r="G150" s="749" t="s">
        <v>597</v>
      </c>
      <c r="H150" s="749">
        <v>394712</v>
      </c>
      <c r="I150" s="749">
        <v>0</v>
      </c>
      <c r="J150" s="749" t="s">
        <v>857</v>
      </c>
      <c r="K150" s="749" t="s">
        <v>858</v>
      </c>
      <c r="L150" s="752">
        <v>23.700000000000003</v>
      </c>
      <c r="M150" s="752">
        <v>156</v>
      </c>
      <c r="N150" s="753">
        <v>3697.2000000000003</v>
      </c>
    </row>
    <row r="151" spans="1:14" ht="14.4" customHeight="1" x14ac:dyDescent="0.3">
      <c r="A151" s="747" t="s">
        <v>560</v>
      </c>
      <c r="B151" s="748" t="s">
        <v>561</v>
      </c>
      <c r="C151" s="749" t="s">
        <v>576</v>
      </c>
      <c r="D151" s="750" t="s">
        <v>577</v>
      </c>
      <c r="E151" s="751">
        <v>50113001</v>
      </c>
      <c r="F151" s="750" t="s">
        <v>596</v>
      </c>
      <c r="G151" s="749" t="s">
        <v>597</v>
      </c>
      <c r="H151" s="749">
        <v>100802</v>
      </c>
      <c r="I151" s="749">
        <v>0</v>
      </c>
      <c r="J151" s="749" t="s">
        <v>859</v>
      </c>
      <c r="K151" s="749" t="s">
        <v>860</v>
      </c>
      <c r="L151" s="752">
        <v>82.666981153047871</v>
      </c>
      <c r="M151" s="752">
        <v>6</v>
      </c>
      <c r="N151" s="753">
        <v>496.00188691828725</v>
      </c>
    </row>
    <row r="152" spans="1:14" ht="14.4" customHeight="1" x14ac:dyDescent="0.3">
      <c r="A152" s="747" t="s">
        <v>560</v>
      </c>
      <c r="B152" s="748" t="s">
        <v>561</v>
      </c>
      <c r="C152" s="749" t="s">
        <v>576</v>
      </c>
      <c r="D152" s="750" t="s">
        <v>577</v>
      </c>
      <c r="E152" s="751">
        <v>50113001</v>
      </c>
      <c r="F152" s="750" t="s">
        <v>596</v>
      </c>
      <c r="G152" s="749" t="s">
        <v>597</v>
      </c>
      <c r="H152" s="749">
        <v>134821</v>
      </c>
      <c r="I152" s="749">
        <v>134821</v>
      </c>
      <c r="J152" s="749" t="s">
        <v>861</v>
      </c>
      <c r="K152" s="749" t="s">
        <v>862</v>
      </c>
      <c r="L152" s="752">
        <v>264.98999999999995</v>
      </c>
      <c r="M152" s="752">
        <v>6</v>
      </c>
      <c r="N152" s="753">
        <v>1589.9399999999996</v>
      </c>
    </row>
    <row r="153" spans="1:14" ht="14.4" customHeight="1" x14ac:dyDescent="0.3">
      <c r="A153" s="747" t="s">
        <v>560</v>
      </c>
      <c r="B153" s="748" t="s">
        <v>561</v>
      </c>
      <c r="C153" s="749" t="s">
        <v>576</v>
      </c>
      <c r="D153" s="750" t="s">
        <v>577</v>
      </c>
      <c r="E153" s="751">
        <v>50113001</v>
      </c>
      <c r="F153" s="750" t="s">
        <v>596</v>
      </c>
      <c r="G153" s="749" t="s">
        <v>597</v>
      </c>
      <c r="H153" s="749">
        <v>134824</v>
      </c>
      <c r="I153" s="749">
        <v>134824</v>
      </c>
      <c r="J153" s="749" t="s">
        <v>863</v>
      </c>
      <c r="K153" s="749" t="s">
        <v>864</v>
      </c>
      <c r="L153" s="752">
        <v>199.98</v>
      </c>
      <c r="M153" s="752">
        <v>15</v>
      </c>
      <c r="N153" s="753">
        <v>2999.7</v>
      </c>
    </row>
    <row r="154" spans="1:14" ht="14.4" customHeight="1" x14ac:dyDescent="0.3">
      <c r="A154" s="747" t="s">
        <v>560</v>
      </c>
      <c r="B154" s="748" t="s">
        <v>561</v>
      </c>
      <c r="C154" s="749" t="s">
        <v>576</v>
      </c>
      <c r="D154" s="750" t="s">
        <v>577</v>
      </c>
      <c r="E154" s="751">
        <v>50113001</v>
      </c>
      <c r="F154" s="750" t="s">
        <v>596</v>
      </c>
      <c r="G154" s="749" t="s">
        <v>604</v>
      </c>
      <c r="H154" s="749">
        <v>215964</v>
      </c>
      <c r="I154" s="749">
        <v>215964</v>
      </c>
      <c r="J154" s="749" t="s">
        <v>865</v>
      </c>
      <c r="K154" s="749" t="s">
        <v>866</v>
      </c>
      <c r="L154" s="752">
        <v>162.83599999999998</v>
      </c>
      <c r="M154" s="752">
        <v>5</v>
      </c>
      <c r="N154" s="753">
        <v>814.18</v>
      </c>
    </row>
    <row r="155" spans="1:14" ht="14.4" customHeight="1" x14ac:dyDescent="0.3">
      <c r="A155" s="747" t="s">
        <v>560</v>
      </c>
      <c r="B155" s="748" t="s">
        <v>561</v>
      </c>
      <c r="C155" s="749" t="s">
        <v>576</v>
      </c>
      <c r="D155" s="750" t="s">
        <v>577</v>
      </c>
      <c r="E155" s="751">
        <v>50113001</v>
      </c>
      <c r="F155" s="750" t="s">
        <v>596</v>
      </c>
      <c r="G155" s="749" t="s">
        <v>597</v>
      </c>
      <c r="H155" s="749">
        <v>117189</v>
      </c>
      <c r="I155" s="749">
        <v>17189</v>
      </c>
      <c r="J155" s="749" t="s">
        <v>867</v>
      </c>
      <c r="K155" s="749" t="s">
        <v>868</v>
      </c>
      <c r="L155" s="752">
        <v>55.751111111111129</v>
      </c>
      <c r="M155" s="752">
        <v>9</v>
      </c>
      <c r="N155" s="753">
        <v>501.76000000000016</v>
      </c>
    </row>
    <row r="156" spans="1:14" ht="14.4" customHeight="1" x14ac:dyDescent="0.3">
      <c r="A156" s="747" t="s">
        <v>560</v>
      </c>
      <c r="B156" s="748" t="s">
        <v>561</v>
      </c>
      <c r="C156" s="749" t="s">
        <v>576</v>
      </c>
      <c r="D156" s="750" t="s">
        <v>577</v>
      </c>
      <c r="E156" s="751">
        <v>50113001</v>
      </c>
      <c r="F156" s="750" t="s">
        <v>596</v>
      </c>
      <c r="G156" s="749" t="s">
        <v>597</v>
      </c>
      <c r="H156" s="749">
        <v>107678</v>
      </c>
      <c r="I156" s="749">
        <v>107678</v>
      </c>
      <c r="J156" s="749" t="s">
        <v>869</v>
      </c>
      <c r="K156" s="749" t="s">
        <v>870</v>
      </c>
      <c r="L156" s="752">
        <v>459.79999999999995</v>
      </c>
      <c r="M156" s="752">
        <v>30</v>
      </c>
      <c r="N156" s="753">
        <v>13793.999999999998</v>
      </c>
    </row>
    <row r="157" spans="1:14" ht="14.4" customHeight="1" x14ac:dyDescent="0.3">
      <c r="A157" s="747" t="s">
        <v>560</v>
      </c>
      <c r="B157" s="748" t="s">
        <v>561</v>
      </c>
      <c r="C157" s="749" t="s">
        <v>576</v>
      </c>
      <c r="D157" s="750" t="s">
        <v>577</v>
      </c>
      <c r="E157" s="751">
        <v>50113001</v>
      </c>
      <c r="F157" s="750" t="s">
        <v>596</v>
      </c>
      <c r="G157" s="749" t="s">
        <v>597</v>
      </c>
      <c r="H157" s="749">
        <v>845697</v>
      </c>
      <c r="I157" s="749">
        <v>200935</v>
      </c>
      <c r="J157" s="749" t="s">
        <v>871</v>
      </c>
      <c r="K157" s="749" t="s">
        <v>872</v>
      </c>
      <c r="L157" s="752">
        <v>44.849999999999994</v>
      </c>
      <c r="M157" s="752">
        <v>12</v>
      </c>
      <c r="N157" s="753">
        <v>538.19999999999993</v>
      </c>
    </row>
    <row r="158" spans="1:14" ht="14.4" customHeight="1" x14ac:dyDescent="0.3">
      <c r="A158" s="747" t="s">
        <v>560</v>
      </c>
      <c r="B158" s="748" t="s">
        <v>561</v>
      </c>
      <c r="C158" s="749" t="s">
        <v>576</v>
      </c>
      <c r="D158" s="750" t="s">
        <v>577</v>
      </c>
      <c r="E158" s="751">
        <v>50113001</v>
      </c>
      <c r="F158" s="750" t="s">
        <v>596</v>
      </c>
      <c r="G158" s="749" t="s">
        <v>597</v>
      </c>
      <c r="H158" s="749">
        <v>100489</v>
      </c>
      <c r="I158" s="749">
        <v>489</v>
      </c>
      <c r="J158" s="749" t="s">
        <v>873</v>
      </c>
      <c r="K158" s="749" t="s">
        <v>874</v>
      </c>
      <c r="L158" s="752">
        <v>41.9</v>
      </c>
      <c r="M158" s="752">
        <v>20</v>
      </c>
      <c r="N158" s="753">
        <v>838</v>
      </c>
    </row>
    <row r="159" spans="1:14" ht="14.4" customHeight="1" x14ac:dyDescent="0.3">
      <c r="A159" s="747" t="s">
        <v>560</v>
      </c>
      <c r="B159" s="748" t="s">
        <v>561</v>
      </c>
      <c r="C159" s="749" t="s">
        <v>576</v>
      </c>
      <c r="D159" s="750" t="s">
        <v>577</v>
      </c>
      <c r="E159" s="751">
        <v>50113001</v>
      </c>
      <c r="F159" s="750" t="s">
        <v>596</v>
      </c>
      <c r="G159" s="749" t="s">
        <v>597</v>
      </c>
      <c r="H159" s="749">
        <v>100720</v>
      </c>
      <c r="I159" s="749">
        <v>720</v>
      </c>
      <c r="J159" s="749" t="s">
        <v>873</v>
      </c>
      <c r="K159" s="749" t="s">
        <v>875</v>
      </c>
      <c r="L159" s="752">
        <v>78.632909090909095</v>
      </c>
      <c r="M159" s="752">
        <v>55</v>
      </c>
      <c r="N159" s="753">
        <v>4324.8100000000004</v>
      </c>
    </row>
    <row r="160" spans="1:14" ht="14.4" customHeight="1" x14ac:dyDescent="0.3">
      <c r="A160" s="747" t="s">
        <v>560</v>
      </c>
      <c r="B160" s="748" t="s">
        <v>561</v>
      </c>
      <c r="C160" s="749" t="s">
        <v>576</v>
      </c>
      <c r="D160" s="750" t="s">
        <v>577</v>
      </c>
      <c r="E160" s="751">
        <v>50113001</v>
      </c>
      <c r="F160" s="750" t="s">
        <v>596</v>
      </c>
      <c r="G160" s="749" t="s">
        <v>604</v>
      </c>
      <c r="H160" s="749">
        <v>166760</v>
      </c>
      <c r="I160" s="749">
        <v>166760</v>
      </c>
      <c r="J160" s="749" t="s">
        <v>876</v>
      </c>
      <c r="K160" s="749" t="s">
        <v>877</v>
      </c>
      <c r="L160" s="752">
        <v>312.81</v>
      </c>
      <c r="M160" s="752">
        <v>1</v>
      </c>
      <c r="N160" s="753">
        <v>312.81</v>
      </c>
    </row>
    <row r="161" spans="1:14" ht="14.4" customHeight="1" x14ac:dyDescent="0.3">
      <c r="A161" s="747" t="s">
        <v>560</v>
      </c>
      <c r="B161" s="748" t="s">
        <v>561</v>
      </c>
      <c r="C161" s="749" t="s">
        <v>576</v>
      </c>
      <c r="D161" s="750" t="s">
        <v>577</v>
      </c>
      <c r="E161" s="751">
        <v>50113001</v>
      </c>
      <c r="F161" s="750" t="s">
        <v>596</v>
      </c>
      <c r="G161" s="749" t="s">
        <v>597</v>
      </c>
      <c r="H161" s="749">
        <v>500980</v>
      </c>
      <c r="I161" s="749">
        <v>0</v>
      </c>
      <c r="J161" s="749" t="s">
        <v>878</v>
      </c>
      <c r="K161" s="749" t="s">
        <v>562</v>
      </c>
      <c r="L161" s="752">
        <v>172.38961602913025</v>
      </c>
      <c r="M161" s="752">
        <v>22</v>
      </c>
      <c r="N161" s="753">
        <v>3792.5715526408658</v>
      </c>
    </row>
    <row r="162" spans="1:14" ht="14.4" customHeight="1" x14ac:dyDescent="0.3">
      <c r="A162" s="747" t="s">
        <v>560</v>
      </c>
      <c r="B162" s="748" t="s">
        <v>561</v>
      </c>
      <c r="C162" s="749" t="s">
        <v>576</v>
      </c>
      <c r="D162" s="750" t="s">
        <v>577</v>
      </c>
      <c r="E162" s="751">
        <v>50113001</v>
      </c>
      <c r="F162" s="750" t="s">
        <v>596</v>
      </c>
      <c r="G162" s="749" t="s">
        <v>597</v>
      </c>
      <c r="H162" s="749">
        <v>930248</v>
      </c>
      <c r="I162" s="749">
        <v>0</v>
      </c>
      <c r="J162" s="749" t="s">
        <v>879</v>
      </c>
      <c r="K162" s="749" t="s">
        <v>562</v>
      </c>
      <c r="L162" s="752">
        <v>421.54395715437289</v>
      </c>
      <c r="M162" s="752">
        <v>1</v>
      </c>
      <c r="N162" s="753">
        <v>421.54395715437289</v>
      </c>
    </row>
    <row r="163" spans="1:14" ht="14.4" customHeight="1" x14ac:dyDescent="0.3">
      <c r="A163" s="747" t="s">
        <v>560</v>
      </c>
      <c r="B163" s="748" t="s">
        <v>561</v>
      </c>
      <c r="C163" s="749" t="s">
        <v>576</v>
      </c>
      <c r="D163" s="750" t="s">
        <v>577</v>
      </c>
      <c r="E163" s="751">
        <v>50113001</v>
      </c>
      <c r="F163" s="750" t="s">
        <v>596</v>
      </c>
      <c r="G163" s="749" t="s">
        <v>597</v>
      </c>
      <c r="H163" s="749">
        <v>900875</v>
      </c>
      <c r="I163" s="749">
        <v>0</v>
      </c>
      <c r="J163" s="749" t="s">
        <v>880</v>
      </c>
      <c r="K163" s="749" t="s">
        <v>562</v>
      </c>
      <c r="L163" s="752">
        <v>326.85733358382441</v>
      </c>
      <c r="M163" s="752">
        <v>1</v>
      </c>
      <c r="N163" s="753">
        <v>326.85733358382441</v>
      </c>
    </row>
    <row r="164" spans="1:14" ht="14.4" customHeight="1" x14ac:dyDescent="0.3">
      <c r="A164" s="747" t="s">
        <v>560</v>
      </c>
      <c r="B164" s="748" t="s">
        <v>561</v>
      </c>
      <c r="C164" s="749" t="s">
        <v>576</v>
      </c>
      <c r="D164" s="750" t="s">
        <v>577</v>
      </c>
      <c r="E164" s="751">
        <v>50113001</v>
      </c>
      <c r="F164" s="750" t="s">
        <v>596</v>
      </c>
      <c r="G164" s="749" t="s">
        <v>597</v>
      </c>
      <c r="H164" s="749">
        <v>921423</v>
      </c>
      <c r="I164" s="749">
        <v>0</v>
      </c>
      <c r="J164" s="749" t="s">
        <v>881</v>
      </c>
      <c r="K164" s="749" t="s">
        <v>882</v>
      </c>
      <c r="L164" s="752">
        <v>94.826228554668234</v>
      </c>
      <c r="M164" s="752">
        <v>1</v>
      </c>
      <c r="N164" s="753">
        <v>94.826228554668234</v>
      </c>
    </row>
    <row r="165" spans="1:14" ht="14.4" customHeight="1" x14ac:dyDescent="0.3">
      <c r="A165" s="747" t="s">
        <v>560</v>
      </c>
      <c r="B165" s="748" t="s">
        <v>561</v>
      </c>
      <c r="C165" s="749" t="s">
        <v>576</v>
      </c>
      <c r="D165" s="750" t="s">
        <v>577</v>
      </c>
      <c r="E165" s="751">
        <v>50113001</v>
      </c>
      <c r="F165" s="750" t="s">
        <v>596</v>
      </c>
      <c r="G165" s="749" t="s">
        <v>597</v>
      </c>
      <c r="H165" s="749">
        <v>921533</v>
      </c>
      <c r="I165" s="749">
        <v>0</v>
      </c>
      <c r="J165" s="749" t="s">
        <v>883</v>
      </c>
      <c r="K165" s="749" t="s">
        <v>562</v>
      </c>
      <c r="L165" s="752">
        <v>281.48540306808945</v>
      </c>
      <c r="M165" s="752">
        <v>1</v>
      </c>
      <c r="N165" s="753">
        <v>281.48540306808945</v>
      </c>
    </row>
    <row r="166" spans="1:14" ht="14.4" customHeight="1" x14ac:dyDescent="0.3">
      <c r="A166" s="747" t="s">
        <v>560</v>
      </c>
      <c r="B166" s="748" t="s">
        <v>561</v>
      </c>
      <c r="C166" s="749" t="s">
        <v>576</v>
      </c>
      <c r="D166" s="750" t="s">
        <v>577</v>
      </c>
      <c r="E166" s="751">
        <v>50113001</v>
      </c>
      <c r="F166" s="750" t="s">
        <v>596</v>
      </c>
      <c r="G166" s="749" t="s">
        <v>597</v>
      </c>
      <c r="H166" s="749">
        <v>900518</v>
      </c>
      <c r="I166" s="749">
        <v>0</v>
      </c>
      <c r="J166" s="749" t="s">
        <v>884</v>
      </c>
      <c r="K166" s="749" t="s">
        <v>562</v>
      </c>
      <c r="L166" s="752">
        <v>273.22982165148926</v>
      </c>
      <c r="M166" s="752">
        <v>1</v>
      </c>
      <c r="N166" s="753">
        <v>273.22982165148926</v>
      </c>
    </row>
    <row r="167" spans="1:14" ht="14.4" customHeight="1" x14ac:dyDescent="0.3">
      <c r="A167" s="747" t="s">
        <v>560</v>
      </c>
      <c r="B167" s="748" t="s">
        <v>561</v>
      </c>
      <c r="C167" s="749" t="s">
        <v>576</v>
      </c>
      <c r="D167" s="750" t="s">
        <v>577</v>
      </c>
      <c r="E167" s="751">
        <v>50113001</v>
      </c>
      <c r="F167" s="750" t="s">
        <v>596</v>
      </c>
      <c r="G167" s="749" t="s">
        <v>597</v>
      </c>
      <c r="H167" s="749">
        <v>990947</v>
      </c>
      <c r="I167" s="749">
        <v>0</v>
      </c>
      <c r="J167" s="749" t="s">
        <v>885</v>
      </c>
      <c r="K167" s="749" t="s">
        <v>562</v>
      </c>
      <c r="L167" s="752">
        <v>1373.7600000000002</v>
      </c>
      <c r="M167" s="752">
        <v>3</v>
      </c>
      <c r="N167" s="753">
        <v>4121.2800000000007</v>
      </c>
    </row>
    <row r="168" spans="1:14" ht="14.4" customHeight="1" x14ac:dyDescent="0.3">
      <c r="A168" s="747" t="s">
        <v>560</v>
      </c>
      <c r="B168" s="748" t="s">
        <v>561</v>
      </c>
      <c r="C168" s="749" t="s">
        <v>576</v>
      </c>
      <c r="D168" s="750" t="s">
        <v>577</v>
      </c>
      <c r="E168" s="751">
        <v>50113001</v>
      </c>
      <c r="F168" s="750" t="s">
        <v>596</v>
      </c>
      <c r="G168" s="749" t="s">
        <v>597</v>
      </c>
      <c r="H168" s="749">
        <v>215172</v>
      </c>
      <c r="I168" s="749">
        <v>215172</v>
      </c>
      <c r="J168" s="749" t="s">
        <v>886</v>
      </c>
      <c r="K168" s="749" t="s">
        <v>887</v>
      </c>
      <c r="L168" s="752">
        <v>282.37</v>
      </c>
      <c r="M168" s="752">
        <v>3</v>
      </c>
      <c r="N168" s="753">
        <v>847.11</v>
      </c>
    </row>
    <row r="169" spans="1:14" ht="14.4" customHeight="1" x14ac:dyDescent="0.3">
      <c r="A169" s="747" t="s">
        <v>560</v>
      </c>
      <c r="B169" s="748" t="s">
        <v>561</v>
      </c>
      <c r="C169" s="749" t="s">
        <v>576</v>
      </c>
      <c r="D169" s="750" t="s">
        <v>577</v>
      </c>
      <c r="E169" s="751">
        <v>50113001</v>
      </c>
      <c r="F169" s="750" t="s">
        <v>596</v>
      </c>
      <c r="G169" s="749" t="s">
        <v>597</v>
      </c>
      <c r="H169" s="749">
        <v>119570</v>
      </c>
      <c r="I169" s="749">
        <v>19570</v>
      </c>
      <c r="J169" s="749" t="s">
        <v>888</v>
      </c>
      <c r="K169" s="749" t="s">
        <v>889</v>
      </c>
      <c r="L169" s="752">
        <v>126.72999999999999</v>
      </c>
      <c r="M169" s="752">
        <v>4</v>
      </c>
      <c r="N169" s="753">
        <v>506.91999999999996</v>
      </c>
    </row>
    <row r="170" spans="1:14" ht="14.4" customHeight="1" x14ac:dyDescent="0.3">
      <c r="A170" s="747" t="s">
        <v>560</v>
      </c>
      <c r="B170" s="748" t="s">
        <v>561</v>
      </c>
      <c r="C170" s="749" t="s">
        <v>576</v>
      </c>
      <c r="D170" s="750" t="s">
        <v>577</v>
      </c>
      <c r="E170" s="751">
        <v>50113001</v>
      </c>
      <c r="F170" s="750" t="s">
        <v>596</v>
      </c>
      <c r="G170" s="749" t="s">
        <v>597</v>
      </c>
      <c r="H170" s="749">
        <v>119571</v>
      </c>
      <c r="I170" s="749">
        <v>19571</v>
      </c>
      <c r="J170" s="749" t="s">
        <v>888</v>
      </c>
      <c r="K170" s="749" t="s">
        <v>890</v>
      </c>
      <c r="L170" s="752">
        <v>225.82</v>
      </c>
      <c r="M170" s="752">
        <v>4</v>
      </c>
      <c r="N170" s="753">
        <v>903.28</v>
      </c>
    </row>
    <row r="171" spans="1:14" ht="14.4" customHeight="1" x14ac:dyDescent="0.3">
      <c r="A171" s="747" t="s">
        <v>560</v>
      </c>
      <c r="B171" s="748" t="s">
        <v>561</v>
      </c>
      <c r="C171" s="749" t="s">
        <v>576</v>
      </c>
      <c r="D171" s="750" t="s">
        <v>577</v>
      </c>
      <c r="E171" s="751">
        <v>50113001</v>
      </c>
      <c r="F171" s="750" t="s">
        <v>596</v>
      </c>
      <c r="G171" s="749" t="s">
        <v>604</v>
      </c>
      <c r="H171" s="749">
        <v>848722</v>
      </c>
      <c r="I171" s="749">
        <v>151057</v>
      </c>
      <c r="J171" s="749" t="s">
        <v>891</v>
      </c>
      <c r="K171" s="749" t="s">
        <v>892</v>
      </c>
      <c r="L171" s="752">
        <v>416.01</v>
      </c>
      <c r="M171" s="752">
        <v>1</v>
      </c>
      <c r="N171" s="753">
        <v>416.01</v>
      </c>
    </row>
    <row r="172" spans="1:14" ht="14.4" customHeight="1" x14ac:dyDescent="0.3">
      <c r="A172" s="747" t="s">
        <v>560</v>
      </c>
      <c r="B172" s="748" t="s">
        <v>561</v>
      </c>
      <c r="C172" s="749" t="s">
        <v>576</v>
      </c>
      <c r="D172" s="750" t="s">
        <v>577</v>
      </c>
      <c r="E172" s="751">
        <v>50113001</v>
      </c>
      <c r="F172" s="750" t="s">
        <v>596</v>
      </c>
      <c r="G172" s="749" t="s">
        <v>604</v>
      </c>
      <c r="H172" s="749">
        <v>117139</v>
      </c>
      <c r="I172" s="749">
        <v>17139</v>
      </c>
      <c r="J172" s="749" t="s">
        <v>893</v>
      </c>
      <c r="K172" s="749" t="s">
        <v>894</v>
      </c>
      <c r="L172" s="752">
        <v>105.46500000000003</v>
      </c>
      <c r="M172" s="752">
        <v>4</v>
      </c>
      <c r="N172" s="753">
        <v>421.86000000000013</v>
      </c>
    </row>
    <row r="173" spans="1:14" ht="14.4" customHeight="1" x14ac:dyDescent="0.3">
      <c r="A173" s="747" t="s">
        <v>560</v>
      </c>
      <c r="B173" s="748" t="s">
        <v>561</v>
      </c>
      <c r="C173" s="749" t="s">
        <v>576</v>
      </c>
      <c r="D173" s="750" t="s">
        <v>577</v>
      </c>
      <c r="E173" s="751">
        <v>50113001</v>
      </c>
      <c r="F173" s="750" t="s">
        <v>596</v>
      </c>
      <c r="G173" s="749" t="s">
        <v>597</v>
      </c>
      <c r="H173" s="749">
        <v>116055</v>
      </c>
      <c r="I173" s="749">
        <v>16055</v>
      </c>
      <c r="J173" s="749" t="s">
        <v>895</v>
      </c>
      <c r="K173" s="749" t="s">
        <v>896</v>
      </c>
      <c r="L173" s="752">
        <v>125.65000000000003</v>
      </c>
      <c r="M173" s="752">
        <v>1</v>
      </c>
      <c r="N173" s="753">
        <v>125.65000000000003</v>
      </c>
    </row>
    <row r="174" spans="1:14" ht="14.4" customHeight="1" x14ac:dyDescent="0.3">
      <c r="A174" s="747" t="s">
        <v>560</v>
      </c>
      <c r="B174" s="748" t="s">
        <v>561</v>
      </c>
      <c r="C174" s="749" t="s">
        <v>576</v>
      </c>
      <c r="D174" s="750" t="s">
        <v>577</v>
      </c>
      <c r="E174" s="751">
        <v>50113001</v>
      </c>
      <c r="F174" s="750" t="s">
        <v>596</v>
      </c>
      <c r="G174" s="749" t="s">
        <v>604</v>
      </c>
      <c r="H174" s="749">
        <v>187427</v>
      </c>
      <c r="I174" s="749">
        <v>187427</v>
      </c>
      <c r="J174" s="749" t="s">
        <v>897</v>
      </c>
      <c r="K174" s="749" t="s">
        <v>898</v>
      </c>
      <c r="L174" s="752">
        <v>62.669999999999987</v>
      </c>
      <c r="M174" s="752">
        <v>3</v>
      </c>
      <c r="N174" s="753">
        <v>188.00999999999996</v>
      </c>
    </row>
    <row r="175" spans="1:14" ht="14.4" customHeight="1" x14ac:dyDescent="0.3">
      <c r="A175" s="747" t="s">
        <v>560</v>
      </c>
      <c r="B175" s="748" t="s">
        <v>561</v>
      </c>
      <c r="C175" s="749" t="s">
        <v>576</v>
      </c>
      <c r="D175" s="750" t="s">
        <v>577</v>
      </c>
      <c r="E175" s="751">
        <v>50113001</v>
      </c>
      <c r="F175" s="750" t="s">
        <v>596</v>
      </c>
      <c r="G175" s="749" t="s">
        <v>604</v>
      </c>
      <c r="H175" s="749">
        <v>187425</v>
      </c>
      <c r="I175" s="749">
        <v>187425</v>
      </c>
      <c r="J175" s="749" t="s">
        <v>899</v>
      </c>
      <c r="K175" s="749" t="s">
        <v>900</v>
      </c>
      <c r="L175" s="752">
        <v>49.38000000000001</v>
      </c>
      <c r="M175" s="752">
        <v>9</v>
      </c>
      <c r="N175" s="753">
        <v>444.42000000000007</v>
      </c>
    </row>
    <row r="176" spans="1:14" ht="14.4" customHeight="1" x14ac:dyDescent="0.3">
      <c r="A176" s="747" t="s">
        <v>560</v>
      </c>
      <c r="B176" s="748" t="s">
        <v>561</v>
      </c>
      <c r="C176" s="749" t="s">
        <v>576</v>
      </c>
      <c r="D176" s="750" t="s">
        <v>577</v>
      </c>
      <c r="E176" s="751">
        <v>50113001</v>
      </c>
      <c r="F176" s="750" t="s">
        <v>596</v>
      </c>
      <c r="G176" s="749" t="s">
        <v>604</v>
      </c>
      <c r="H176" s="749">
        <v>184245</v>
      </c>
      <c r="I176" s="749">
        <v>184245</v>
      </c>
      <c r="J176" s="749" t="s">
        <v>901</v>
      </c>
      <c r="K176" s="749" t="s">
        <v>902</v>
      </c>
      <c r="L176" s="752">
        <v>92.770000000000039</v>
      </c>
      <c r="M176" s="752">
        <v>3</v>
      </c>
      <c r="N176" s="753">
        <v>278.31000000000012</v>
      </c>
    </row>
    <row r="177" spans="1:14" ht="14.4" customHeight="1" x14ac:dyDescent="0.3">
      <c r="A177" s="747" t="s">
        <v>560</v>
      </c>
      <c r="B177" s="748" t="s">
        <v>561</v>
      </c>
      <c r="C177" s="749" t="s">
        <v>576</v>
      </c>
      <c r="D177" s="750" t="s">
        <v>577</v>
      </c>
      <c r="E177" s="751">
        <v>50113001</v>
      </c>
      <c r="F177" s="750" t="s">
        <v>596</v>
      </c>
      <c r="G177" s="749" t="s">
        <v>604</v>
      </c>
      <c r="H177" s="749">
        <v>128148</v>
      </c>
      <c r="I177" s="749">
        <v>28148</v>
      </c>
      <c r="J177" s="749" t="s">
        <v>903</v>
      </c>
      <c r="K177" s="749" t="s">
        <v>606</v>
      </c>
      <c r="L177" s="752">
        <v>1050.3999999999999</v>
      </c>
      <c r="M177" s="752">
        <v>1</v>
      </c>
      <c r="N177" s="753">
        <v>1050.3999999999999</v>
      </c>
    </row>
    <row r="178" spans="1:14" ht="14.4" customHeight="1" x14ac:dyDescent="0.3">
      <c r="A178" s="747" t="s">
        <v>560</v>
      </c>
      <c r="B178" s="748" t="s">
        <v>561</v>
      </c>
      <c r="C178" s="749" t="s">
        <v>576</v>
      </c>
      <c r="D178" s="750" t="s">
        <v>577</v>
      </c>
      <c r="E178" s="751">
        <v>50113001</v>
      </c>
      <c r="F178" s="750" t="s">
        <v>596</v>
      </c>
      <c r="G178" s="749" t="s">
        <v>597</v>
      </c>
      <c r="H178" s="749">
        <v>188217</v>
      </c>
      <c r="I178" s="749">
        <v>88217</v>
      </c>
      <c r="J178" s="749" t="s">
        <v>904</v>
      </c>
      <c r="K178" s="749" t="s">
        <v>905</v>
      </c>
      <c r="L178" s="752">
        <v>127.08636363636366</v>
      </c>
      <c r="M178" s="752">
        <v>11</v>
      </c>
      <c r="N178" s="753">
        <v>1397.9500000000003</v>
      </c>
    </row>
    <row r="179" spans="1:14" ht="14.4" customHeight="1" x14ac:dyDescent="0.3">
      <c r="A179" s="747" t="s">
        <v>560</v>
      </c>
      <c r="B179" s="748" t="s">
        <v>561</v>
      </c>
      <c r="C179" s="749" t="s">
        <v>576</v>
      </c>
      <c r="D179" s="750" t="s">
        <v>577</v>
      </c>
      <c r="E179" s="751">
        <v>50113001</v>
      </c>
      <c r="F179" s="750" t="s">
        <v>596</v>
      </c>
      <c r="G179" s="749" t="s">
        <v>597</v>
      </c>
      <c r="H179" s="749">
        <v>188219</v>
      </c>
      <c r="I179" s="749">
        <v>88219</v>
      </c>
      <c r="J179" s="749" t="s">
        <v>906</v>
      </c>
      <c r="K179" s="749" t="s">
        <v>907</v>
      </c>
      <c r="L179" s="752">
        <v>141.09599999999998</v>
      </c>
      <c r="M179" s="752">
        <v>10</v>
      </c>
      <c r="N179" s="753">
        <v>1410.9599999999998</v>
      </c>
    </row>
    <row r="180" spans="1:14" ht="14.4" customHeight="1" x14ac:dyDescent="0.3">
      <c r="A180" s="747" t="s">
        <v>560</v>
      </c>
      <c r="B180" s="748" t="s">
        <v>561</v>
      </c>
      <c r="C180" s="749" t="s">
        <v>576</v>
      </c>
      <c r="D180" s="750" t="s">
        <v>577</v>
      </c>
      <c r="E180" s="751">
        <v>50113001</v>
      </c>
      <c r="F180" s="750" t="s">
        <v>596</v>
      </c>
      <c r="G180" s="749" t="s">
        <v>604</v>
      </c>
      <c r="H180" s="749">
        <v>207098</v>
      </c>
      <c r="I180" s="749">
        <v>207098</v>
      </c>
      <c r="J180" s="749" t="s">
        <v>908</v>
      </c>
      <c r="K180" s="749" t="s">
        <v>909</v>
      </c>
      <c r="L180" s="752">
        <v>138</v>
      </c>
      <c r="M180" s="752">
        <v>1</v>
      </c>
      <c r="N180" s="753">
        <v>138</v>
      </c>
    </row>
    <row r="181" spans="1:14" ht="14.4" customHeight="1" x14ac:dyDescent="0.3">
      <c r="A181" s="747" t="s">
        <v>560</v>
      </c>
      <c r="B181" s="748" t="s">
        <v>561</v>
      </c>
      <c r="C181" s="749" t="s">
        <v>576</v>
      </c>
      <c r="D181" s="750" t="s">
        <v>577</v>
      </c>
      <c r="E181" s="751">
        <v>50113001</v>
      </c>
      <c r="F181" s="750" t="s">
        <v>596</v>
      </c>
      <c r="G181" s="749" t="s">
        <v>597</v>
      </c>
      <c r="H181" s="749">
        <v>206001</v>
      </c>
      <c r="I181" s="749">
        <v>206001</v>
      </c>
      <c r="J181" s="749" t="s">
        <v>910</v>
      </c>
      <c r="K181" s="749" t="s">
        <v>911</v>
      </c>
      <c r="L181" s="752">
        <v>301.08</v>
      </c>
      <c r="M181" s="752">
        <v>1</v>
      </c>
      <c r="N181" s="753">
        <v>301.08</v>
      </c>
    </row>
    <row r="182" spans="1:14" ht="14.4" customHeight="1" x14ac:dyDescent="0.3">
      <c r="A182" s="747" t="s">
        <v>560</v>
      </c>
      <c r="B182" s="748" t="s">
        <v>561</v>
      </c>
      <c r="C182" s="749" t="s">
        <v>576</v>
      </c>
      <c r="D182" s="750" t="s">
        <v>577</v>
      </c>
      <c r="E182" s="751">
        <v>50113001</v>
      </c>
      <c r="F182" s="750" t="s">
        <v>596</v>
      </c>
      <c r="G182" s="749" t="s">
        <v>604</v>
      </c>
      <c r="H182" s="749">
        <v>149909</v>
      </c>
      <c r="I182" s="749">
        <v>49909</v>
      </c>
      <c r="J182" s="749" t="s">
        <v>912</v>
      </c>
      <c r="K182" s="749" t="s">
        <v>913</v>
      </c>
      <c r="L182" s="752">
        <v>27.790000000000006</v>
      </c>
      <c r="M182" s="752">
        <v>4</v>
      </c>
      <c r="N182" s="753">
        <v>111.16000000000003</v>
      </c>
    </row>
    <row r="183" spans="1:14" ht="14.4" customHeight="1" x14ac:dyDescent="0.3">
      <c r="A183" s="747" t="s">
        <v>560</v>
      </c>
      <c r="B183" s="748" t="s">
        <v>561</v>
      </c>
      <c r="C183" s="749" t="s">
        <v>576</v>
      </c>
      <c r="D183" s="750" t="s">
        <v>577</v>
      </c>
      <c r="E183" s="751">
        <v>50113001</v>
      </c>
      <c r="F183" s="750" t="s">
        <v>596</v>
      </c>
      <c r="G183" s="749" t="s">
        <v>604</v>
      </c>
      <c r="H183" s="749">
        <v>149910</v>
      </c>
      <c r="I183" s="749">
        <v>49910</v>
      </c>
      <c r="J183" s="749" t="s">
        <v>912</v>
      </c>
      <c r="K183" s="749" t="s">
        <v>914</v>
      </c>
      <c r="L183" s="752">
        <v>98.11</v>
      </c>
      <c r="M183" s="752">
        <v>1</v>
      </c>
      <c r="N183" s="753">
        <v>98.11</v>
      </c>
    </row>
    <row r="184" spans="1:14" ht="14.4" customHeight="1" x14ac:dyDescent="0.3">
      <c r="A184" s="747" t="s">
        <v>560</v>
      </c>
      <c r="B184" s="748" t="s">
        <v>561</v>
      </c>
      <c r="C184" s="749" t="s">
        <v>576</v>
      </c>
      <c r="D184" s="750" t="s">
        <v>577</v>
      </c>
      <c r="E184" s="751">
        <v>50113001</v>
      </c>
      <c r="F184" s="750" t="s">
        <v>596</v>
      </c>
      <c r="G184" s="749" t="s">
        <v>597</v>
      </c>
      <c r="H184" s="749">
        <v>192853</v>
      </c>
      <c r="I184" s="749">
        <v>192853</v>
      </c>
      <c r="J184" s="749" t="s">
        <v>915</v>
      </c>
      <c r="K184" s="749" t="s">
        <v>916</v>
      </c>
      <c r="L184" s="752">
        <v>108.4</v>
      </c>
      <c r="M184" s="752">
        <v>5</v>
      </c>
      <c r="N184" s="753">
        <v>542</v>
      </c>
    </row>
    <row r="185" spans="1:14" ht="14.4" customHeight="1" x14ac:dyDescent="0.3">
      <c r="A185" s="747" t="s">
        <v>560</v>
      </c>
      <c r="B185" s="748" t="s">
        <v>561</v>
      </c>
      <c r="C185" s="749" t="s">
        <v>576</v>
      </c>
      <c r="D185" s="750" t="s">
        <v>577</v>
      </c>
      <c r="E185" s="751">
        <v>50113001</v>
      </c>
      <c r="F185" s="750" t="s">
        <v>596</v>
      </c>
      <c r="G185" s="749" t="s">
        <v>604</v>
      </c>
      <c r="H185" s="749">
        <v>844378</v>
      </c>
      <c r="I185" s="749">
        <v>114067</v>
      </c>
      <c r="J185" s="749" t="s">
        <v>917</v>
      </c>
      <c r="K185" s="749" t="s">
        <v>918</v>
      </c>
      <c r="L185" s="752">
        <v>48.515000000000008</v>
      </c>
      <c r="M185" s="752">
        <v>2</v>
      </c>
      <c r="N185" s="753">
        <v>97.030000000000015</v>
      </c>
    </row>
    <row r="186" spans="1:14" ht="14.4" customHeight="1" x14ac:dyDescent="0.3">
      <c r="A186" s="747" t="s">
        <v>560</v>
      </c>
      <c r="B186" s="748" t="s">
        <v>561</v>
      </c>
      <c r="C186" s="749" t="s">
        <v>576</v>
      </c>
      <c r="D186" s="750" t="s">
        <v>577</v>
      </c>
      <c r="E186" s="751">
        <v>50113001</v>
      </c>
      <c r="F186" s="750" t="s">
        <v>596</v>
      </c>
      <c r="G186" s="749" t="s">
        <v>604</v>
      </c>
      <c r="H186" s="749">
        <v>115317</v>
      </c>
      <c r="I186" s="749">
        <v>15317</v>
      </c>
      <c r="J186" s="749" t="s">
        <v>919</v>
      </c>
      <c r="K186" s="749" t="s">
        <v>738</v>
      </c>
      <c r="L186" s="752">
        <v>52.590000000000018</v>
      </c>
      <c r="M186" s="752">
        <v>1</v>
      </c>
      <c r="N186" s="753">
        <v>52.590000000000018</v>
      </c>
    </row>
    <row r="187" spans="1:14" ht="14.4" customHeight="1" x14ac:dyDescent="0.3">
      <c r="A187" s="747" t="s">
        <v>560</v>
      </c>
      <c r="B187" s="748" t="s">
        <v>561</v>
      </c>
      <c r="C187" s="749" t="s">
        <v>576</v>
      </c>
      <c r="D187" s="750" t="s">
        <v>577</v>
      </c>
      <c r="E187" s="751">
        <v>50113001</v>
      </c>
      <c r="F187" s="750" t="s">
        <v>596</v>
      </c>
      <c r="G187" s="749" t="s">
        <v>597</v>
      </c>
      <c r="H187" s="749">
        <v>67558</v>
      </c>
      <c r="I187" s="749">
        <v>67558</v>
      </c>
      <c r="J187" s="749" t="s">
        <v>920</v>
      </c>
      <c r="K187" s="749" t="s">
        <v>921</v>
      </c>
      <c r="L187" s="752">
        <v>27.500555555555554</v>
      </c>
      <c r="M187" s="752">
        <v>18</v>
      </c>
      <c r="N187" s="753">
        <v>495.01</v>
      </c>
    </row>
    <row r="188" spans="1:14" ht="14.4" customHeight="1" x14ac:dyDescent="0.3">
      <c r="A188" s="747" t="s">
        <v>560</v>
      </c>
      <c r="B188" s="748" t="s">
        <v>561</v>
      </c>
      <c r="C188" s="749" t="s">
        <v>576</v>
      </c>
      <c r="D188" s="750" t="s">
        <v>577</v>
      </c>
      <c r="E188" s="751">
        <v>50113001</v>
      </c>
      <c r="F188" s="750" t="s">
        <v>596</v>
      </c>
      <c r="G188" s="749" t="s">
        <v>597</v>
      </c>
      <c r="H188" s="749">
        <v>100498</v>
      </c>
      <c r="I188" s="749">
        <v>498</v>
      </c>
      <c r="J188" s="749" t="s">
        <v>922</v>
      </c>
      <c r="K188" s="749" t="s">
        <v>923</v>
      </c>
      <c r="L188" s="752">
        <v>108.75</v>
      </c>
      <c r="M188" s="752">
        <v>6</v>
      </c>
      <c r="N188" s="753">
        <v>652.5</v>
      </c>
    </row>
    <row r="189" spans="1:14" ht="14.4" customHeight="1" x14ac:dyDescent="0.3">
      <c r="A189" s="747" t="s">
        <v>560</v>
      </c>
      <c r="B189" s="748" t="s">
        <v>561</v>
      </c>
      <c r="C189" s="749" t="s">
        <v>576</v>
      </c>
      <c r="D189" s="750" t="s">
        <v>577</v>
      </c>
      <c r="E189" s="751">
        <v>50113001</v>
      </c>
      <c r="F189" s="750" t="s">
        <v>596</v>
      </c>
      <c r="G189" s="749" t="s">
        <v>597</v>
      </c>
      <c r="H189" s="749">
        <v>100499</v>
      </c>
      <c r="I189" s="749">
        <v>499</v>
      </c>
      <c r="J189" s="749" t="s">
        <v>922</v>
      </c>
      <c r="K189" s="749" t="s">
        <v>924</v>
      </c>
      <c r="L189" s="752">
        <v>113.46333333333337</v>
      </c>
      <c r="M189" s="752">
        <v>12</v>
      </c>
      <c r="N189" s="753">
        <v>1361.5600000000004</v>
      </c>
    </row>
    <row r="190" spans="1:14" ht="14.4" customHeight="1" x14ac:dyDescent="0.3">
      <c r="A190" s="747" t="s">
        <v>560</v>
      </c>
      <c r="B190" s="748" t="s">
        <v>561</v>
      </c>
      <c r="C190" s="749" t="s">
        <v>576</v>
      </c>
      <c r="D190" s="750" t="s">
        <v>577</v>
      </c>
      <c r="E190" s="751">
        <v>50113001</v>
      </c>
      <c r="F190" s="750" t="s">
        <v>596</v>
      </c>
      <c r="G190" s="749" t="s">
        <v>597</v>
      </c>
      <c r="H190" s="749">
        <v>225168</v>
      </c>
      <c r="I190" s="749">
        <v>225168</v>
      </c>
      <c r="J190" s="749" t="s">
        <v>925</v>
      </c>
      <c r="K190" s="749" t="s">
        <v>926</v>
      </c>
      <c r="L190" s="752">
        <v>63.54</v>
      </c>
      <c r="M190" s="752">
        <v>1</v>
      </c>
      <c r="N190" s="753">
        <v>63.54</v>
      </c>
    </row>
    <row r="191" spans="1:14" ht="14.4" customHeight="1" x14ac:dyDescent="0.3">
      <c r="A191" s="747" t="s">
        <v>560</v>
      </c>
      <c r="B191" s="748" t="s">
        <v>561</v>
      </c>
      <c r="C191" s="749" t="s">
        <v>576</v>
      </c>
      <c r="D191" s="750" t="s">
        <v>577</v>
      </c>
      <c r="E191" s="751">
        <v>50113001</v>
      </c>
      <c r="F191" s="750" t="s">
        <v>596</v>
      </c>
      <c r="G191" s="749" t="s">
        <v>597</v>
      </c>
      <c r="H191" s="749">
        <v>225169</v>
      </c>
      <c r="I191" s="749">
        <v>225169</v>
      </c>
      <c r="J191" s="749" t="s">
        <v>925</v>
      </c>
      <c r="K191" s="749" t="s">
        <v>927</v>
      </c>
      <c r="L191" s="752">
        <v>45.339999999999996</v>
      </c>
      <c r="M191" s="752">
        <v>1</v>
      </c>
      <c r="N191" s="753">
        <v>45.339999999999996</v>
      </c>
    </row>
    <row r="192" spans="1:14" ht="14.4" customHeight="1" x14ac:dyDescent="0.3">
      <c r="A192" s="747" t="s">
        <v>560</v>
      </c>
      <c r="B192" s="748" t="s">
        <v>561</v>
      </c>
      <c r="C192" s="749" t="s">
        <v>576</v>
      </c>
      <c r="D192" s="750" t="s">
        <v>577</v>
      </c>
      <c r="E192" s="751">
        <v>50113001</v>
      </c>
      <c r="F192" s="750" t="s">
        <v>596</v>
      </c>
      <c r="G192" s="749" t="s">
        <v>597</v>
      </c>
      <c r="H192" s="749">
        <v>100502</v>
      </c>
      <c r="I192" s="749">
        <v>502</v>
      </c>
      <c r="J192" s="749" t="s">
        <v>928</v>
      </c>
      <c r="K192" s="749" t="s">
        <v>929</v>
      </c>
      <c r="L192" s="752">
        <v>238.67999999999998</v>
      </c>
      <c r="M192" s="752">
        <v>2</v>
      </c>
      <c r="N192" s="753">
        <v>477.35999999999996</v>
      </c>
    </row>
    <row r="193" spans="1:14" ht="14.4" customHeight="1" x14ac:dyDescent="0.3">
      <c r="A193" s="747" t="s">
        <v>560</v>
      </c>
      <c r="B193" s="748" t="s">
        <v>561</v>
      </c>
      <c r="C193" s="749" t="s">
        <v>576</v>
      </c>
      <c r="D193" s="750" t="s">
        <v>577</v>
      </c>
      <c r="E193" s="751">
        <v>50113001</v>
      </c>
      <c r="F193" s="750" t="s">
        <v>596</v>
      </c>
      <c r="G193" s="749" t="s">
        <v>597</v>
      </c>
      <c r="H193" s="749">
        <v>102684</v>
      </c>
      <c r="I193" s="749">
        <v>2684</v>
      </c>
      <c r="J193" s="749" t="s">
        <v>928</v>
      </c>
      <c r="K193" s="749" t="s">
        <v>930</v>
      </c>
      <c r="L193" s="752">
        <v>73.709999999999994</v>
      </c>
      <c r="M193" s="752">
        <v>15</v>
      </c>
      <c r="N193" s="753">
        <v>1105.6499999999999</v>
      </c>
    </row>
    <row r="194" spans="1:14" ht="14.4" customHeight="1" x14ac:dyDescent="0.3">
      <c r="A194" s="747" t="s">
        <v>560</v>
      </c>
      <c r="B194" s="748" t="s">
        <v>561</v>
      </c>
      <c r="C194" s="749" t="s">
        <v>576</v>
      </c>
      <c r="D194" s="750" t="s">
        <v>577</v>
      </c>
      <c r="E194" s="751">
        <v>50113001</v>
      </c>
      <c r="F194" s="750" t="s">
        <v>596</v>
      </c>
      <c r="G194" s="749" t="s">
        <v>597</v>
      </c>
      <c r="H194" s="749">
        <v>103706</v>
      </c>
      <c r="I194" s="749">
        <v>103706</v>
      </c>
      <c r="J194" s="749" t="s">
        <v>931</v>
      </c>
      <c r="K194" s="749" t="s">
        <v>932</v>
      </c>
      <c r="L194" s="752">
        <v>84.149999999999991</v>
      </c>
      <c r="M194" s="752">
        <v>1</v>
      </c>
      <c r="N194" s="753">
        <v>84.149999999999991</v>
      </c>
    </row>
    <row r="195" spans="1:14" ht="14.4" customHeight="1" x14ac:dyDescent="0.3">
      <c r="A195" s="747" t="s">
        <v>560</v>
      </c>
      <c r="B195" s="748" t="s">
        <v>561</v>
      </c>
      <c r="C195" s="749" t="s">
        <v>576</v>
      </c>
      <c r="D195" s="750" t="s">
        <v>577</v>
      </c>
      <c r="E195" s="751">
        <v>50113001</v>
      </c>
      <c r="F195" s="750" t="s">
        <v>596</v>
      </c>
      <c r="G195" s="749" t="s">
        <v>604</v>
      </c>
      <c r="H195" s="749">
        <v>127737</v>
      </c>
      <c r="I195" s="749">
        <v>127737</v>
      </c>
      <c r="J195" s="749" t="s">
        <v>933</v>
      </c>
      <c r="K195" s="749" t="s">
        <v>934</v>
      </c>
      <c r="L195" s="752">
        <v>67.320000000000007</v>
      </c>
      <c r="M195" s="752">
        <v>2</v>
      </c>
      <c r="N195" s="753">
        <v>134.64000000000001</v>
      </c>
    </row>
    <row r="196" spans="1:14" ht="14.4" customHeight="1" x14ac:dyDescent="0.3">
      <c r="A196" s="747" t="s">
        <v>560</v>
      </c>
      <c r="B196" s="748" t="s">
        <v>561</v>
      </c>
      <c r="C196" s="749" t="s">
        <v>576</v>
      </c>
      <c r="D196" s="750" t="s">
        <v>577</v>
      </c>
      <c r="E196" s="751">
        <v>50113001</v>
      </c>
      <c r="F196" s="750" t="s">
        <v>596</v>
      </c>
      <c r="G196" s="749" t="s">
        <v>597</v>
      </c>
      <c r="H196" s="749">
        <v>850104</v>
      </c>
      <c r="I196" s="749">
        <v>164344</v>
      </c>
      <c r="J196" s="749" t="s">
        <v>935</v>
      </c>
      <c r="K196" s="749" t="s">
        <v>936</v>
      </c>
      <c r="L196" s="752">
        <v>227.50999999999993</v>
      </c>
      <c r="M196" s="752">
        <v>2</v>
      </c>
      <c r="N196" s="753">
        <v>455.01999999999987</v>
      </c>
    </row>
    <row r="197" spans="1:14" ht="14.4" customHeight="1" x14ac:dyDescent="0.3">
      <c r="A197" s="747" t="s">
        <v>560</v>
      </c>
      <c r="B197" s="748" t="s">
        <v>561</v>
      </c>
      <c r="C197" s="749" t="s">
        <v>576</v>
      </c>
      <c r="D197" s="750" t="s">
        <v>577</v>
      </c>
      <c r="E197" s="751">
        <v>50113001</v>
      </c>
      <c r="F197" s="750" t="s">
        <v>596</v>
      </c>
      <c r="G197" s="749" t="s">
        <v>597</v>
      </c>
      <c r="H197" s="749">
        <v>196187</v>
      </c>
      <c r="I197" s="749">
        <v>96187</v>
      </c>
      <c r="J197" s="749" t="s">
        <v>937</v>
      </c>
      <c r="K197" s="749" t="s">
        <v>938</v>
      </c>
      <c r="L197" s="752">
        <v>60.700000000000038</v>
      </c>
      <c r="M197" s="752">
        <v>1</v>
      </c>
      <c r="N197" s="753">
        <v>60.700000000000038</v>
      </c>
    </row>
    <row r="198" spans="1:14" ht="14.4" customHeight="1" x14ac:dyDescent="0.3">
      <c r="A198" s="747" t="s">
        <v>560</v>
      </c>
      <c r="B198" s="748" t="s">
        <v>561</v>
      </c>
      <c r="C198" s="749" t="s">
        <v>576</v>
      </c>
      <c r="D198" s="750" t="s">
        <v>577</v>
      </c>
      <c r="E198" s="751">
        <v>50113001</v>
      </c>
      <c r="F198" s="750" t="s">
        <v>596</v>
      </c>
      <c r="G198" s="749" t="s">
        <v>597</v>
      </c>
      <c r="H198" s="749">
        <v>196190</v>
      </c>
      <c r="I198" s="749">
        <v>96190</v>
      </c>
      <c r="J198" s="749" t="s">
        <v>937</v>
      </c>
      <c r="K198" s="749" t="s">
        <v>939</v>
      </c>
      <c r="L198" s="752">
        <v>52.67</v>
      </c>
      <c r="M198" s="752">
        <v>1</v>
      </c>
      <c r="N198" s="753">
        <v>52.67</v>
      </c>
    </row>
    <row r="199" spans="1:14" ht="14.4" customHeight="1" x14ac:dyDescent="0.3">
      <c r="A199" s="747" t="s">
        <v>560</v>
      </c>
      <c r="B199" s="748" t="s">
        <v>561</v>
      </c>
      <c r="C199" s="749" t="s">
        <v>576</v>
      </c>
      <c r="D199" s="750" t="s">
        <v>577</v>
      </c>
      <c r="E199" s="751">
        <v>50113001</v>
      </c>
      <c r="F199" s="750" t="s">
        <v>596</v>
      </c>
      <c r="G199" s="749" t="s">
        <v>597</v>
      </c>
      <c r="H199" s="749">
        <v>121794</v>
      </c>
      <c r="I199" s="749">
        <v>21794</v>
      </c>
      <c r="J199" s="749" t="s">
        <v>940</v>
      </c>
      <c r="K199" s="749" t="s">
        <v>941</v>
      </c>
      <c r="L199" s="752">
        <v>260.00000000000006</v>
      </c>
      <c r="M199" s="752">
        <v>1</v>
      </c>
      <c r="N199" s="753">
        <v>260.00000000000006</v>
      </c>
    </row>
    <row r="200" spans="1:14" ht="14.4" customHeight="1" x14ac:dyDescent="0.3">
      <c r="A200" s="747" t="s">
        <v>560</v>
      </c>
      <c r="B200" s="748" t="s">
        <v>561</v>
      </c>
      <c r="C200" s="749" t="s">
        <v>576</v>
      </c>
      <c r="D200" s="750" t="s">
        <v>577</v>
      </c>
      <c r="E200" s="751">
        <v>50113001</v>
      </c>
      <c r="F200" s="750" t="s">
        <v>596</v>
      </c>
      <c r="G200" s="749" t="s">
        <v>597</v>
      </c>
      <c r="H200" s="749">
        <v>101125</v>
      </c>
      <c r="I200" s="749">
        <v>1125</v>
      </c>
      <c r="J200" s="749" t="s">
        <v>942</v>
      </c>
      <c r="K200" s="749" t="s">
        <v>943</v>
      </c>
      <c r="L200" s="752">
        <v>89.489999999999981</v>
      </c>
      <c r="M200" s="752">
        <v>8</v>
      </c>
      <c r="N200" s="753">
        <v>715.91999999999985</v>
      </c>
    </row>
    <row r="201" spans="1:14" ht="14.4" customHeight="1" x14ac:dyDescent="0.3">
      <c r="A201" s="747" t="s">
        <v>560</v>
      </c>
      <c r="B201" s="748" t="s">
        <v>561</v>
      </c>
      <c r="C201" s="749" t="s">
        <v>576</v>
      </c>
      <c r="D201" s="750" t="s">
        <v>577</v>
      </c>
      <c r="E201" s="751">
        <v>50113001</v>
      </c>
      <c r="F201" s="750" t="s">
        <v>596</v>
      </c>
      <c r="G201" s="749" t="s">
        <v>604</v>
      </c>
      <c r="H201" s="749">
        <v>116926</v>
      </c>
      <c r="I201" s="749">
        <v>16926</v>
      </c>
      <c r="J201" s="749" t="s">
        <v>944</v>
      </c>
      <c r="K201" s="749" t="s">
        <v>945</v>
      </c>
      <c r="L201" s="752">
        <v>264.52999999999997</v>
      </c>
      <c r="M201" s="752">
        <v>1</v>
      </c>
      <c r="N201" s="753">
        <v>264.52999999999997</v>
      </c>
    </row>
    <row r="202" spans="1:14" ht="14.4" customHeight="1" x14ac:dyDescent="0.3">
      <c r="A202" s="747" t="s">
        <v>560</v>
      </c>
      <c r="B202" s="748" t="s">
        <v>561</v>
      </c>
      <c r="C202" s="749" t="s">
        <v>576</v>
      </c>
      <c r="D202" s="750" t="s">
        <v>577</v>
      </c>
      <c r="E202" s="751">
        <v>50113001</v>
      </c>
      <c r="F202" s="750" t="s">
        <v>596</v>
      </c>
      <c r="G202" s="749" t="s">
        <v>597</v>
      </c>
      <c r="H202" s="749">
        <v>203765</v>
      </c>
      <c r="I202" s="749">
        <v>203765</v>
      </c>
      <c r="J202" s="749" t="s">
        <v>946</v>
      </c>
      <c r="K202" s="749" t="s">
        <v>947</v>
      </c>
      <c r="L202" s="752">
        <v>141.4666666666667</v>
      </c>
      <c r="M202" s="752">
        <v>9</v>
      </c>
      <c r="N202" s="753">
        <v>1273.2000000000003</v>
      </c>
    </row>
    <row r="203" spans="1:14" ht="14.4" customHeight="1" x14ac:dyDescent="0.3">
      <c r="A203" s="747" t="s">
        <v>560</v>
      </c>
      <c r="B203" s="748" t="s">
        <v>561</v>
      </c>
      <c r="C203" s="749" t="s">
        <v>576</v>
      </c>
      <c r="D203" s="750" t="s">
        <v>577</v>
      </c>
      <c r="E203" s="751">
        <v>50113001</v>
      </c>
      <c r="F203" s="750" t="s">
        <v>596</v>
      </c>
      <c r="G203" s="749" t="s">
        <v>604</v>
      </c>
      <c r="H203" s="749">
        <v>188498</v>
      </c>
      <c r="I203" s="749">
        <v>88498</v>
      </c>
      <c r="J203" s="749" t="s">
        <v>948</v>
      </c>
      <c r="K203" s="749" t="s">
        <v>949</v>
      </c>
      <c r="L203" s="752">
        <v>167.33000000000013</v>
      </c>
      <c r="M203" s="752">
        <v>1</v>
      </c>
      <c r="N203" s="753">
        <v>167.33000000000013</v>
      </c>
    </row>
    <row r="204" spans="1:14" ht="14.4" customHeight="1" x14ac:dyDescent="0.3">
      <c r="A204" s="747" t="s">
        <v>560</v>
      </c>
      <c r="B204" s="748" t="s">
        <v>561</v>
      </c>
      <c r="C204" s="749" t="s">
        <v>576</v>
      </c>
      <c r="D204" s="750" t="s">
        <v>577</v>
      </c>
      <c r="E204" s="751">
        <v>50113001</v>
      </c>
      <c r="F204" s="750" t="s">
        <v>596</v>
      </c>
      <c r="G204" s="749" t="s">
        <v>597</v>
      </c>
      <c r="H204" s="749">
        <v>185932</v>
      </c>
      <c r="I204" s="749">
        <v>85932</v>
      </c>
      <c r="J204" s="749" t="s">
        <v>950</v>
      </c>
      <c r="K204" s="749" t="s">
        <v>951</v>
      </c>
      <c r="L204" s="752">
        <v>500.71</v>
      </c>
      <c r="M204" s="752">
        <v>1</v>
      </c>
      <c r="N204" s="753">
        <v>500.71</v>
      </c>
    </row>
    <row r="205" spans="1:14" ht="14.4" customHeight="1" x14ac:dyDescent="0.3">
      <c r="A205" s="747" t="s">
        <v>560</v>
      </c>
      <c r="B205" s="748" t="s">
        <v>561</v>
      </c>
      <c r="C205" s="749" t="s">
        <v>576</v>
      </c>
      <c r="D205" s="750" t="s">
        <v>577</v>
      </c>
      <c r="E205" s="751">
        <v>50113001</v>
      </c>
      <c r="F205" s="750" t="s">
        <v>596</v>
      </c>
      <c r="G205" s="749" t="s">
        <v>597</v>
      </c>
      <c r="H205" s="749">
        <v>100513</v>
      </c>
      <c r="I205" s="749">
        <v>513</v>
      </c>
      <c r="J205" s="749" t="s">
        <v>952</v>
      </c>
      <c r="K205" s="749" t="s">
        <v>923</v>
      </c>
      <c r="L205" s="752">
        <v>56.824230769230773</v>
      </c>
      <c r="M205" s="752">
        <v>52</v>
      </c>
      <c r="N205" s="753">
        <v>2954.86</v>
      </c>
    </row>
    <row r="206" spans="1:14" ht="14.4" customHeight="1" x14ac:dyDescent="0.3">
      <c r="A206" s="747" t="s">
        <v>560</v>
      </c>
      <c r="B206" s="748" t="s">
        <v>561</v>
      </c>
      <c r="C206" s="749" t="s">
        <v>576</v>
      </c>
      <c r="D206" s="750" t="s">
        <v>577</v>
      </c>
      <c r="E206" s="751">
        <v>50113001</v>
      </c>
      <c r="F206" s="750" t="s">
        <v>596</v>
      </c>
      <c r="G206" s="749" t="s">
        <v>597</v>
      </c>
      <c r="H206" s="749">
        <v>110086</v>
      </c>
      <c r="I206" s="749">
        <v>10086</v>
      </c>
      <c r="J206" s="749" t="s">
        <v>953</v>
      </c>
      <c r="K206" s="749" t="s">
        <v>954</v>
      </c>
      <c r="L206" s="752">
        <v>1592.8000000000002</v>
      </c>
      <c r="M206" s="752">
        <v>3</v>
      </c>
      <c r="N206" s="753">
        <v>4778.4000000000005</v>
      </c>
    </row>
    <row r="207" spans="1:14" ht="14.4" customHeight="1" x14ac:dyDescent="0.3">
      <c r="A207" s="747" t="s">
        <v>560</v>
      </c>
      <c r="B207" s="748" t="s">
        <v>561</v>
      </c>
      <c r="C207" s="749" t="s">
        <v>576</v>
      </c>
      <c r="D207" s="750" t="s">
        <v>577</v>
      </c>
      <c r="E207" s="751">
        <v>50113001</v>
      </c>
      <c r="F207" s="750" t="s">
        <v>596</v>
      </c>
      <c r="G207" s="749" t="s">
        <v>604</v>
      </c>
      <c r="H207" s="749">
        <v>191788</v>
      </c>
      <c r="I207" s="749">
        <v>91788</v>
      </c>
      <c r="J207" s="749" t="s">
        <v>955</v>
      </c>
      <c r="K207" s="749" t="s">
        <v>956</v>
      </c>
      <c r="L207" s="752">
        <v>9.2300000000000022</v>
      </c>
      <c r="M207" s="752">
        <v>3</v>
      </c>
      <c r="N207" s="753">
        <v>27.690000000000005</v>
      </c>
    </row>
    <row r="208" spans="1:14" ht="14.4" customHeight="1" x14ac:dyDescent="0.3">
      <c r="A208" s="747" t="s">
        <v>560</v>
      </c>
      <c r="B208" s="748" t="s">
        <v>561</v>
      </c>
      <c r="C208" s="749" t="s">
        <v>576</v>
      </c>
      <c r="D208" s="750" t="s">
        <v>577</v>
      </c>
      <c r="E208" s="751">
        <v>50113001</v>
      </c>
      <c r="F208" s="750" t="s">
        <v>596</v>
      </c>
      <c r="G208" s="749" t="s">
        <v>604</v>
      </c>
      <c r="H208" s="749">
        <v>106618</v>
      </c>
      <c r="I208" s="749">
        <v>6618</v>
      </c>
      <c r="J208" s="749" t="s">
        <v>957</v>
      </c>
      <c r="K208" s="749" t="s">
        <v>958</v>
      </c>
      <c r="L208" s="752">
        <v>19.590000000000003</v>
      </c>
      <c r="M208" s="752">
        <v>8</v>
      </c>
      <c r="N208" s="753">
        <v>156.72000000000003</v>
      </c>
    </row>
    <row r="209" spans="1:14" ht="14.4" customHeight="1" x14ac:dyDescent="0.3">
      <c r="A209" s="747" t="s">
        <v>560</v>
      </c>
      <c r="B209" s="748" t="s">
        <v>561</v>
      </c>
      <c r="C209" s="749" t="s">
        <v>576</v>
      </c>
      <c r="D209" s="750" t="s">
        <v>577</v>
      </c>
      <c r="E209" s="751">
        <v>50113001</v>
      </c>
      <c r="F209" s="750" t="s">
        <v>596</v>
      </c>
      <c r="G209" s="749" t="s">
        <v>597</v>
      </c>
      <c r="H209" s="749">
        <v>184398</v>
      </c>
      <c r="I209" s="749">
        <v>84398</v>
      </c>
      <c r="J209" s="749" t="s">
        <v>959</v>
      </c>
      <c r="K209" s="749" t="s">
        <v>951</v>
      </c>
      <c r="L209" s="752">
        <v>411.94</v>
      </c>
      <c r="M209" s="752">
        <v>3</v>
      </c>
      <c r="N209" s="753">
        <v>1235.82</v>
      </c>
    </row>
    <row r="210" spans="1:14" ht="14.4" customHeight="1" x14ac:dyDescent="0.3">
      <c r="A210" s="747" t="s">
        <v>560</v>
      </c>
      <c r="B210" s="748" t="s">
        <v>561</v>
      </c>
      <c r="C210" s="749" t="s">
        <v>576</v>
      </c>
      <c r="D210" s="750" t="s">
        <v>577</v>
      </c>
      <c r="E210" s="751">
        <v>50113001</v>
      </c>
      <c r="F210" s="750" t="s">
        <v>596</v>
      </c>
      <c r="G210" s="749" t="s">
        <v>597</v>
      </c>
      <c r="H210" s="749">
        <v>184399</v>
      </c>
      <c r="I210" s="749">
        <v>84399</v>
      </c>
      <c r="J210" s="749" t="s">
        <v>960</v>
      </c>
      <c r="K210" s="749" t="s">
        <v>961</v>
      </c>
      <c r="L210" s="752">
        <v>320.25000000000023</v>
      </c>
      <c r="M210" s="752">
        <v>1</v>
      </c>
      <c r="N210" s="753">
        <v>320.25000000000023</v>
      </c>
    </row>
    <row r="211" spans="1:14" ht="14.4" customHeight="1" x14ac:dyDescent="0.3">
      <c r="A211" s="747" t="s">
        <v>560</v>
      </c>
      <c r="B211" s="748" t="s">
        <v>561</v>
      </c>
      <c r="C211" s="749" t="s">
        <v>576</v>
      </c>
      <c r="D211" s="750" t="s">
        <v>577</v>
      </c>
      <c r="E211" s="751">
        <v>50113001</v>
      </c>
      <c r="F211" s="750" t="s">
        <v>596</v>
      </c>
      <c r="G211" s="749" t="s">
        <v>597</v>
      </c>
      <c r="H211" s="749">
        <v>131089</v>
      </c>
      <c r="I211" s="749">
        <v>31089</v>
      </c>
      <c r="J211" s="749" t="s">
        <v>962</v>
      </c>
      <c r="K211" s="749" t="s">
        <v>963</v>
      </c>
      <c r="L211" s="752">
        <v>56.28</v>
      </c>
      <c r="M211" s="752">
        <v>1</v>
      </c>
      <c r="N211" s="753">
        <v>56.28</v>
      </c>
    </row>
    <row r="212" spans="1:14" ht="14.4" customHeight="1" x14ac:dyDescent="0.3">
      <c r="A212" s="747" t="s">
        <v>560</v>
      </c>
      <c r="B212" s="748" t="s">
        <v>561</v>
      </c>
      <c r="C212" s="749" t="s">
        <v>576</v>
      </c>
      <c r="D212" s="750" t="s">
        <v>577</v>
      </c>
      <c r="E212" s="751">
        <v>50113001</v>
      </c>
      <c r="F212" s="750" t="s">
        <v>596</v>
      </c>
      <c r="G212" s="749" t="s">
        <v>597</v>
      </c>
      <c r="H212" s="749">
        <v>100536</v>
      </c>
      <c r="I212" s="749">
        <v>536</v>
      </c>
      <c r="J212" s="749" t="s">
        <v>964</v>
      </c>
      <c r="K212" s="749" t="s">
        <v>965</v>
      </c>
      <c r="L212" s="752">
        <v>140.24</v>
      </c>
      <c r="M212" s="752">
        <v>2</v>
      </c>
      <c r="N212" s="753">
        <v>280.48</v>
      </c>
    </row>
    <row r="213" spans="1:14" ht="14.4" customHeight="1" x14ac:dyDescent="0.3">
      <c r="A213" s="747" t="s">
        <v>560</v>
      </c>
      <c r="B213" s="748" t="s">
        <v>561</v>
      </c>
      <c r="C213" s="749" t="s">
        <v>576</v>
      </c>
      <c r="D213" s="750" t="s">
        <v>577</v>
      </c>
      <c r="E213" s="751">
        <v>50113001</v>
      </c>
      <c r="F213" s="750" t="s">
        <v>596</v>
      </c>
      <c r="G213" s="749" t="s">
        <v>604</v>
      </c>
      <c r="H213" s="749">
        <v>155823</v>
      </c>
      <c r="I213" s="749">
        <v>55823</v>
      </c>
      <c r="J213" s="749" t="s">
        <v>966</v>
      </c>
      <c r="K213" s="749" t="s">
        <v>967</v>
      </c>
      <c r="L213" s="752">
        <v>33.479473684210532</v>
      </c>
      <c r="M213" s="752">
        <v>38</v>
      </c>
      <c r="N213" s="753">
        <v>1272.2200000000003</v>
      </c>
    </row>
    <row r="214" spans="1:14" ht="14.4" customHeight="1" x14ac:dyDescent="0.3">
      <c r="A214" s="747" t="s">
        <v>560</v>
      </c>
      <c r="B214" s="748" t="s">
        <v>561</v>
      </c>
      <c r="C214" s="749" t="s">
        <v>576</v>
      </c>
      <c r="D214" s="750" t="s">
        <v>577</v>
      </c>
      <c r="E214" s="751">
        <v>50113001</v>
      </c>
      <c r="F214" s="750" t="s">
        <v>596</v>
      </c>
      <c r="G214" s="749" t="s">
        <v>604</v>
      </c>
      <c r="H214" s="749">
        <v>155824</v>
      </c>
      <c r="I214" s="749">
        <v>55824</v>
      </c>
      <c r="J214" s="749" t="s">
        <v>966</v>
      </c>
      <c r="K214" s="749" t="s">
        <v>968</v>
      </c>
      <c r="L214" s="752">
        <v>50.78376344086022</v>
      </c>
      <c r="M214" s="752">
        <v>93</v>
      </c>
      <c r="N214" s="753">
        <v>4722.8900000000003</v>
      </c>
    </row>
    <row r="215" spans="1:14" ht="14.4" customHeight="1" x14ac:dyDescent="0.3">
      <c r="A215" s="747" t="s">
        <v>560</v>
      </c>
      <c r="B215" s="748" t="s">
        <v>561</v>
      </c>
      <c r="C215" s="749" t="s">
        <v>576</v>
      </c>
      <c r="D215" s="750" t="s">
        <v>577</v>
      </c>
      <c r="E215" s="751">
        <v>50113001</v>
      </c>
      <c r="F215" s="750" t="s">
        <v>596</v>
      </c>
      <c r="G215" s="749" t="s">
        <v>597</v>
      </c>
      <c r="H215" s="749">
        <v>162579</v>
      </c>
      <c r="I215" s="749">
        <v>162579</v>
      </c>
      <c r="J215" s="749" t="s">
        <v>969</v>
      </c>
      <c r="K215" s="749" t="s">
        <v>970</v>
      </c>
      <c r="L215" s="752">
        <v>45.28</v>
      </c>
      <c r="M215" s="752">
        <v>1</v>
      </c>
      <c r="N215" s="753">
        <v>45.28</v>
      </c>
    </row>
    <row r="216" spans="1:14" ht="14.4" customHeight="1" x14ac:dyDescent="0.3">
      <c r="A216" s="747" t="s">
        <v>560</v>
      </c>
      <c r="B216" s="748" t="s">
        <v>561</v>
      </c>
      <c r="C216" s="749" t="s">
        <v>576</v>
      </c>
      <c r="D216" s="750" t="s">
        <v>577</v>
      </c>
      <c r="E216" s="751">
        <v>50113001</v>
      </c>
      <c r="F216" s="750" t="s">
        <v>596</v>
      </c>
      <c r="G216" s="749" t="s">
        <v>597</v>
      </c>
      <c r="H216" s="749">
        <v>100876</v>
      </c>
      <c r="I216" s="749">
        <v>876</v>
      </c>
      <c r="J216" s="749" t="s">
        <v>971</v>
      </c>
      <c r="K216" s="749" t="s">
        <v>972</v>
      </c>
      <c r="L216" s="752">
        <v>70.72</v>
      </c>
      <c r="M216" s="752">
        <v>2</v>
      </c>
      <c r="N216" s="753">
        <v>141.44</v>
      </c>
    </row>
    <row r="217" spans="1:14" ht="14.4" customHeight="1" x14ac:dyDescent="0.3">
      <c r="A217" s="747" t="s">
        <v>560</v>
      </c>
      <c r="B217" s="748" t="s">
        <v>561</v>
      </c>
      <c r="C217" s="749" t="s">
        <v>576</v>
      </c>
      <c r="D217" s="750" t="s">
        <v>577</v>
      </c>
      <c r="E217" s="751">
        <v>50113001</v>
      </c>
      <c r="F217" s="750" t="s">
        <v>596</v>
      </c>
      <c r="G217" s="749" t="s">
        <v>597</v>
      </c>
      <c r="H217" s="749">
        <v>214912</v>
      </c>
      <c r="I217" s="749">
        <v>214912</v>
      </c>
      <c r="J217" s="749" t="s">
        <v>973</v>
      </c>
      <c r="K217" s="749" t="s">
        <v>974</v>
      </c>
      <c r="L217" s="752">
        <v>130.17210526315793</v>
      </c>
      <c r="M217" s="752">
        <v>19</v>
      </c>
      <c r="N217" s="753">
        <v>2473.2700000000004</v>
      </c>
    </row>
    <row r="218" spans="1:14" ht="14.4" customHeight="1" x14ac:dyDescent="0.3">
      <c r="A218" s="747" t="s">
        <v>560</v>
      </c>
      <c r="B218" s="748" t="s">
        <v>561</v>
      </c>
      <c r="C218" s="749" t="s">
        <v>576</v>
      </c>
      <c r="D218" s="750" t="s">
        <v>577</v>
      </c>
      <c r="E218" s="751">
        <v>50113001</v>
      </c>
      <c r="F218" s="750" t="s">
        <v>596</v>
      </c>
      <c r="G218" s="749" t="s">
        <v>597</v>
      </c>
      <c r="H218" s="749">
        <v>214913</v>
      </c>
      <c r="I218" s="749">
        <v>214913</v>
      </c>
      <c r="J218" s="749" t="s">
        <v>973</v>
      </c>
      <c r="K218" s="749" t="s">
        <v>975</v>
      </c>
      <c r="L218" s="752">
        <v>121.74999999999996</v>
      </c>
      <c r="M218" s="752">
        <v>3</v>
      </c>
      <c r="N218" s="753">
        <v>365.24999999999989</v>
      </c>
    </row>
    <row r="219" spans="1:14" ht="14.4" customHeight="1" x14ac:dyDescent="0.3">
      <c r="A219" s="747" t="s">
        <v>560</v>
      </c>
      <c r="B219" s="748" t="s">
        <v>561</v>
      </c>
      <c r="C219" s="749" t="s">
        <v>576</v>
      </c>
      <c r="D219" s="750" t="s">
        <v>577</v>
      </c>
      <c r="E219" s="751">
        <v>50113001</v>
      </c>
      <c r="F219" s="750" t="s">
        <v>596</v>
      </c>
      <c r="G219" s="749" t="s">
        <v>604</v>
      </c>
      <c r="H219" s="749">
        <v>850729</v>
      </c>
      <c r="I219" s="749">
        <v>157875</v>
      </c>
      <c r="J219" s="749" t="s">
        <v>976</v>
      </c>
      <c r="K219" s="749" t="s">
        <v>977</v>
      </c>
      <c r="L219" s="752">
        <v>225.5</v>
      </c>
      <c r="M219" s="752">
        <v>2</v>
      </c>
      <c r="N219" s="753">
        <v>451</v>
      </c>
    </row>
    <row r="220" spans="1:14" ht="14.4" customHeight="1" x14ac:dyDescent="0.3">
      <c r="A220" s="747" t="s">
        <v>560</v>
      </c>
      <c r="B220" s="748" t="s">
        <v>561</v>
      </c>
      <c r="C220" s="749" t="s">
        <v>576</v>
      </c>
      <c r="D220" s="750" t="s">
        <v>577</v>
      </c>
      <c r="E220" s="751">
        <v>50113001</v>
      </c>
      <c r="F220" s="750" t="s">
        <v>596</v>
      </c>
      <c r="G220" s="749" t="s">
        <v>597</v>
      </c>
      <c r="H220" s="749">
        <v>849941</v>
      </c>
      <c r="I220" s="749">
        <v>162142</v>
      </c>
      <c r="J220" s="749" t="s">
        <v>978</v>
      </c>
      <c r="K220" s="749" t="s">
        <v>979</v>
      </c>
      <c r="L220" s="752">
        <v>29.724117647058819</v>
      </c>
      <c r="M220" s="752">
        <v>34</v>
      </c>
      <c r="N220" s="753">
        <v>1010.6199999999999</v>
      </c>
    </row>
    <row r="221" spans="1:14" ht="14.4" customHeight="1" x14ac:dyDescent="0.3">
      <c r="A221" s="747" t="s">
        <v>560</v>
      </c>
      <c r="B221" s="748" t="s">
        <v>561</v>
      </c>
      <c r="C221" s="749" t="s">
        <v>576</v>
      </c>
      <c r="D221" s="750" t="s">
        <v>577</v>
      </c>
      <c r="E221" s="751">
        <v>50113001</v>
      </c>
      <c r="F221" s="750" t="s">
        <v>596</v>
      </c>
      <c r="G221" s="749" t="s">
        <v>597</v>
      </c>
      <c r="H221" s="749">
        <v>203216</v>
      </c>
      <c r="I221" s="749">
        <v>203216</v>
      </c>
      <c r="J221" s="749" t="s">
        <v>980</v>
      </c>
      <c r="K221" s="749" t="s">
        <v>981</v>
      </c>
      <c r="L221" s="752">
        <v>88.759999999999991</v>
      </c>
      <c r="M221" s="752">
        <v>1</v>
      </c>
      <c r="N221" s="753">
        <v>88.759999999999991</v>
      </c>
    </row>
    <row r="222" spans="1:14" ht="14.4" customHeight="1" x14ac:dyDescent="0.3">
      <c r="A222" s="747" t="s">
        <v>560</v>
      </c>
      <c r="B222" s="748" t="s">
        <v>561</v>
      </c>
      <c r="C222" s="749" t="s">
        <v>576</v>
      </c>
      <c r="D222" s="750" t="s">
        <v>577</v>
      </c>
      <c r="E222" s="751">
        <v>50113001</v>
      </c>
      <c r="F222" s="750" t="s">
        <v>596</v>
      </c>
      <c r="G222" s="749" t="s">
        <v>597</v>
      </c>
      <c r="H222" s="749">
        <v>102963</v>
      </c>
      <c r="I222" s="749">
        <v>2963</v>
      </c>
      <c r="J222" s="749" t="s">
        <v>982</v>
      </c>
      <c r="K222" s="749" t="s">
        <v>983</v>
      </c>
      <c r="L222" s="752">
        <v>97.11</v>
      </c>
      <c r="M222" s="752">
        <v>2</v>
      </c>
      <c r="N222" s="753">
        <v>194.22</v>
      </c>
    </row>
    <row r="223" spans="1:14" ht="14.4" customHeight="1" x14ac:dyDescent="0.3">
      <c r="A223" s="747" t="s">
        <v>560</v>
      </c>
      <c r="B223" s="748" t="s">
        <v>561</v>
      </c>
      <c r="C223" s="749" t="s">
        <v>576</v>
      </c>
      <c r="D223" s="750" t="s">
        <v>577</v>
      </c>
      <c r="E223" s="751">
        <v>50113001</v>
      </c>
      <c r="F223" s="750" t="s">
        <v>596</v>
      </c>
      <c r="G223" s="749" t="s">
        <v>597</v>
      </c>
      <c r="H223" s="749">
        <v>100269</v>
      </c>
      <c r="I223" s="749">
        <v>269</v>
      </c>
      <c r="J223" s="749" t="s">
        <v>984</v>
      </c>
      <c r="K223" s="749" t="s">
        <v>719</v>
      </c>
      <c r="L223" s="752">
        <v>40.570000000000007</v>
      </c>
      <c r="M223" s="752">
        <v>2</v>
      </c>
      <c r="N223" s="753">
        <v>81.140000000000015</v>
      </c>
    </row>
    <row r="224" spans="1:14" ht="14.4" customHeight="1" x14ac:dyDescent="0.3">
      <c r="A224" s="747" t="s">
        <v>560</v>
      </c>
      <c r="B224" s="748" t="s">
        <v>561</v>
      </c>
      <c r="C224" s="749" t="s">
        <v>576</v>
      </c>
      <c r="D224" s="750" t="s">
        <v>577</v>
      </c>
      <c r="E224" s="751">
        <v>50113001</v>
      </c>
      <c r="F224" s="750" t="s">
        <v>596</v>
      </c>
      <c r="G224" s="749" t="s">
        <v>604</v>
      </c>
      <c r="H224" s="749">
        <v>849430</v>
      </c>
      <c r="I224" s="749">
        <v>124091</v>
      </c>
      <c r="J224" s="749" t="s">
        <v>985</v>
      </c>
      <c r="K224" s="749" t="s">
        <v>986</v>
      </c>
      <c r="L224" s="752">
        <v>387.13</v>
      </c>
      <c r="M224" s="752">
        <v>1</v>
      </c>
      <c r="N224" s="753">
        <v>387.13</v>
      </c>
    </row>
    <row r="225" spans="1:14" ht="14.4" customHeight="1" x14ac:dyDescent="0.3">
      <c r="A225" s="747" t="s">
        <v>560</v>
      </c>
      <c r="B225" s="748" t="s">
        <v>561</v>
      </c>
      <c r="C225" s="749" t="s">
        <v>576</v>
      </c>
      <c r="D225" s="750" t="s">
        <v>577</v>
      </c>
      <c r="E225" s="751">
        <v>50113001</v>
      </c>
      <c r="F225" s="750" t="s">
        <v>596</v>
      </c>
      <c r="G225" s="749" t="s">
        <v>604</v>
      </c>
      <c r="H225" s="749">
        <v>845220</v>
      </c>
      <c r="I225" s="749">
        <v>101211</v>
      </c>
      <c r="J225" s="749" t="s">
        <v>987</v>
      </c>
      <c r="K225" s="749" t="s">
        <v>689</v>
      </c>
      <c r="L225" s="752">
        <v>219.58000000000004</v>
      </c>
      <c r="M225" s="752">
        <v>4</v>
      </c>
      <c r="N225" s="753">
        <v>878.32000000000016</v>
      </c>
    </row>
    <row r="226" spans="1:14" ht="14.4" customHeight="1" x14ac:dyDescent="0.3">
      <c r="A226" s="747" t="s">
        <v>560</v>
      </c>
      <c r="B226" s="748" t="s">
        <v>561</v>
      </c>
      <c r="C226" s="749" t="s">
        <v>576</v>
      </c>
      <c r="D226" s="750" t="s">
        <v>577</v>
      </c>
      <c r="E226" s="751">
        <v>50113001</v>
      </c>
      <c r="F226" s="750" t="s">
        <v>596</v>
      </c>
      <c r="G226" s="749" t="s">
        <v>604</v>
      </c>
      <c r="H226" s="749">
        <v>846338</v>
      </c>
      <c r="I226" s="749">
        <v>122685</v>
      </c>
      <c r="J226" s="749" t="s">
        <v>988</v>
      </c>
      <c r="K226" s="749" t="s">
        <v>737</v>
      </c>
      <c r="L226" s="752">
        <v>116.05</v>
      </c>
      <c r="M226" s="752">
        <v>3</v>
      </c>
      <c r="N226" s="753">
        <v>348.15</v>
      </c>
    </row>
    <row r="227" spans="1:14" ht="14.4" customHeight="1" x14ac:dyDescent="0.3">
      <c r="A227" s="747" t="s">
        <v>560</v>
      </c>
      <c r="B227" s="748" t="s">
        <v>561</v>
      </c>
      <c r="C227" s="749" t="s">
        <v>576</v>
      </c>
      <c r="D227" s="750" t="s">
        <v>577</v>
      </c>
      <c r="E227" s="751">
        <v>50113001</v>
      </c>
      <c r="F227" s="750" t="s">
        <v>596</v>
      </c>
      <c r="G227" s="749" t="s">
        <v>604</v>
      </c>
      <c r="H227" s="749">
        <v>846340</v>
      </c>
      <c r="I227" s="749">
        <v>122690</v>
      </c>
      <c r="J227" s="749" t="s">
        <v>988</v>
      </c>
      <c r="K227" s="749" t="s">
        <v>738</v>
      </c>
      <c r="L227" s="752">
        <v>277.7</v>
      </c>
      <c r="M227" s="752">
        <v>2</v>
      </c>
      <c r="N227" s="753">
        <v>555.4</v>
      </c>
    </row>
    <row r="228" spans="1:14" ht="14.4" customHeight="1" x14ac:dyDescent="0.3">
      <c r="A228" s="747" t="s">
        <v>560</v>
      </c>
      <c r="B228" s="748" t="s">
        <v>561</v>
      </c>
      <c r="C228" s="749" t="s">
        <v>576</v>
      </c>
      <c r="D228" s="750" t="s">
        <v>577</v>
      </c>
      <c r="E228" s="751">
        <v>50113001</v>
      </c>
      <c r="F228" s="750" t="s">
        <v>596</v>
      </c>
      <c r="G228" s="749" t="s">
        <v>604</v>
      </c>
      <c r="H228" s="749">
        <v>845219</v>
      </c>
      <c r="I228" s="749">
        <v>101233</v>
      </c>
      <c r="J228" s="749" t="s">
        <v>989</v>
      </c>
      <c r="K228" s="749" t="s">
        <v>990</v>
      </c>
      <c r="L228" s="752">
        <v>368.25</v>
      </c>
      <c r="M228" s="752">
        <v>5</v>
      </c>
      <c r="N228" s="753">
        <v>1841.25</v>
      </c>
    </row>
    <row r="229" spans="1:14" ht="14.4" customHeight="1" x14ac:dyDescent="0.3">
      <c r="A229" s="747" t="s">
        <v>560</v>
      </c>
      <c r="B229" s="748" t="s">
        <v>561</v>
      </c>
      <c r="C229" s="749" t="s">
        <v>576</v>
      </c>
      <c r="D229" s="750" t="s">
        <v>577</v>
      </c>
      <c r="E229" s="751">
        <v>50113001</v>
      </c>
      <c r="F229" s="750" t="s">
        <v>596</v>
      </c>
      <c r="G229" s="749" t="s">
        <v>562</v>
      </c>
      <c r="H229" s="749">
        <v>125978</v>
      </c>
      <c r="I229" s="749">
        <v>25978</v>
      </c>
      <c r="J229" s="749" t="s">
        <v>991</v>
      </c>
      <c r="K229" s="749" t="s">
        <v>992</v>
      </c>
      <c r="L229" s="752">
        <v>793.56000000000017</v>
      </c>
      <c r="M229" s="752">
        <v>1</v>
      </c>
      <c r="N229" s="753">
        <v>793.56000000000017</v>
      </c>
    </row>
    <row r="230" spans="1:14" ht="14.4" customHeight="1" x14ac:dyDescent="0.3">
      <c r="A230" s="747" t="s">
        <v>560</v>
      </c>
      <c r="B230" s="748" t="s">
        <v>561</v>
      </c>
      <c r="C230" s="749" t="s">
        <v>576</v>
      </c>
      <c r="D230" s="750" t="s">
        <v>577</v>
      </c>
      <c r="E230" s="751">
        <v>50113001</v>
      </c>
      <c r="F230" s="750" t="s">
        <v>596</v>
      </c>
      <c r="G230" s="749" t="s">
        <v>597</v>
      </c>
      <c r="H230" s="749">
        <v>180555</v>
      </c>
      <c r="I230" s="749">
        <v>180555</v>
      </c>
      <c r="J230" s="749" t="s">
        <v>993</v>
      </c>
      <c r="K230" s="749" t="s">
        <v>994</v>
      </c>
      <c r="L230" s="752">
        <v>111.67000000000003</v>
      </c>
      <c r="M230" s="752">
        <v>3</v>
      </c>
      <c r="N230" s="753">
        <v>335.0100000000001</v>
      </c>
    </row>
    <row r="231" spans="1:14" ht="14.4" customHeight="1" x14ac:dyDescent="0.3">
      <c r="A231" s="747" t="s">
        <v>560</v>
      </c>
      <c r="B231" s="748" t="s">
        <v>561</v>
      </c>
      <c r="C231" s="749" t="s">
        <v>576</v>
      </c>
      <c r="D231" s="750" t="s">
        <v>577</v>
      </c>
      <c r="E231" s="751">
        <v>50113001</v>
      </c>
      <c r="F231" s="750" t="s">
        <v>596</v>
      </c>
      <c r="G231" s="749" t="s">
        <v>604</v>
      </c>
      <c r="H231" s="749">
        <v>178689</v>
      </c>
      <c r="I231" s="749">
        <v>178689</v>
      </c>
      <c r="J231" s="749" t="s">
        <v>995</v>
      </c>
      <c r="K231" s="749" t="s">
        <v>996</v>
      </c>
      <c r="L231" s="752">
        <v>97.759999999999991</v>
      </c>
      <c r="M231" s="752">
        <v>2</v>
      </c>
      <c r="N231" s="753">
        <v>195.51999999999998</v>
      </c>
    </row>
    <row r="232" spans="1:14" ht="14.4" customHeight="1" x14ac:dyDescent="0.3">
      <c r="A232" s="747" t="s">
        <v>560</v>
      </c>
      <c r="B232" s="748" t="s">
        <v>561</v>
      </c>
      <c r="C232" s="749" t="s">
        <v>576</v>
      </c>
      <c r="D232" s="750" t="s">
        <v>577</v>
      </c>
      <c r="E232" s="751">
        <v>50113001</v>
      </c>
      <c r="F232" s="750" t="s">
        <v>596</v>
      </c>
      <c r="G232" s="749" t="s">
        <v>597</v>
      </c>
      <c r="H232" s="749">
        <v>172476</v>
      </c>
      <c r="I232" s="749">
        <v>172476</v>
      </c>
      <c r="J232" s="749" t="s">
        <v>997</v>
      </c>
      <c r="K232" s="749" t="s">
        <v>998</v>
      </c>
      <c r="L232" s="752">
        <v>40.24</v>
      </c>
      <c r="M232" s="752">
        <v>2</v>
      </c>
      <c r="N232" s="753">
        <v>80.48</v>
      </c>
    </row>
    <row r="233" spans="1:14" ht="14.4" customHeight="1" x14ac:dyDescent="0.3">
      <c r="A233" s="747" t="s">
        <v>560</v>
      </c>
      <c r="B233" s="748" t="s">
        <v>561</v>
      </c>
      <c r="C233" s="749" t="s">
        <v>576</v>
      </c>
      <c r="D233" s="750" t="s">
        <v>577</v>
      </c>
      <c r="E233" s="751">
        <v>50113001</v>
      </c>
      <c r="F233" s="750" t="s">
        <v>596</v>
      </c>
      <c r="G233" s="749" t="s">
        <v>604</v>
      </c>
      <c r="H233" s="749">
        <v>113281</v>
      </c>
      <c r="I233" s="749">
        <v>13281</v>
      </c>
      <c r="J233" s="749" t="s">
        <v>999</v>
      </c>
      <c r="K233" s="749" t="s">
        <v>1000</v>
      </c>
      <c r="L233" s="752">
        <v>48.070000000000014</v>
      </c>
      <c r="M233" s="752">
        <v>1</v>
      </c>
      <c r="N233" s="753">
        <v>48.070000000000014</v>
      </c>
    </row>
    <row r="234" spans="1:14" ht="14.4" customHeight="1" x14ac:dyDescent="0.3">
      <c r="A234" s="747" t="s">
        <v>560</v>
      </c>
      <c r="B234" s="748" t="s">
        <v>561</v>
      </c>
      <c r="C234" s="749" t="s">
        <v>576</v>
      </c>
      <c r="D234" s="750" t="s">
        <v>577</v>
      </c>
      <c r="E234" s="751">
        <v>50113001</v>
      </c>
      <c r="F234" s="750" t="s">
        <v>596</v>
      </c>
      <c r="G234" s="749" t="s">
        <v>597</v>
      </c>
      <c r="H234" s="749">
        <v>118304</v>
      </c>
      <c r="I234" s="749">
        <v>18304</v>
      </c>
      <c r="J234" s="749" t="s">
        <v>1001</v>
      </c>
      <c r="K234" s="749" t="s">
        <v>1002</v>
      </c>
      <c r="L234" s="752">
        <v>185.60999999999999</v>
      </c>
      <c r="M234" s="752">
        <v>40</v>
      </c>
      <c r="N234" s="753">
        <v>7424.4</v>
      </c>
    </row>
    <row r="235" spans="1:14" ht="14.4" customHeight="1" x14ac:dyDescent="0.3">
      <c r="A235" s="747" t="s">
        <v>560</v>
      </c>
      <c r="B235" s="748" t="s">
        <v>561</v>
      </c>
      <c r="C235" s="749" t="s">
        <v>576</v>
      </c>
      <c r="D235" s="750" t="s">
        <v>577</v>
      </c>
      <c r="E235" s="751">
        <v>50113001</v>
      </c>
      <c r="F235" s="750" t="s">
        <v>596</v>
      </c>
      <c r="G235" s="749" t="s">
        <v>597</v>
      </c>
      <c r="H235" s="749">
        <v>118305</v>
      </c>
      <c r="I235" s="749">
        <v>18305</v>
      </c>
      <c r="J235" s="749" t="s">
        <v>1001</v>
      </c>
      <c r="K235" s="749" t="s">
        <v>1003</v>
      </c>
      <c r="L235" s="752">
        <v>242</v>
      </c>
      <c r="M235" s="752">
        <v>77</v>
      </c>
      <c r="N235" s="753">
        <v>18634</v>
      </c>
    </row>
    <row r="236" spans="1:14" ht="14.4" customHeight="1" x14ac:dyDescent="0.3">
      <c r="A236" s="747" t="s">
        <v>560</v>
      </c>
      <c r="B236" s="748" t="s">
        <v>561</v>
      </c>
      <c r="C236" s="749" t="s">
        <v>576</v>
      </c>
      <c r="D236" s="750" t="s">
        <v>577</v>
      </c>
      <c r="E236" s="751">
        <v>50113001</v>
      </c>
      <c r="F236" s="750" t="s">
        <v>596</v>
      </c>
      <c r="G236" s="749" t="s">
        <v>562</v>
      </c>
      <c r="H236" s="749">
        <v>14710</v>
      </c>
      <c r="I236" s="749">
        <v>14710</v>
      </c>
      <c r="J236" s="749" t="s">
        <v>1004</v>
      </c>
      <c r="K236" s="749" t="s">
        <v>1005</v>
      </c>
      <c r="L236" s="752">
        <v>119.69000000000005</v>
      </c>
      <c r="M236" s="752">
        <v>1</v>
      </c>
      <c r="N236" s="753">
        <v>119.69000000000005</v>
      </c>
    </row>
    <row r="237" spans="1:14" ht="14.4" customHeight="1" x14ac:dyDescent="0.3">
      <c r="A237" s="747" t="s">
        <v>560</v>
      </c>
      <c r="B237" s="748" t="s">
        <v>561</v>
      </c>
      <c r="C237" s="749" t="s">
        <v>576</v>
      </c>
      <c r="D237" s="750" t="s">
        <v>577</v>
      </c>
      <c r="E237" s="751">
        <v>50113001</v>
      </c>
      <c r="F237" s="750" t="s">
        <v>596</v>
      </c>
      <c r="G237" s="749" t="s">
        <v>597</v>
      </c>
      <c r="H237" s="749">
        <v>207053</v>
      </c>
      <c r="I237" s="749">
        <v>207053</v>
      </c>
      <c r="J237" s="749" t="s">
        <v>1006</v>
      </c>
      <c r="K237" s="749" t="s">
        <v>1007</v>
      </c>
      <c r="L237" s="752">
        <v>231.11666666666665</v>
      </c>
      <c r="M237" s="752">
        <v>3</v>
      </c>
      <c r="N237" s="753">
        <v>693.34999999999991</v>
      </c>
    </row>
    <row r="238" spans="1:14" ht="14.4" customHeight="1" x14ac:dyDescent="0.3">
      <c r="A238" s="747" t="s">
        <v>560</v>
      </c>
      <c r="B238" s="748" t="s">
        <v>561</v>
      </c>
      <c r="C238" s="749" t="s">
        <v>576</v>
      </c>
      <c r="D238" s="750" t="s">
        <v>577</v>
      </c>
      <c r="E238" s="751">
        <v>50113001</v>
      </c>
      <c r="F238" s="750" t="s">
        <v>596</v>
      </c>
      <c r="G238" s="749" t="s">
        <v>604</v>
      </c>
      <c r="H238" s="749">
        <v>215906</v>
      </c>
      <c r="I238" s="749">
        <v>215906</v>
      </c>
      <c r="J238" s="749" t="s">
        <v>1008</v>
      </c>
      <c r="K238" s="749" t="s">
        <v>1009</v>
      </c>
      <c r="L238" s="752">
        <v>252.71000000000006</v>
      </c>
      <c r="M238" s="752">
        <v>1</v>
      </c>
      <c r="N238" s="753">
        <v>252.71000000000006</v>
      </c>
    </row>
    <row r="239" spans="1:14" ht="14.4" customHeight="1" x14ac:dyDescent="0.3">
      <c r="A239" s="747" t="s">
        <v>560</v>
      </c>
      <c r="B239" s="748" t="s">
        <v>561</v>
      </c>
      <c r="C239" s="749" t="s">
        <v>576</v>
      </c>
      <c r="D239" s="750" t="s">
        <v>577</v>
      </c>
      <c r="E239" s="751">
        <v>50113001</v>
      </c>
      <c r="F239" s="750" t="s">
        <v>596</v>
      </c>
      <c r="G239" s="749" t="s">
        <v>604</v>
      </c>
      <c r="H239" s="749">
        <v>191922</v>
      </c>
      <c r="I239" s="749">
        <v>191922</v>
      </c>
      <c r="J239" s="749" t="s">
        <v>1010</v>
      </c>
      <c r="K239" s="749" t="s">
        <v>1011</v>
      </c>
      <c r="L239" s="752">
        <v>92.430000000000021</v>
      </c>
      <c r="M239" s="752">
        <v>1</v>
      </c>
      <c r="N239" s="753">
        <v>92.430000000000021</v>
      </c>
    </row>
    <row r="240" spans="1:14" ht="14.4" customHeight="1" x14ac:dyDescent="0.3">
      <c r="A240" s="747" t="s">
        <v>560</v>
      </c>
      <c r="B240" s="748" t="s">
        <v>561</v>
      </c>
      <c r="C240" s="749" t="s">
        <v>576</v>
      </c>
      <c r="D240" s="750" t="s">
        <v>577</v>
      </c>
      <c r="E240" s="751">
        <v>50113001</v>
      </c>
      <c r="F240" s="750" t="s">
        <v>596</v>
      </c>
      <c r="G240" s="749" t="s">
        <v>597</v>
      </c>
      <c r="H240" s="749">
        <v>208203</v>
      </c>
      <c r="I240" s="749">
        <v>208203</v>
      </c>
      <c r="J240" s="749" t="s">
        <v>1012</v>
      </c>
      <c r="K240" s="749" t="s">
        <v>1013</v>
      </c>
      <c r="L240" s="752">
        <v>98.65</v>
      </c>
      <c r="M240" s="752">
        <v>1</v>
      </c>
      <c r="N240" s="753">
        <v>98.65</v>
      </c>
    </row>
    <row r="241" spans="1:14" ht="14.4" customHeight="1" x14ac:dyDescent="0.3">
      <c r="A241" s="747" t="s">
        <v>560</v>
      </c>
      <c r="B241" s="748" t="s">
        <v>561</v>
      </c>
      <c r="C241" s="749" t="s">
        <v>576</v>
      </c>
      <c r="D241" s="750" t="s">
        <v>577</v>
      </c>
      <c r="E241" s="751">
        <v>50113001</v>
      </c>
      <c r="F241" s="750" t="s">
        <v>596</v>
      </c>
      <c r="G241" s="749" t="s">
        <v>604</v>
      </c>
      <c r="H241" s="749">
        <v>109709</v>
      </c>
      <c r="I241" s="749">
        <v>9709</v>
      </c>
      <c r="J241" s="749" t="s">
        <v>1014</v>
      </c>
      <c r="K241" s="749" t="s">
        <v>1015</v>
      </c>
      <c r="L241" s="752">
        <v>85.891648351648357</v>
      </c>
      <c r="M241" s="752">
        <v>91</v>
      </c>
      <c r="N241" s="753">
        <v>7816.14</v>
      </c>
    </row>
    <row r="242" spans="1:14" ht="14.4" customHeight="1" x14ac:dyDescent="0.3">
      <c r="A242" s="747" t="s">
        <v>560</v>
      </c>
      <c r="B242" s="748" t="s">
        <v>561</v>
      </c>
      <c r="C242" s="749" t="s">
        <v>576</v>
      </c>
      <c r="D242" s="750" t="s">
        <v>577</v>
      </c>
      <c r="E242" s="751">
        <v>50113001</v>
      </c>
      <c r="F242" s="750" t="s">
        <v>596</v>
      </c>
      <c r="G242" s="749" t="s">
        <v>597</v>
      </c>
      <c r="H242" s="749">
        <v>194852</v>
      </c>
      <c r="I242" s="749">
        <v>94852</v>
      </c>
      <c r="J242" s="749" t="s">
        <v>1016</v>
      </c>
      <c r="K242" s="749" t="s">
        <v>1017</v>
      </c>
      <c r="L242" s="752">
        <v>1030.58</v>
      </c>
      <c r="M242" s="752">
        <v>6</v>
      </c>
      <c r="N242" s="753">
        <v>6183.48</v>
      </c>
    </row>
    <row r="243" spans="1:14" ht="14.4" customHeight="1" x14ac:dyDescent="0.3">
      <c r="A243" s="747" t="s">
        <v>560</v>
      </c>
      <c r="B243" s="748" t="s">
        <v>561</v>
      </c>
      <c r="C243" s="749" t="s">
        <v>576</v>
      </c>
      <c r="D243" s="750" t="s">
        <v>577</v>
      </c>
      <c r="E243" s="751">
        <v>50113001</v>
      </c>
      <c r="F243" s="750" t="s">
        <v>596</v>
      </c>
      <c r="G243" s="749" t="s">
        <v>597</v>
      </c>
      <c r="H243" s="749">
        <v>117162</v>
      </c>
      <c r="I243" s="749">
        <v>17162</v>
      </c>
      <c r="J243" s="749" t="s">
        <v>1018</v>
      </c>
      <c r="K243" s="749" t="s">
        <v>1019</v>
      </c>
      <c r="L243" s="752">
        <v>126.40000000000006</v>
      </c>
      <c r="M243" s="752">
        <v>1</v>
      </c>
      <c r="N243" s="753">
        <v>126.40000000000006</v>
      </c>
    </row>
    <row r="244" spans="1:14" ht="14.4" customHeight="1" x14ac:dyDescent="0.3">
      <c r="A244" s="747" t="s">
        <v>560</v>
      </c>
      <c r="B244" s="748" t="s">
        <v>561</v>
      </c>
      <c r="C244" s="749" t="s">
        <v>576</v>
      </c>
      <c r="D244" s="750" t="s">
        <v>577</v>
      </c>
      <c r="E244" s="751">
        <v>50113001</v>
      </c>
      <c r="F244" s="750" t="s">
        <v>596</v>
      </c>
      <c r="G244" s="749" t="s">
        <v>597</v>
      </c>
      <c r="H244" s="749">
        <v>188900</v>
      </c>
      <c r="I244" s="749">
        <v>88900</v>
      </c>
      <c r="J244" s="749" t="s">
        <v>1020</v>
      </c>
      <c r="K244" s="749" t="s">
        <v>1021</v>
      </c>
      <c r="L244" s="752">
        <v>80.213124999999991</v>
      </c>
      <c r="M244" s="752">
        <v>16</v>
      </c>
      <c r="N244" s="753">
        <v>1283.4099999999999</v>
      </c>
    </row>
    <row r="245" spans="1:14" ht="14.4" customHeight="1" x14ac:dyDescent="0.3">
      <c r="A245" s="747" t="s">
        <v>560</v>
      </c>
      <c r="B245" s="748" t="s">
        <v>561</v>
      </c>
      <c r="C245" s="749" t="s">
        <v>576</v>
      </c>
      <c r="D245" s="750" t="s">
        <v>577</v>
      </c>
      <c r="E245" s="751">
        <v>50113001</v>
      </c>
      <c r="F245" s="750" t="s">
        <v>596</v>
      </c>
      <c r="G245" s="749" t="s">
        <v>597</v>
      </c>
      <c r="H245" s="749">
        <v>988179</v>
      </c>
      <c r="I245" s="749">
        <v>0</v>
      </c>
      <c r="J245" s="749" t="s">
        <v>1022</v>
      </c>
      <c r="K245" s="749" t="s">
        <v>562</v>
      </c>
      <c r="L245" s="752">
        <v>88.99</v>
      </c>
      <c r="M245" s="752">
        <v>5</v>
      </c>
      <c r="N245" s="753">
        <v>444.95</v>
      </c>
    </row>
    <row r="246" spans="1:14" ht="14.4" customHeight="1" x14ac:dyDescent="0.3">
      <c r="A246" s="747" t="s">
        <v>560</v>
      </c>
      <c r="B246" s="748" t="s">
        <v>561</v>
      </c>
      <c r="C246" s="749" t="s">
        <v>576</v>
      </c>
      <c r="D246" s="750" t="s">
        <v>577</v>
      </c>
      <c r="E246" s="751">
        <v>50113001</v>
      </c>
      <c r="F246" s="750" t="s">
        <v>596</v>
      </c>
      <c r="G246" s="749" t="s">
        <v>597</v>
      </c>
      <c r="H246" s="749">
        <v>100610</v>
      </c>
      <c r="I246" s="749">
        <v>610</v>
      </c>
      <c r="J246" s="749" t="s">
        <v>1023</v>
      </c>
      <c r="K246" s="749" t="s">
        <v>1024</v>
      </c>
      <c r="L246" s="752">
        <v>72.504666666666665</v>
      </c>
      <c r="M246" s="752">
        <v>75</v>
      </c>
      <c r="N246" s="753">
        <v>5437.85</v>
      </c>
    </row>
    <row r="247" spans="1:14" ht="14.4" customHeight="1" x14ac:dyDescent="0.3">
      <c r="A247" s="747" t="s">
        <v>560</v>
      </c>
      <c r="B247" s="748" t="s">
        <v>561</v>
      </c>
      <c r="C247" s="749" t="s">
        <v>576</v>
      </c>
      <c r="D247" s="750" t="s">
        <v>577</v>
      </c>
      <c r="E247" s="751">
        <v>50113001</v>
      </c>
      <c r="F247" s="750" t="s">
        <v>596</v>
      </c>
      <c r="G247" s="749" t="s">
        <v>597</v>
      </c>
      <c r="H247" s="749">
        <v>100612</v>
      </c>
      <c r="I247" s="749">
        <v>612</v>
      </c>
      <c r="J247" s="749" t="s">
        <v>1025</v>
      </c>
      <c r="K247" s="749" t="s">
        <v>1026</v>
      </c>
      <c r="L247" s="752">
        <v>67.660000000000011</v>
      </c>
      <c r="M247" s="752">
        <v>5</v>
      </c>
      <c r="N247" s="753">
        <v>338.30000000000007</v>
      </c>
    </row>
    <row r="248" spans="1:14" ht="14.4" customHeight="1" x14ac:dyDescent="0.3">
      <c r="A248" s="747" t="s">
        <v>560</v>
      </c>
      <c r="B248" s="748" t="s">
        <v>561</v>
      </c>
      <c r="C248" s="749" t="s">
        <v>576</v>
      </c>
      <c r="D248" s="750" t="s">
        <v>577</v>
      </c>
      <c r="E248" s="751">
        <v>50113001</v>
      </c>
      <c r="F248" s="750" t="s">
        <v>596</v>
      </c>
      <c r="G248" s="749" t="s">
        <v>597</v>
      </c>
      <c r="H248" s="749">
        <v>395293</v>
      </c>
      <c r="I248" s="749">
        <v>180305</v>
      </c>
      <c r="J248" s="749" t="s">
        <v>1027</v>
      </c>
      <c r="K248" s="749" t="s">
        <v>1028</v>
      </c>
      <c r="L248" s="752">
        <v>118.23000000000002</v>
      </c>
      <c r="M248" s="752">
        <v>4</v>
      </c>
      <c r="N248" s="753">
        <v>472.92000000000007</v>
      </c>
    </row>
    <row r="249" spans="1:14" ht="14.4" customHeight="1" x14ac:dyDescent="0.3">
      <c r="A249" s="747" t="s">
        <v>560</v>
      </c>
      <c r="B249" s="748" t="s">
        <v>561</v>
      </c>
      <c r="C249" s="749" t="s">
        <v>576</v>
      </c>
      <c r="D249" s="750" t="s">
        <v>577</v>
      </c>
      <c r="E249" s="751">
        <v>50113001</v>
      </c>
      <c r="F249" s="750" t="s">
        <v>596</v>
      </c>
      <c r="G249" s="749" t="s">
        <v>597</v>
      </c>
      <c r="H249" s="749">
        <v>395294</v>
      </c>
      <c r="I249" s="749">
        <v>180306</v>
      </c>
      <c r="J249" s="749" t="s">
        <v>1027</v>
      </c>
      <c r="K249" s="749" t="s">
        <v>1029</v>
      </c>
      <c r="L249" s="752">
        <v>176.87</v>
      </c>
      <c r="M249" s="752">
        <v>2</v>
      </c>
      <c r="N249" s="753">
        <v>353.74</v>
      </c>
    </row>
    <row r="250" spans="1:14" ht="14.4" customHeight="1" x14ac:dyDescent="0.3">
      <c r="A250" s="747" t="s">
        <v>560</v>
      </c>
      <c r="B250" s="748" t="s">
        <v>561</v>
      </c>
      <c r="C250" s="749" t="s">
        <v>576</v>
      </c>
      <c r="D250" s="750" t="s">
        <v>577</v>
      </c>
      <c r="E250" s="751">
        <v>50113001</v>
      </c>
      <c r="F250" s="750" t="s">
        <v>596</v>
      </c>
      <c r="G250" s="749" t="s">
        <v>604</v>
      </c>
      <c r="H250" s="749">
        <v>158191</v>
      </c>
      <c r="I250" s="749">
        <v>158191</v>
      </c>
      <c r="J250" s="749" t="s">
        <v>1030</v>
      </c>
      <c r="K250" s="749" t="s">
        <v>1031</v>
      </c>
      <c r="L250" s="752">
        <v>58.595000000000013</v>
      </c>
      <c r="M250" s="752">
        <v>2</v>
      </c>
      <c r="N250" s="753">
        <v>117.19000000000003</v>
      </c>
    </row>
    <row r="251" spans="1:14" ht="14.4" customHeight="1" x14ac:dyDescent="0.3">
      <c r="A251" s="747" t="s">
        <v>560</v>
      </c>
      <c r="B251" s="748" t="s">
        <v>561</v>
      </c>
      <c r="C251" s="749" t="s">
        <v>576</v>
      </c>
      <c r="D251" s="750" t="s">
        <v>577</v>
      </c>
      <c r="E251" s="751">
        <v>50113001</v>
      </c>
      <c r="F251" s="750" t="s">
        <v>596</v>
      </c>
      <c r="G251" s="749" t="s">
        <v>604</v>
      </c>
      <c r="H251" s="749">
        <v>158198</v>
      </c>
      <c r="I251" s="749">
        <v>158198</v>
      </c>
      <c r="J251" s="749" t="s">
        <v>1030</v>
      </c>
      <c r="K251" s="749" t="s">
        <v>1032</v>
      </c>
      <c r="L251" s="752">
        <v>195.22999999999988</v>
      </c>
      <c r="M251" s="752">
        <v>1</v>
      </c>
      <c r="N251" s="753">
        <v>195.22999999999988</v>
      </c>
    </row>
    <row r="252" spans="1:14" ht="14.4" customHeight="1" x14ac:dyDescent="0.3">
      <c r="A252" s="747" t="s">
        <v>560</v>
      </c>
      <c r="B252" s="748" t="s">
        <v>561</v>
      </c>
      <c r="C252" s="749" t="s">
        <v>576</v>
      </c>
      <c r="D252" s="750" t="s">
        <v>577</v>
      </c>
      <c r="E252" s="751">
        <v>50113001</v>
      </c>
      <c r="F252" s="750" t="s">
        <v>596</v>
      </c>
      <c r="G252" s="749" t="s">
        <v>597</v>
      </c>
      <c r="H252" s="749">
        <v>184360</v>
      </c>
      <c r="I252" s="749">
        <v>84360</v>
      </c>
      <c r="J252" s="749" t="s">
        <v>1033</v>
      </c>
      <c r="K252" s="749" t="s">
        <v>1034</v>
      </c>
      <c r="L252" s="752">
        <v>149.69</v>
      </c>
      <c r="M252" s="752">
        <v>2</v>
      </c>
      <c r="N252" s="753">
        <v>299.38</v>
      </c>
    </row>
    <row r="253" spans="1:14" ht="14.4" customHeight="1" x14ac:dyDescent="0.3">
      <c r="A253" s="747" t="s">
        <v>560</v>
      </c>
      <c r="B253" s="748" t="s">
        <v>561</v>
      </c>
      <c r="C253" s="749" t="s">
        <v>576</v>
      </c>
      <c r="D253" s="750" t="s">
        <v>577</v>
      </c>
      <c r="E253" s="751">
        <v>50113001</v>
      </c>
      <c r="F253" s="750" t="s">
        <v>596</v>
      </c>
      <c r="G253" s="749" t="s">
        <v>597</v>
      </c>
      <c r="H253" s="749">
        <v>131385</v>
      </c>
      <c r="I253" s="749">
        <v>31385</v>
      </c>
      <c r="J253" s="749" t="s">
        <v>1035</v>
      </c>
      <c r="K253" s="749" t="s">
        <v>1036</v>
      </c>
      <c r="L253" s="752">
        <v>39.190000000000012</v>
      </c>
      <c r="M253" s="752">
        <v>2</v>
      </c>
      <c r="N253" s="753">
        <v>78.380000000000024</v>
      </c>
    </row>
    <row r="254" spans="1:14" ht="14.4" customHeight="1" x14ac:dyDescent="0.3">
      <c r="A254" s="747" t="s">
        <v>560</v>
      </c>
      <c r="B254" s="748" t="s">
        <v>561</v>
      </c>
      <c r="C254" s="749" t="s">
        <v>576</v>
      </c>
      <c r="D254" s="750" t="s">
        <v>577</v>
      </c>
      <c r="E254" s="751">
        <v>50113001</v>
      </c>
      <c r="F254" s="750" t="s">
        <v>596</v>
      </c>
      <c r="G254" s="749" t="s">
        <v>597</v>
      </c>
      <c r="H254" s="749">
        <v>131391</v>
      </c>
      <c r="I254" s="749">
        <v>131391</v>
      </c>
      <c r="J254" s="749" t="s">
        <v>1037</v>
      </c>
      <c r="K254" s="749" t="s">
        <v>1038</v>
      </c>
      <c r="L254" s="752">
        <v>2872.32</v>
      </c>
      <c r="M254" s="752">
        <v>2</v>
      </c>
      <c r="N254" s="753">
        <v>5744.64</v>
      </c>
    </row>
    <row r="255" spans="1:14" ht="14.4" customHeight="1" x14ac:dyDescent="0.3">
      <c r="A255" s="747" t="s">
        <v>560</v>
      </c>
      <c r="B255" s="748" t="s">
        <v>561</v>
      </c>
      <c r="C255" s="749" t="s">
        <v>576</v>
      </c>
      <c r="D255" s="750" t="s">
        <v>577</v>
      </c>
      <c r="E255" s="751">
        <v>50113001</v>
      </c>
      <c r="F255" s="750" t="s">
        <v>596</v>
      </c>
      <c r="G255" s="749" t="s">
        <v>597</v>
      </c>
      <c r="H255" s="749">
        <v>100616</v>
      </c>
      <c r="I255" s="749">
        <v>616</v>
      </c>
      <c r="J255" s="749" t="s">
        <v>1039</v>
      </c>
      <c r="K255" s="749" t="s">
        <v>1040</v>
      </c>
      <c r="L255" s="752">
        <v>94.919999999999987</v>
      </c>
      <c r="M255" s="752">
        <v>2</v>
      </c>
      <c r="N255" s="753">
        <v>189.83999999999997</v>
      </c>
    </row>
    <row r="256" spans="1:14" ht="14.4" customHeight="1" x14ac:dyDescent="0.3">
      <c r="A256" s="747" t="s">
        <v>560</v>
      </c>
      <c r="B256" s="748" t="s">
        <v>561</v>
      </c>
      <c r="C256" s="749" t="s">
        <v>576</v>
      </c>
      <c r="D256" s="750" t="s">
        <v>577</v>
      </c>
      <c r="E256" s="751">
        <v>50113001</v>
      </c>
      <c r="F256" s="750" t="s">
        <v>596</v>
      </c>
      <c r="G256" s="749" t="s">
        <v>597</v>
      </c>
      <c r="H256" s="749">
        <v>175025</v>
      </c>
      <c r="I256" s="749">
        <v>75025</v>
      </c>
      <c r="J256" s="749" t="s">
        <v>1039</v>
      </c>
      <c r="K256" s="749" t="s">
        <v>1041</v>
      </c>
      <c r="L256" s="752">
        <v>38.311999999999998</v>
      </c>
      <c r="M256" s="752">
        <v>5</v>
      </c>
      <c r="N256" s="753">
        <v>191.56</v>
      </c>
    </row>
    <row r="257" spans="1:14" ht="14.4" customHeight="1" x14ac:dyDescent="0.3">
      <c r="A257" s="747" t="s">
        <v>560</v>
      </c>
      <c r="B257" s="748" t="s">
        <v>561</v>
      </c>
      <c r="C257" s="749" t="s">
        <v>576</v>
      </c>
      <c r="D257" s="750" t="s">
        <v>577</v>
      </c>
      <c r="E257" s="751">
        <v>50113001</v>
      </c>
      <c r="F257" s="750" t="s">
        <v>596</v>
      </c>
      <c r="G257" s="749" t="s">
        <v>597</v>
      </c>
      <c r="H257" s="749">
        <v>187149</v>
      </c>
      <c r="I257" s="749">
        <v>87149</v>
      </c>
      <c r="J257" s="749" t="s">
        <v>1042</v>
      </c>
      <c r="K257" s="749" t="s">
        <v>1043</v>
      </c>
      <c r="L257" s="752">
        <v>143.15</v>
      </c>
      <c r="M257" s="752">
        <v>1</v>
      </c>
      <c r="N257" s="753">
        <v>143.15</v>
      </c>
    </row>
    <row r="258" spans="1:14" ht="14.4" customHeight="1" x14ac:dyDescent="0.3">
      <c r="A258" s="747" t="s">
        <v>560</v>
      </c>
      <c r="B258" s="748" t="s">
        <v>561</v>
      </c>
      <c r="C258" s="749" t="s">
        <v>576</v>
      </c>
      <c r="D258" s="750" t="s">
        <v>577</v>
      </c>
      <c r="E258" s="751">
        <v>50113001</v>
      </c>
      <c r="F258" s="750" t="s">
        <v>596</v>
      </c>
      <c r="G258" s="749" t="s">
        <v>597</v>
      </c>
      <c r="H258" s="749">
        <v>148578</v>
      </c>
      <c r="I258" s="749">
        <v>48578</v>
      </c>
      <c r="J258" s="749" t="s">
        <v>1044</v>
      </c>
      <c r="K258" s="749" t="s">
        <v>1045</v>
      </c>
      <c r="L258" s="752">
        <v>54.98</v>
      </c>
      <c r="M258" s="752">
        <v>6</v>
      </c>
      <c r="N258" s="753">
        <v>329.88</v>
      </c>
    </row>
    <row r="259" spans="1:14" ht="14.4" customHeight="1" x14ac:dyDescent="0.3">
      <c r="A259" s="747" t="s">
        <v>560</v>
      </c>
      <c r="B259" s="748" t="s">
        <v>561</v>
      </c>
      <c r="C259" s="749" t="s">
        <v>576</v>
      </c>
      <c r="D259" s="750" t="s">
        <v>577</v>
      </c>
      <c r="E259" s="751">
        <v>50113001</v>
      </c>
      <c r="F259" s="750" t="s">
        <v>596</v>
      </c>
      <c r="G259" s="749" t="s">
        <v>597</v>
      </c>
      <c r="H259" s="749">
        <v>848632</v>
      </c>
      <c r="I259" s="749">
        <v>125315</v>
      </c>
      <c r="J259" s="749" t="s">
        <v>1044</v>
      </c>
      <c r="K259" s="749" t="s">
        <v>1046</v>
      </c>
      <c r="L259" s="752">
        <v>58.71</v>
      </c>
      <c r="M259" s="752">
        <v>3</v>
      </c>
      <c r="N259" s="753">
        <v>176.13</v>
      </c>
    </row>
    <row r="260" spans="1:14" ht="14.4" customHeight="1" x14ac:dyDescent="0.3">
      <c r="A260" s="747" t="s">
        <v>560</v>
      </c>
      <c r="B260" s="748" t="s">
        <v>561</v>
      </c>
      <c r="C260" s="749" t="s">
        <v>576</v>
      </c>
      <c r="D260" s="750" t="s">
        <v>577</v>
      </c>
      <c r="E260" s="751">
        <v>50113001</v>
      </c>
      <c r="F260" s="750" t="s">
        <v>596</v>
      </c>
      <c r="G260" s="749" t="s">
        <v>597</v>
      </c>
      <c r="H260" s="749">
        <v>109847</v>
      </c>
      <c r="I260" s="749">
        <v>9847</v>
      </c>
      <c r="J260" s="749" t="s">
        <v>1047</v>
      </c>
      <c r="K260" s="749" t="s">
        <v>1048</v>
      </c>
      <c r="L260" s="752">
        <v>40.67</v>
      </c>
      <c r="M260" s="752">
        <v>1</v>
      </c>
      <c r="N260" s="753">
        <v>40.67</v>
      </c>
    </row>
    <row r="261" spans="1:14" ht="14.4" customHeight="1" x14ac:dyDescent="0.3">
      <c r="A261" s="747" t="s">
        <v>560</v>
      </c>
      <c r="B261" s="748" t="s">
        <v>561</v>
      </c>
      <c r="C261" s="749" t="s">
        <v>576</v>
      </c>
      <c r="D261" s="750" t="s">
        <v>577</v>
      </c>
      <c r="E261" s="751">
        <v>50113001</v>
      </c>
      <c r="F261" s="750" t="s">
        <v>596</v>
      </c>
      <c r="G261" s="749" t="s">
        <v>597</v>
      </c>
      <c r="H261" s="749">
        <v>132087</v>
      </c>
      <c r="I261" s="749">
        <v>32087</v>
      </c>
      <c r="J261" s="749" t="s">
        <v>1049</v>
      </c>
      <c r="K261" s="749" t="s">
        <v>1050</v>
      </c>
      <c r="L261" s="752">
        <v>29.17</v>
      </c>
      <c r="M261" s="752">
        <v>9</v>
      </c>
      <c r="N261" s="753">
        <v>262.53000000000003</v>
      </c>
    </row>
    <row r="262" spans="1:14" ht="14.4" customHeight="1" x14ac:dyDescent="0.3">
      <c r="A262" s="747" t="s">
        <v>560</v>
      </c>
      <c r="B262" s="748" t="s">
        <v>561</v>
      </c>
      <c r="C262" s="749" t="s">
        <v>576</v>
      </c>
      <c r="D262" s="750" t="s">
        <v>577</v>
      </c>
      <c r="E262" s="751">
        <v>50113001</v>
      </c>
      <c r="F262" s="750" t="s">
        <v>596</v>
      </c>
      <c r="G262" s="749" t="s">
        <v>597</v>
      </c>
      <c r="H262" s="749">
        <v>132090</v>
      </c>
      <c r="I262" s="749">
        <v>32090</v>
      </c>
      <c r="J262" s="749" t="s">
        <v>1051</v>
      </c>
      <c r="K262" s="749" t="s">
        <v>1052</v>
      </c>
      <c r="L262" s="752">
        <v>27.34888888888889</v>
      </c>
      <c r="M262" s="752">
        <v>18</v>
      </c>
      <c r="N262" s="753">
        <v>492.28000000000003</v>
      </c>
    </row>
    <row r="263" spans="1:14" ht="14.4" customHeight="1" x14ac:dyDescent="0.3">
      <c r="A263" s="747" t="s">
        <v>560</v>
      </c>
      <c r="B263" s="748" t="s">
        <v>561</v>
      </c>
      <c r="C263" s="749" t="s">
        <v>576</v>
      </c>
      <c r="D263" s="750" t="s">
        <v>577</v>
      </c>
      <c r="E263" s="751">
        <v>50113001</v>
      </c>
      <c r="F263" s="750" t="s">
        <v>596</v>
      </c>
      <c r="G263" s="749" t="s">
        <v>597</v>
      </c>
      <c r="H263" s="749">
        <v>159673</v>
      </c>
      <c r="I263" s="749">
        <v>59673</v>
      </c>
      <c r="J263" s="749" t="s">
        <v>1053</v>
      </c>
      <c r="K263" s="749" t="s">
        <v>1054</v>
      </c>
      <c r="L263" s="752">
        <v>71.34</v>
      </c>
      <c r="M263" s="752">
        <v>2</v>
      </c>
      <c r="N263" s="753">
        <v>142.68</v>
      </c>
    </row>
    <row r="264" spans="1:14" ht="14.4" customHeight="1" x14ac:dyDescent="0.3">
      <c r="A264" s="747" t="s">
        <v>560</v>
      </c>
      <c r="B264" s="748" t="s">
        <v>561</v>
      </c>
      <c r="C264" s="749" t="s">
        <v>576</v>
      </c>
      <c r="D264" s="750" t="s">
        <v>577</v>
      </c>
      <c r="E264" s="751">
        <v>50113001</v>
      </c>
      <c r="F264" s="750" t="s">
        <v>596</v>
      </c>
      <c r="G264" s="749" t="s">
        <v>597</v>
      </c>
      <c r="H264" s="749">
        <v>215851</v>
      </c>
      <c r="I264" s="749">
        <v>215851</v>
      </c>
      <c r="J264" s="749" t="s">
        <v>1055</v>
      </c>
      <c r="K264" s="749" t="s">
        <v>1056</v>
      </c>
      <c r="L264" s="752">
        <v>290.41000000000003</v>
      </c>
      <c r="M264" s="752">
        <v>3</v>
      </c>
      <c r="N264" s="753">
        <v>871.23000000000013</v>
      </c>
    </row>
    <row r="265" spans="1:14" ht="14.4" customHeight="1" x14ac:dyDescent="0.3">
      <c r="A265" s="747" t="s">
        <v>560</v>
      </c>
      <c r="B265" s="748" t="s">
        <v>561</v>
      </c>
      <c r="C265" s="749" t="s">
        <v>576</v>
      </c>
      <c r="D265" s="750" t="s">
        <v>577</v>
      </c>
      <c r="E265" s="751">
        <v>50113001</v>
      </c>
      <c r="F265" s="750" t="s">
        <v>596</v>
      </c>
      <c r="G265" s="749" t="s">
        <v>604</v>
      </c>
      <c r="H265" s="749">
        <v>190968</v>
      </c>
      <c r="I265" s="749">
        <v>190968</v>
      </c>
      <c r="J265" s="749" t="s">
        <v>1057</v>
      </c>
      <c r="K265" s="749" t="s">
        <v>737</v>
      </c>
      <c r="L265" s="752">
        <v>195.81</v>
      </c>
      <c r="M265" s="752">
        <v>1</v>
      </c>
      <c r="N265" s="753">
        <v>195.81</v>
      </c>
    </row>
    <row r="266" spans="1:14" ht="14.4" customHeight="1" x14ac:dyDescent="0.3">
      <c r="A266" s="747" t="s">
        <v>560</v>
      </c>
      <c r="B266" s="748" t="s">
        <v>561</v>
      </c>
      <c r="C266" s="749" t="s">
        <v>576</v>
      </c>
      <c r="D266" s="750" t="s">
        <v>577</v>
      </c>
      <c r="E266" s="751">
        <v>50113001</v>
      </c>
      <c r="F266" s="750" t="s">
        <v>596</v>
      </c>
      <c r="G266" s="749" t="s">
        <v>604</v>
      </c>
      <c r="H266" s="749">
        <v>56976</v>
      </c>
      <c r="I266" s="749">
        <v>56976</v>
      </c>
      <c r="J266" s="749" t="s">
        <v>1058</v>
      </c>
      <c r="K266" s="749" t="s">
        <v>1059</v>
      </c>
      <c r="L266" s="752">
        <v>11.840000000000003</v>
      </c>
      <c r="M266" s="752">
        <v>7</v>
      </c>
      <c r="N266" s="753">
        <v>82.880000000000024</v>
      </c>
    </row>
    <row r="267" spans="1:14" ht="14.4" customHeight="1" x14ac:dyDescent="0.3">
      <c r="A267" s="747" t="s">
        <v>560</v>
      </c>
      <c r="B267" s="748" t="s">
        <v>561</v>
      </c>
      <c r="C267" s="749" t="s">
        <v>576</v>
      </c>
      <c r="D267" s="750" t="s">
        <v>577</v>
      </c>
      <c r="E267" s="751">
        <v>50113001</v>
      </c>
      <c r="F267" s="750" t="s">
        <v>596</v>
      </c>
      <c r="G267" s="749" t="s">
        <v>604</v>
      </c>
      <c r="H267" s="749">
        <v>156981</v>
      </c>
      <c r="I267" s="749">
        <v>56981</v>
      </c>
      <c r="J267" s="749" t="s">
        <v>1060</v>
      </c>
      <c r="K267" s="749" t="s">
        <v>1061</v>
      </c>
      <c r="L267" s="752">
        <v>30.18</v>
      </c>
      <c r="M267" s="752">
        <v>4</v>
      </c>
      <c r="N267" s="753">
        <v>120.72</v>
      </c>
    </row>
    <row r="268" spans="1:14" ht="14.4" customHeight="1" x14ac:dyDescent="0.3">
      <c r="A268" s="747" t="s">
        <v>560</v>
      </c>
      <c r="B268" s="748" t="s">
        <v>561</v>
      </c>
      <c r="C268" s="749" t="s">
        <v>576</v>
      </c>
      <c r="D268" s="750" t="s">
        <v>577</v>
      </c>
      <c r="E268" s="751">
        <v>50113001</v>
      </c>
      <c r="F268" s="750" t="s">
        <v>596</v>
      </c>
      <c r="G268" s="749" t="s">
        <v>604</v>
      </c>
      <c r="H268" s="749">
        <v>56983</v>
      </c>
      <c r="I268" s="749">
        <v>56983</v>
      </c>
      <c r="J268" s="749" t="s">
        <v>1062</v>
      </c>
      <c r="K268" s="749" t="s">
        <v>1063</v>
      </c>
      <c r="L268" s="752">
        <v>100.59999999999998</v>
      </c>
      <c r="M268" s="752">
        <v>2</v>
      </c>
      <c r="N268" s="753">
        <v>201.19999999999996</v>
      </c>
    </row>
    <row r="269" spans="1:14" ht="14.4" customHeight="1" x14ac:dyDescent="0.3">
      <c r="A269" s="747" t="s">
        <v>560</v>
      </c>
      <c r="B269" s="748" t="s">
        <v>561</v>
      </c>
      <c r="C269" s="749" t="s">
        <v>576</v>
      </c>
      <c r="D269" s="750" t="s">
        <v>577</v>
      </c>
      <c r="E269" s="751">
        <v>50113001</v>
      </c>
      <c r="F269" s="750" t="s">
        <v>596</v>
      </c>
      <c r="G269" s="749" t="s">
        <v>604</v>
      </c>
      <c r="H269" s="749">
        <v>138854</v>
      </c>
      <c r="I269" s="749">
        <v>138854</v>
      </c>
      <c r="J269" s="749" t="s">
        <v>1064</v>
      </c>
      <c r="K269" s="749" t="s">
        <v>1065</v>
      </c>
      <c r="L269" s="752">
        <v>422.86999999999995</v>
      </c>
      <c r="M269" s="752">
        <v>1</v>
      </c>
      <c r="N269" s="753">
        <v>422.86999999999995</v>
      </c>
    </row>
    <row r="270" spans="1:14" ht="14.4" customHeight="1" x14ac:dyDescent="0.3">
      <c r="A270" s="747" t="s">
        <v>560</v>
      </c>
      <c r="B270" s="748" t="s">
        <v>561</v>
      </c>
      <c r="C270" s="749" t="s">
        <v>576</v>
      </c>
      <c r="D270" s="750" t="s">
        <v>577</v>
      </c>
      <c r="E270" s="751">
        <v>50113001</v>
      </c>
      <c r="F270" s="750" t="s">
        <v>596</v>
      </c>
      <c r="G270" s="749" t="s">
        <v>604</v>
      </c>
      <c r="H270" s="749">
        <v>174700</v>
      </c>
      <c r="I270" s="749">
        <v>174700</v>
      </c>
      <c r="J270" s="749" t="s">
        <v>1066</v>
      </c>
      <c r="K270" s="749" t="s">
        <v>1067</v>
      </c>
      <c r="L270" s="752">
        <v>945.73</v>
      </c>
      <c r="M270" s="752">
        <v>1</v>
      </c>
      <c r="N270" s="753">
        <v>945.73</v>
      </c>
    </row>
    <row r="271" spans="1:14" ht="14.4" customHeight="1" x14ac:dyDescent="0.3">
      <c r="A271" s="747" t="s">
        <v>560</v>
      </c>
      <c r="B271" s="748" t="s">
        <v>561</v>
      </c>
      <c r="C271" s="749" t="s">
        <v>576</v>
      </c>
      <c r="D271" s="750" t="s">
        <v>577</v>
      </c>
      <c r="E271" s="751">
        <v>50113001</v>
      </c>
      <c r="F271" s="750" t="s">
        <v>596</v>
      </c>
      <c r="G271" s="749" t="s">
        <v>604</v>
      </c>
      <c r="H271" s="749">
        <v>150316</v>
      </c>
      <c r="I271" s="749">
        <v>50316</v>
      </c>
      <c r="J271" s="749" t="s">
        <v>1068</v>
      </c>
      <c r="K271" s="749" t="s">
        <v>693</v>
      </c>
      <c r="L271" s="752">
        <v>69.370000000000019</v>
      </c>
      <c r="M271" s="752">
        <v>3</v>
      </c>
      <c r="N271" s="753">
        <v>208.11000000000007</v>
      </c>
    </row>
    <row r="272" spans="1:14" ht="14.4" customHeight="1" x14ac:dyDescent="0.3">
      <c r="A272" s="747" t="s">
        <v>560</v>
      </c>
      <c r="B272" s="748" t="s">
        <v>561</v>
      </c>
      <c r="C272" s="749" t="s">
        <v>576</v>
      </c>
      <c r="D272" s="750" t="s">
        <v>577</v>
      </c>
      <c r="E272" s="751">
        <v>50113001</v>
      </c>
      <c r="F272" s="750" t="s">
        <v>596</v>
      </c>
      <c r="G272" s="749" t="s">
        <v>604</v>
      </c>
      <c r="H272" s="749">
        <v>150318</v>
      </c>
      <c r="I272" s="749">
        <v>50318</v>
      </c>
      <c r="J272" s="749" t="s">
        <v>1068</v>
      </c>
      <c r="K272" s="749" t="s">
        <v>1069</v>
      </c>
      <c r="L272" s="752">
        <v>207.26999999999998</v>
      </c>
      <c r="M272" s="752">
        <v>1</v>
      </c>
      <c r="N272" s="753">
        <v>207.26999999999998</v>
      </c>
    </row>
    <row r="273" spans="1:14" ht="14.4" customHeight="1" x14ac:dyDescent="0.3">
      <c r="A273" s="747" t="s">
        <v>560</v>
      </c>
      <c r="B273" s="748" t="s">
        <v>561</v>
      </c>
      <c r="C273" s="749" t="s">
        <v>576</v>
      </c>
      <c r="D273" s="750" t="s">
        <v>577</v>
      </c>
      <c r="E273" s="751">
        <v>50113001</v>
      </c>
      <c r="F273" s="750" t="s">
        <v>596</v>
      </c>
      <c r="G273" s="749" t="s">
        <v>597</v>
      </c>
      <c r="H273" s="749">
        <v>197864</v>
      </c>
      <c r="I273" s="749">
        <v>97864</v>
      </c>
      <c r="J273" s="749" t="s">
        <v>1070</v>
      </c>
      <c r="K273" s="749" t="s">
        <v>612</v>
      </c>
      <c r="L273" s="752">
        <v>301.77500000000009</v>
      </c>
      <c r="M273" s="752">
        <v>2</v>
      </c>
      <c r="N273" s="753">
        <v>603.55000000000018</v>
      </c>
    </row>
    <row r="274" spans="1:14" ht="14.4" customHeight="1" x14ac:dyDescent="0.3">
      <c r="A274" s="747" t="s">
        <v>560</v>
      </c>
      <c r="B274" s="748" t="s">
        <v>561</v>
      </c>
      <c r="C274" s="749" t="s">
        <v>576</v>
      </c>
      <c r="D274" s="750" t="s">
        <v>577</v>
      </c>
      <c r="E274" s="751">
        <v>50113001</v>
      </c>
      <c r="F274" s="750" t="s">
        <v>596</v>
      </c>
      <c r="G274" s="749" t="s">
        <v>604</v>
      </c>
      <c r="H274" s="749">
        <v>845237</v>
      </c>
      <c r="I274" s="749">
        <v>125589</v>
      </c>
      <c r="J274" s="749" t="s">
        <v>1071</v>
      </c>
      <c r="K274" s="749" t="s">
        <v>1072</v>
      </c>
      <c r="L274" s="752">
        <v>49.646666666666668</v>
      </c>
      <c r="M274" s="752">
        <v>3</v>
      </c>
      <c r="N274" s="753">
        <v>148.94</v>
      </c>
    </row>
    <row r="275" spans="1:14" ht="14.4" customHeight="1" x14ac:dyDescent="0.3">
      <c r="A275" s="747" t="s">
        <v>560</v>
      </c>
      <c r="B275" s="748" t="s">
        <v>561</v>
      </c>
      <c r="C275" s="749" t="s">
        <v>576</v>
      </c>
      <c r="D275" s="750" t="s">
        <v>577</v>
      </c>
      <c r="E275" s="751">
        <v>50113001</v>
      </c>
      <c r="F275" s="750" t="s">
        <v>596</v>
      </c>
      <c r="G275" s="749" t="s">
        <v>604</v>
      </c>
      <c r="H275" s="749">
        <v>115562</v>
      </c>
      <c r="I275" s="749">
        <v>115562</v>
      </c>
      <c r="J275" s="749" t="s">
        <v>1073</v>
      </c>
      <c r="K275" s="749" t="s">
        <v>1074</v>
      </c>
      <c r="L275" s="752">
        <v>131.97000000000003</v>
      </c>
      <c r="M275" s="752">
        <v>1</v>
      </c>
      <c r="N275" s="753">
        <v>131.97000000000003</v>
      </c>
    </row>
    <row r="276" spans="1:14" ht="14.4" customHeight="1" x14ac:dyDescent="0.3">
      <c r="A276" s="747" t="s">
        <v>560</v>
      </c>
      <c r="B276" s="748" t="s">
        <v>561</v>
      </c>
      <c r="C276" s="749" t="s">
        <v>576</v>
      </c>
      <c r="D276" s="750" t="s">
        <v>577</v>
      </c>
      <c r="E276" s="751">
        <v>50113001</v>
      </c>
      <c r="F276" s="750" t="s">
        <v>596</v>
      </c>
      <c r="G276" s="749" t="s">
        <v>597</v>
      </c>
      <c r="H276" s="749">
        <v>191217</v>
      </c>
      <c r="I276" s="749">
        <v>91217</v>
      </c>
      <c r="J276" s="749" t="s">
        <v>1075</v>
      </c>
      <c r="K276" s="749" t="s">
        <v>1076</v>
      </c>
      <c r="L276" s="752">
        <v>79.94</v>
      </c>
      <c r="M276" s="752">
        <v>1</v>
      </c>
      <c r="N276" s="753">
        <v>79.94</v>
      </c>
    </row>
    <row r="277" spans="1:14" ht="14.4" customHeight="1" x14ac:dyDescent="0.3">
      <c r="A277" s="747" t="s">
        <v>560</v>
      </c>
      <c r="B277" s="748" t="s">
        <v>561</v>
      </c>
      <c r="C277" s="749" t="s">
        <v>576</v>
      </c>
      <c r="D277" s="750" t="s">
        <v>577</v>
      </c>
      <c r="E277" s="751">
        <v>50113001</v>
      </c>
      <c r="F277" s="750" t="s">
        <v>596</v>
      </c>
      <c r="G277" s="749" t="s">
        <v>604</v>
      </c>
      <c r="H277" s="749">
        <v>158380</v>
      </c>
      <c r="I277" s="749">
        <v>58380</v>
      </c>
      <c r="J277" s="749" t="s">
        <v>1077</v>
      </c>
      <c r="K277" s="749" t="s">
        <v>1078</v>
      </c>
      <c r="L277" s="752">
        <v>81.210000000000008</v>
      </c>
      <c r="M277" s="752">
        <v>10</v>
      </c>
      <c r="N277" s="753">
        <v>812.10000000000014</v>
      </c>
    </row>
    <row r="278" spans="1:14" ht="14.4" customHeight="1" x14ac:dyDescent="0.3">
      <c r="A278" s="747" t="s">
        <v>560</v>
      </c>
      <c r="B278" s="748" t="s">
        <v>561</v>
      </c>
      <c r="C278" s="749" t="s">
        <v>576</v>
      </c>
      <c r="D278" s="750" t="s">
        <v>577</v>
      </c>
      <c r="E278" s="751">
        <v>50113001</v>
      </c>
      <c r="F278" s="750" t="s">
        <v>596</v>
      </c>
      <c r="G278" s="749" t="s">
        <v>597</v>
      </c>
      <c r="H278" s="749">
        <v>103550</v>
      </c>
      <c r="I278" s="749">
        <v>3550</v>
      </c>
      <c r="J278" s="749" t="s">
        <v>1079</v>
      </c>
      <c r="K278" s="749" t="s">
        <v>827</v>
      </c>
      <c r="L278" s="752">
        <v>39.894999999999996</v>
      </c>
      <c r="M278" s="752">
        <v>8</v>
      </c>
      <c r="N278" s="753">
        <v>319.15999999999997</v>
      </c>
    </row>
    <row r="279" spans="1:14" ht="14.4" customHeight="1" x14ac:dyDescent="0.3">
      <c r="A279" s="747" t="s">
        <v>560</v>
      </c>
      <c r="B279" s="748" t="s">
        <v>561</v>
      </c>
      <c r="C279" s="749" t="s">
        <v>576</v>
      </c>
      <c r="D279" s="750" t="s">
        <v>577</v>
      </c>
      <c r="E279" s="751">
        <v>50113001</v>
      </c>
      <c r="F279" s="750" t="s">
        <v>596</v>
      </c>
      <c r="G279" s="749" t="s">
        <v>597</v>
      </c>
      <c r="H279" s="749">
        <v>130434</v>
      </c>
      <c r="I279" s="749">
        <v>30434</v>
      </c>
      <c r="J279" s="749" t="s">
        <v>1079</v>
      </c>
      <c r="K279" s="749" t="s">
        <v>1080</v>
      </c>
      <c r="L279" s="752">
        <v>156.96999999999997</v>
      </c>
      <c r="M279" s="752">
        <v>4</v>
      </c>
      <c r="N279" s="753">
        <v>627.87999999999988</v>
      </c>
    </row>
    <row r="280" spans="1:14" ht="14.4" customHeight="1" x14ac:dyDescent="0.3">
      <c r="A280" s="747" t="s">
        <v>560</v>
      </c>
      <c r="B280" s="748" t="s">
        <v>561</v>
      </c>
      <c r="C280" s="749" t="s">
        <v>576</v>
      </c>
      <c r="D280" s="750" t="s">
        <v>577</v>
      </c>
      <c r="E280" s="751">
        <v>50113001</v>
      </c>
      <c r="F280" s="750" t="s">
        <v>596</v>
      </c>
      <c r="G280" s="749" t="s">
        <v>597</v>
      </c>
      <c r="H280" s="749">
        <v>146755</v>
      </c>
      <c r="I280" s="749">
        <v>46755</v>
      </c>
      <c r="J280" s="749" t="s">
        <v>1081</v>
      </c>
      <c r="K280" s="749" t="s">
        <v>1082</v>
      </c>
      <c r="L280" s="752">
        <v>83.67</v>
      </c>
      <c r="M280" s="752">
        <v>7</v>
      </c>
      <c r="N280" s="753">
        <v>585.69000000000005</v>
      </c>
    </row>
    <row r="281" spans="1:14" ht="14.4" customHeight="1" x14ac:dyDescent="0.3">
      <c r="A281" s="747" t="s">
        <v>560</v>
      </c>
      <c r="B281" s="748" t="s">
        <v>561</v>
      </c>
      <c r="C281" s="749" t="s">
        <v>576</v>
      </c>
      <c r="D281" s="750" t="s">
        <v>577</v>
      </c>
      <c r="E281" s="751">
        <v>50113001</v>
      </c>
      <c r="F281" s="750" t="s">
        <v>596</v>
      </c>
      <c r="G281" s="749" t="s">
        <v>604</v>
      </c>
      <c r="H281" s="749">
        <v>201082</v>
      </c>
      <c r="I281" s="749">
        <v>201082</v>
      </c>
      <c r="J281" s="749" t="s">
        <v>1083</v>
      </c>
      <c r="K281" s="749" t="s">
        <v>1084</v>
      </c>
      <c r="L281" s="752">
        <v>65.570000000000007</v>
      </c>
      <c r="M281" s="752">
        <v>4</v>
      </c>
      <c r="N281" s="753">
        <v>262.28000000000003</v>
      </c>
    </row>
    <row r="282" spans="1:14" ht="14.4" customHeight="1" x14ac:dyDescent="0.3">
      <c r="A282" s="747" t="s">
        <v>560</v>
      </c>
      <c r="B282" s="748" t="s">
        <v>561</v>
      </c>
      <c r="C282" s="749" t="s">
        <v>576</v>
      </c>
      <c r="D282" s="750" t="s">
        <v>577</v>
      </c>
      <c r="E282" s="751">
        <v>50113001</v>
      </c>
      <c r="F282" s="750" t="s">
        <v>596</v>
      </c>
      <c r="G282" s="749" t="s">
        <v>597</v>
      </c>
      <c r="H282" s="749">
        <v>184785</v>
      </c>
      <c r="I282" s="749">
        <v>84785</v>
      </c>
      <c r="J282" s="749" t="s">
        <v>1085</v>
      </c>
      <c r="K282" s="749" t="s">
        <v>1086</v>
      </c>
      <c r="L282" s="752">
        <v>192.95999999999998</v>
      </c>
      <c r="M282" s="752">
        <v>1</v>
      </c>
      <c r="N282" s="753">
        <v>192.95999999999998</v>
      </c>
    </row>
    <row r="283" spans="1:14" ht="14.4" customHeight="1" x14ac:dyDescent="0.3">
      <c r="A283" s="747" t="s">
        <v>560</v>
      </c>
      <c r="B283" s="748" t="s">
        <v>561</v>
      </c>
      <c r="C283" s="749" t="s">
        <v>576</v>
      </c>
      <c r="D283" s="750" t="s">
        <v>577</v>
      </c>
      <c r="E283" s="751">
        <v>50113001</v>
      </c>
      <c r="F283" s="750" t="s">
        <v>596</v>
      </c>
      <c r="G283" s="749" t="s">
        <v>597</v>
      </c>
      <c r="H283" s="749">
        <v>112023</v>
      </c>
      <c r="I283" s="749">
        <v>12023</v>
      </c>
      <c r="J283" s="749" t="s">
        <v>1087</v>
      </c>
      <c r="K283" s="749" t="s">
        <v>1088</v>
      </c>
      <c r="L283" s="752">
        <v>70.50500000000001</v>
      </c>
      <c r="M283" s="752">
        <v>6</v>
      </c>
      <c r="N283" s="753">
        <v>423.03000000000009</v>
      </c>
    </row>
    <row r="284" spans="1:14" ht="14.4" customHeight="1" x14ac:dyDescent="0.3">
      <c r="A284" s="747" t="s">
        <v>560</v>
      </c>
      <c r="B284" s="748" t="s">
        <v>561</v>
      </c>
      <c r="C284" s="749" t="s">
        <v>576</v>
      </c>
      <c r="D284" s="750" t="s">
        <v>577</v>
      </c>
      <c r="E284" s="751">
        <v>50113001</v>
      </c>
      <c r="F284" s="750" t="s">
        <v>596</v>
      </c>
      <c r="G284" s="749" t="s">
        <v>597</v>
      </c>
      <c r="H284" s="749">
        <v>100643</v>
      </c>
      <c r="I284" s="749">
        <v>643</v>
      </c>
      <c r="J284" s="749" t="s">
        <v>1089</v>
      </c>
      <c r="K284" s="749" t="s">
        <v>1090</v>
      </c>
      <c r="L284" s="752">
        <v>63.640000000000008</v>
      </c>
      <c r="M284" s="752">
        <v>3</v>
      </c>
      <c r="N284" s="753">
        <v>190.92000000000002</v>
      </c>
    </row>
    <row r="285" spans="1:14" ht="14.4" customHeight="1" x14ac:dyDescent="0.3">
      <c r="A285" s="747" t="s">
        <v>560</v>
      </c>
      <c r="B285" s="748" t="s">
        <v>561</v>
      </c>
      <c r="C285" s="749" t="s">
        <v>576</v>
      </c>
      <c r="D285" s="750" t="s">
        <v>577</v>
      </c>
      <c r="E285" s="751">
        <v>50113001</v>
      </c>
      <c r="F285" s="750" t="s">
        <v>596</v>
      </c>
      <c r="G285" s="749" t="s">
        <v>597</v>
      </c>
      <c r="H285" s="749">
        <v>148673</v>
      </c>
      <c r="I285" s="749">
        <v>148673</v>
      </c>
      <c r="J285" s="749" t="s">
        <v>1091</v>
      </c>
      <c r="K285" s="749" t="s">
        <v>1092</v>
      </c>
      <c r="L285" s="752">
        <v>133.02000000000001</v>
      </c>
      <c r="M285" s="752">
        <v>1</v>
      </c>
      <c r="N285" s="753">
        <v>133.02000000000001</v>
      </c>
    </row>
    <row r="286" spans="1:14" ht="14.4" customHeight="1" x14ac:dyDescent="0.3">
      <c r="A286" s="747" t="s">
        <v>560</v>
      </c>
      <c r="B286" s="748" t="s">
        <v>561</v>
      </c>
      <c r="C286" s="749" t="s">
        <v>576</v>
      </c>
      <c r="D286" s="750" t="s">
        <v>577</v>
      </c>
      <c r="E286" s="751">
        <v>50113001</v>
      </c>
      <c r="F286" s="750" t="s">
        <v>596</v>
      </c>
      <c r="G286" s="749" t="s">
        <v>597</v>
      </c>
      <c r="H286" s="749">
        <v>158893</v>
      </c>
      <c r="I286" s="749">
        <v>58893</v>
      </c>
      <c r="J286" s="749" t="s">
        <v>1093</v>
      </c>
      <c r="K286" s="749" t="s">
        <v>1094</v>
      </c>
      <c r="L286" s="752">
        <v>159.61000000000001</v>
      </c>
      <c r="M286" s="752">
        <v>2</v>
      </c>
      <c r="N286" s="753">
        <v>319.22000000000003</v>
      </c>
    </row>
    <row r="287" spans="1:14" ht="14.4" customHeight="1" x14ac:dyDescent="0.3">
      <c r="A287" s="747" t="s">
        <v>560</v>
      </c>
      <c r="B287" s="748" t="s">
        <v>561</v>
      </c>
      <c r="C287" s="749" t="s">
        <v>576</v>
      </c>
      <c r="D287" s="750" t="s">
        <v>577</v>
      </c>
      <c r="E287" s="751">
        <v>50113001</v>
      </c>
      <c r="F287" s="750" t="s">
        <v>596</v>
      </c>
      <c r="G287" s="749" t="s">
        <v>597</v>
      </c>
      <c r="H287" s="749">
        <v>168897</v>
      </c>
      <c r="I287" s="749">
        <v>168897</v>
      </c>
      <c r="J287" s="749" t="s">
        <v>1095</v>
      </c>
      <c r="K287" s="749" t="s">
        <v>1096</v>
      </c>
      <c r="L287" s="752">
        <v>1489.0133333333335</v>
      </c>
      <c r="M287" s="752">
        <v>3</v>
      </c>
      <c r="N287" s="753">
        <v>4467.0400000000009</v>
      </c>
    </row>
    <row r="288" spans="1:14" ht="14.4" customHeight="1" x14ac:dyDescent="0.3">
      <c r="A288" s="747" t="s">
        <v>560</v>
      </c>
      <c r="B288" s="748" t="s">
        <v>561</v>
      </c>
      <c r="C288" s="749" t="s">
        <v>576</v>
      </c>
      <c r="D288" s="750" t="s">
        <v>577</v>
      </c>
      <c r="E288" s="751">
        <v>50113001</v>
      </c>
      <c r="F288" s="750" t="s">
        <v>596</v>
      </c>
      <c r="G288" s="749" t="s">
        <v>604</v>
      </c>
      <c r="H288" s="749">
        <v>166030</v>
      </c>
      <c r="I288" s="749">
        <v>66030</v>
      </c>
      <c r="J288" s="749" t="s">
        <v>1097</v>
      </c>
      <c r="K288" s="749" t="s">
        <v>1098</v>
      </c>
      <c r="L288" s="752">
        <v>29.87</v>
      </c>
      <c r="M288" s="752">
        <v>2</v>
      </c>
      <c r="N288" s="753">
        <v>59.74</v>
      </c>
    </row>
    <row r="289" spans="1:14" ht="14.4" customHeight="1" x14ac:dyDescent="0.3">
      <c r="A289" s="747" t="s">
        <v>560</v>
      </c>
      <c r="B289" s="748" t="s">
        <v>561</v>
      </c>
      <c r="C289" s="749" t="s">
        <v>576</v>
      </c>
      <c r="D289" s="750" t="s">
        <v>577</v>
      </c>
      <c r="E289" s="751">
        <v>50113001</v>
      </c>
      <c r="F289" s="750" t="s">
        <v>596</v>
      </c>
      <c r="G289" s="749" t="s">
        <v>604</v>
      </c>
      <c r="H289" s="749">
        <v>987473</v>
      </c>
      <c r="I289" s="749">
        <v>146894</v>
      </c>
      <c r="J289" s="749" t="s">
        <v>1099</v>
      </c>
      <c r="K289" s="749" t="s">
        <v>1100</v>
      </c>
      <c r="L289" s="752">
        <v>21.959999999999997</v>
      </c>
      <c r="M289" s="752">
        <v>3</v>
      </c>
      <c r="N289" s="753">
        <v>65.88</v>
      </c>
    </row>
    <row r="290" spans="1:14" ht="14.4" customHeight="1" x14ac:dyDescent="0.3">
      <c r="A290" s="747" t="s">
        <v>560</v>
      </c>
      <c r="B290" s="748" t="s">
        <v>561</v>
      </c>
      <c r="C290" s="749" t="s">
        <v>576</v>
      </c>
      <c r="D290" s="750" t="s">
        <v>577</v>
      </c>
      <c r="E290" s="751">
        <v>50113001</v>
      </c>
      <c r="F290" s="750" t="s">
        <v>596</v>
      </c>
      <c r="G290" s="749" t="s">
        <v>604</v>
      </c>
      <c r="H290" s="749">
        <v>989453</v>
      </c>
      <c r="I290" s="749">
        <v>146899</v>
      </c>
      <c r="J290" s="749" t="s">
        <v>1099</v>
      </c>
      <c r="K290" s="749" t="s">
        <v>1101</v>
      </c>
      <c r="L290" s="752">
        <v>45.489999999999995</v>
      </c>
      <c r="M290" s="752">
        <v>9</v>
      </c>
      <c r="N290" s="753">
        <v>409.40999999999997</v>
      </c>
    </row>
    <row r="291" spans="1:14" ht="14.4" customHeight="1" x14ac:dyDescent="0.3">
      <c r="A291" s="747" t="s">
        <v>560</v>
      </c>
      <c r="B291" s="748" t="s">
        <v>561</v>
      </c>
      <c r="C291" s="749" t="s">
        <v>576</v>
      </c>
      <c r="D291" s="750" t="s">
        <v>577</v>
      </c>
      <c r="E291" s="751">
        <v>50113001</v>
      </c>
      <c r="F291" s="750" t="s">
        <v>596</v>
      </c>
      <c r="G291" s="749" t="s">
        <v>604</v>
      </c>
      <c r="H291" s="749">
        <v>149483</v>
      </c>
      <c r="I291" s="749">
        <v>149483</v>
      </c>
      <c r="J291" s="749" t="s">
        <v>1102</v>
      </c>
      <c r="K291" s="749" t="s">
        <v>1103</v>
      </c>
      <c r="L291" s="752">
        <v>139.12000000000006</v>
      </c>
      <c r="M291" s="752">
        <v>1</v>
      </c>
      <c r="N291" s="753">
        <v>139.12000000000006</v>
      </c>
    </row>
    <row r="292" spans="1:14" ht="14.4" customHeight="1" x14ac:dyDescent="0.3">
      <c r="A292" s="747" t="s">
        <v>560</v>
      </c>
      <c r="B292" s="748" t="s">
        <v>561</v>
      </c>
      <c r="C292" s="749" t="s">
        <v>576</v>
      </c>
      <c r="D292" s="750" t="s">
        <v>577</v>
      </c>
      <c r="E292" s="751">
        <v>50113006</v>
      </c>
      <c r="F292" s="750" t="s">
        <v>1104</v>
      </c>
      <c r="G292" s="749" t="s">
        <v>604</v>
      </c>
      <c r="H292" s="749">
        <v>133220</v>
      </c>
      <c r="I292" s="749">
        <v>33220</v>
      </c>
      <c r="J292" s="749" t="s">
        <v>1105</v>
      </c>
      <c r="K292" s="749" t="s">
        <v>1106</v>
      </c>
      <c r="L292" s="752">
        <v>197.15000000000003</v>
      </c>
      <c r="M292" s="752">
        <v>5</v>
      </c>
      <c r="N292" s="753">
        <v>985.75000000000011</v>
      </c>
    </row>
    <row r="293" spans="1:14" ht="14.4" customHeight="1" x14ac:dyDescent="0.3">
      <c r="A293" s="747" t="s">
        <v>560</v>
      </c>
      <c r="B293" s="748" t="s">
        <v>561</v>
      </c>
      <c r="C293" s="749" t="s">
        <v>576</v>
      </c>
      <c r="D293" s="750" t="s">
        <v>577</v>
      </c>
      <c r="E293" s="751">
        <v>50113008</v>
      </c>
      <c r="F293" s="750" t="s">
        <v>1107</v>
      </c>
      <c r="G293" s="749"/>
      <c r="H293" s="749"/>
      <c r="I293" s="749">
        <v>138455</v>
      </c>
      <c r="J293" s="749" t="s">
        <v>1108</v>
      </c>
      <c r="K293" s="749" t="s">
        <v>1109</v>
      </c>
      <c r="L293" s="752">
        <v>1287.0463785807292</v>
      </c>
      <c r="M293" s="752">
        <v>165</v>
      </c>
      <c r="N293" s="753">
        <v>212362.65246582031</v>
      </c>
    </row>
    <row r="294" spans="1:14" ht="14.4" customHeight="1" x14ac:dyDescent="0.3">
      <c r="A294" s="747" t="s">
        <v>560</v>
      </c>
      <c r="B294" s="748" t="s">
        <v>561</v>
      </c>
      <c r="C294" s="749" t="s">
        <v>576</v>
      </c>
      <c r="D294" s="750" t="s">
        <v>577</v>
      </c>
      <c r="E294" s="751">
        <v>50113008</v>
      </c>
      <c r="F294" s="750" t="s">
        <v>1107</v>
      </c>
      <c r="G294" s="749"/>
      <c r="H294" s="749"/>
      <c r="I294" s="749">
        <v>212531</v>
      </c>
      <c r="J294" s="749" t="s">
        <v>1110</v>
      </c>
      <c r="K294" s="749" t="s">
        <v>1111</v>
      </c>
      <c r="L294" s="752">
        <v>8610.7998046875</v>
      </c>
      <c r="M294" s="752">
        <v>1</v>
      </c>
      <c r="N294" s="753">
        <v>8610.7998046875</v>
      </c>
    </row>
    <row r="295" spans="1:14" ht="14.4" customHeight="1" x14ac:dyDescent="0.3">
      <c r="A295" s="747" t="s">
        <v>560</v>
      </c>
      <c r="B295" s="748" t="s">
        <v>561</v>
      </c>
      <c r="C295" s="749" t="s">
        <v>576</v>
      </c>
      <c r="D295" s="750" t="s">
        <v>577</v>
      </c>
      <c r="E295" s="751">
        <v>50113013</v>
      </c>
      <c r="F295" s="750" t="s">
        <v>1112</v>
      </c>
      <c r="G295" s="749" t="s">
        <v>604</v>
      </c>
      <c r="H295" s="749">
        <v>185525</v>
      </c>
      <c r="I295" s="749">
        <v>85525</v>
      </c>
      <c r="J295" s="749" t="s">
        <v>1113</v>
      </c>
      <c r="K295" s="749" t="s">
        <v>1114</v>
      </c>
      <c r="L295" s="752">
        <v>111.31999999999998</v>
      </c>
      <c r="M295" s="752">
        <v>5</v>
      </c>
      <c r="N295" s="753">
        <v>556.59999999999991</v>
      </c>
    </row>
    <row r="296" spans="1:14" ht="14.4" customHeight="1" x14ac:dyDescent="0.3">
      <c r="A296" s="747" t="s">
        <v>560</v>
      </c>
      <c r="B296" s="748" t="s">
        <v>561</v>
      </c>
      <c r="C296" s="749" t="s">
        <v>576</v>
      </c>
      <c r="D296" s="750" t="s">
        <v>577</v>
      </c>
      <c r="E296" s="751">
        <v>50113013</v>
      </c>
      <c r="F296" s="750" t="s">
        <v>1112</v>
      </c>
      <c r="G296" s="749" t="s">
        <v>604</v>
      </c>
      <c r="H296" s="749">
        <v>203097</v>
      </c>
      <c r="I296" s="749">
        <v>203097</v>
      </c>
      <c r="J296" s="749" t="s">
        <v>1115</v>
      </c>
      <c r="K296" s="749" t="s">
        <v>1116</v>
      </c>
      <c r="L296" s="752">
        <v>167.55</v>
      </c>
      <c r="M296" s="752">
        <v>10</v>
      </c>
      <c r="N296" s="753">
        <v>1675.5</v>
      </c>
    </row>
    <row r="297" spans="1:14" ht="14.4" customHeight="1" x14ac:dyDescent="0.3">
      <c r="A297" s="747" t="s">
        <v>560</v>
      </c>
      <c r="B297" s="748" t="s">
        <v>561</v>
      </c>
      <c r="C297" s="749" t="s">
        <v>576</v>
      </c>
      <c r="D297" s="750" t="s">
        <v>577</v>
      </c>
      <c r="E297" s="751">
        <v>50113013</v>
      </c>
      <c r="F297" s="750" t="s">
        <v>1112</v>
      </c>
      <c r="G297" s="749" t="s">
        <v>597</v>
      </c>
      <c r="H297" s="749">
        <v>172972</v>
      </c>
      <c r="I297" s="749">
        <v>72972</v>
      </c>
      <c r="J297" s="749" t="s">
        <v>1117</v>
      </c>
      <c r="K297" s="749" t="s">
        <v>1118</v>
      </c>
      <c r="L297" s="752">
        <v>181.64999999999995</v>
      </c>
      <c r="M297" s="752">
        <v>447</v>
      </c>
      <c r="N297" s="753">
        <v>81197.549999999974</v>
      </c>
    </row>
    <row r="298" spans="1:14" ht="14.4" customHeight="1" x14ac:dyDescent="0.3">
      <c r="A298" s="747" t="s">
        <v>560</v>
      </c>
      <c r="B298" s="748" t="s">
        <v>561</v>
      </c>
      <c r="C298" s="749" t="s">
        <v>576</v>
      </c>
      <c r="D298" s="750" t="s">
        <v>577</v>
      </c>
      <c r="E298" s="751">
        <v>50113013</v>
      </c>
      <c r="F298" s="750" t="s">
        <v>1112</v>
      </c>
      <c r="G298" s="749" t="s">
        <v>604</v>
      </c>
      <c r="H298" s="749">
        <v>105951</v>
      </c>
      <c r="I298" s="749">
        <v>5951</v>
      </c>
      <c r="J298" s="749" t="s">
        <v>1119</v>
      </c>
      <c r="K298" s="749" t="s">
        <v>1120</v>
      </c>
      <c r="L298" s="752">
        <v>113.8</v>
      </c>
      <c r="M298" s="752">
        <v>4</v>
      </c>
      <c r="N298" s="753">
        <v>455.2</v>
      </c>
    </row>
    <row r="299" spans="1:14" ht="14.4" customHeight="1" x14ac:dyDescent="0.3">
      <c r="A299" s="747" t="s">
        <v>560</v>
      </c>
      <c r="B299" s="748" t="s">
        <v>561</v>
      </c>
      <c r="C299" s="749" t="s">
        <v>576</v>
      </c>
      <c r="D299" s="750" t="s">
        <v>577</v>
      </c>
      <c r="E299" s="751">
        <v>50113013</v>
      </c>
      <c r="F299" s="750" t="s">
        <v>1112</v>
      </c>
      <c r="G299" s="749" t="s">
        <v>604</v>
      </c>
      <c r="H299" s="749">
        <v>183817</v>
      </c>
      <c r="I299" s="749">
        <v>183817</v>
      </c>
      <c r="J299" s="749" t="s">
        <v>1121</v>
      </c>
      <c r="K299" s="749" t="s">
        <v>1122</v>
      </c>
      <c r="L299" s="752">
        <v>918.5</v>
      </c>
      <c r="M299" s="752">
        <v>19.5</v>
      </c>
      <c r="N299" s="753">
        <v>17910.75</v>
      </c>
    </row>
    <row r="300" spans="1:14" ht="14.4" customHeight="1" x14ac:dyDescent="0.3">
      <c r="A300" s="747" t="s">
        <v>560</v>
      </c>
      <c r="B300" s="748" t="s">
        <v>561</v>
      </c>
      <c r="C300" s="749" t="s">
        <v>576</v>
      </c>
      <c r="D300" s="750" t="s">
        <v>577</v>
      </c>
      <c r="E300" s="751">
        <v>50113013</v>
      </c>
      <c r="F300" s="750" t="s">
        <v>1112</v>
      </c>
      <c r="G300" s="749" t="s">
        <v>597</v>
      </c>
      <c r="H300" s="749">
        <v>164831</v>
      </c>
      <c r="I300" s="749">
        <v>64831</v>
      </c>
      <c r="J300" s="749" t="s">
        <v>1123</v>
      </c>
      <c r="K300" s="749" t="s">
        <v>1124</v>
      </c>
      <c r="L300" s="752">
        <v>198.88000000000002</v>
      </c>
      <c r="M300" s="752">
        <v>7.5</v>
      </c>
      <c r="N300" s="753">
        <v>1491.6000000000001</v>
      </c>
    </row>
    <row r="301" spans="1:14" ht="14.4" customHeight="1" x14ac:dyDescent="0.3">
      <c r="A301" s="747" t="s">
        <v>560</v>
      </c>
      <c r="B301" s="748" t="s">
        <v>561</v>
      </c>
      <c r="C301" s="749" t="s">
        <v>576</v>
      </c>
      <c r="D301" s="750" t="s">
        <v>577</v>
      </c>
      <c r="E301" s="751">
        <v>50113013</v>
      </c>
      <c r="F301" s="750" t="s">
        <v>1112</v>
      </c>
      <c r="G301" s="749" t="s">
        <v>597</v>
      </c>
      <c r="H301" s="749">
        <v>164835</v>
      </c>
      <c r="I301" s="749">
        <v>64835</v>
      </c>
      <c r="J301" s="749" t="s">
        <v>1125</v>
      </c>
      <c r="K301" s="749" t="s">
        <v>1126</v>
      </c>
      <c r="L301" s="752">
        <v>143.66</v>
      </c>
      <c r="M301" s="752">
        <v>3</v>
      </c>
      <c r="N301" s="753">
        <v>430.98</v>
      </c>
    </row>
    <row r="302" spans="1:14" ht="14.4" customHeight="1" x14ac:dyDescent="0.3">
      <c r="A302" s="747" t="s">
        <v>560</v>
      </c>
      <c r="B302" s="748" t="s">
        <v>561</v>
      </c>
      <c r="C302" s="749" t="s">
        <v>576</v>
      </c>
      <c r="D302" s="750" t="s">
        <v>577</v>
      </c>
      <c r="E302" s="751">
        <v>50113013</v>
      </c>
      <c r="F302" s="750" t="s">
        <v>1112</v>
      </c>
      <c r="G302" s="749" t="s">
        <v>597</v>
      </c>
      <c r="H302" s="749">
        <v>117171</v>
      </c>
      <c r="I302" s="749">
        <v>17171</v>
      </c>
      <c r="J302" s="749" t="s">
        <v>1127</v>
      </c>
      <c r="K302" s="749" t="s">
        <v>1128</v>
      </c>
      <c r="L302" s="752">
        <v>72.919999999999987</v>
      </c>
      <c r="M302" s="752">
        <v>4</v>
      </c>
      <c r="N302" s="753">
        <v>291.67999999999995</v>
      </c>
    </row>
    <row r="303" spans="1:14" ht="14.4" customHeight="1" x14ac:dyDescent="0.3">
      <c r="A303" s="747" t="s">
        <v>560</v>
      </c>
      <c r="B303" s="748" t="s">
        <v>561</v>
      </c>
      <c r="C303" s="749" t="s">
        <v>576</v>
      </c>
      <c r="D303" s="750" t="s">
        <v>577</v>
      </c>
      <c r="E303" s="751">
        <v>50113013</v>
      </c>
      <c r="F303" s="750" t="s">
        <v>1112</v>
      </c>
      <c r="G303" s="749" t="s">
        <v>562</v>
      </c>
      <c r="H303" s="749">
        <v>203855</v>
      </c>
      <c r="I303" s="749">
        <v>203855</v>
      </c>
      <c r="J303" s="749" t="s">
        <v>1129</v>
      </c>
      <c r="K303" s="749" t="s">
        <v>1130</v>
      </c>
      <c r="L303" s="752">
        <v>456.85000000000008</v>
      </c>
      <c r="M303" s="752">
        <v>3</v>
      </c>
      <c r="N303" s="753">
        <v>1370.5500000000002</v>
      </c>
    </row>
    <row r="304" spans="1:14" ht="14.4" customHeight="1" x14ac:dyDescent="0.3">
      <c r="A304" s="747" t="s">
        <v>560</v>
      </c>
      <c r="B304" s="748" t="s">
        <v>561</v>
      </c>
      <c r="C304" s="749" t="s">
        <v>576</v>
      </c>
      <c r="D304" s="750" t="s">
        <v>577</v>
      </c>
      <c r="E304" s="751">
        <v>50113013</v>
      </c>
      <c r="F304" s="750" t="s">
        <v>1112</v>
      </c>
      <c r="G304" s="749" t="s">
        <v>597</v>
      </c>
      <c r="H304" s="749">
        <v>131654</v>
      </c>
      <c r="I304" s="749">
        <v>131654</v>
      </c>
      <c r="J304" s="749" t="s">
        <v>1131</v>
      </c>
      <c r="K304" s="749" t="s">
        <v>1132</v>
      </c>
      <c r="L304" s="752">
        <v>264</v>
      </c>
      <c r="M304" s="752">
        <v>4</v>
      </c>
      <c r="N304" s="753">
        <v>1056</v>
      </c>
    </row>
    <row r="305" spans="1:14" ht="14.4" customHeight="1" x14ac:dyDescent="0.3">
      <c r="A305" s="747" t="s">
        <v>560</v>
      </c>
      <c r="B305" s="748" t="s">
        <v>561</v>
      </c>
      <c r="C305" s="749" t="s">
        <v>576</v>
      </c>
      <c r="D305" s="750" t="s">
        <v>577</v>
      </c>
      <c r="E305" s="751">
        <v>50113013</v>
      </c>
      <c r="F305" s="750" t="s">
        <v>1112</v>
      </c>
      <c r="G305" s="749" t="s">
        <v>597</v>
      </c>
      <c r="H305" s="749">
        <v>115658</v>
      </c>
      <c r="I305" s="749">
        <v>15658</v>
      </c>
      <c r="J305" s="749" t="s">
        <v>1133</v>
      </c>
      <c r="K305" s="749" t="s">
        <v>1134</v>
      </c>
      <c r="L305" s="752">
        <v>58.309999999999988</v>
      </c>
      <c r="M305" s="752">
        <v>5</v>
      </c>
      <c r="N305" s="753">
        <v>291.54999999999995</v>
      </c>
    </row>
    <row r="306" spans="1:14" ht="14.4" customHeight="1" x14ac:dyDescent="0.3">
      <c r="A306" s="747" t="s">
        <v>560</v>
      </c>
      <c r="B306" s="748" t="s">
        <v>561</v>
      </c>
      <c r="C306" s="749" t="s">
        <v>576</v>
      </c>
      <c r="D306" s="750" t="s">
        <v>577</v>
      </c>
      <c r="E306" s="751">
        <v>50113013</v>
      </c>
      <c r="F306" s="750" t="s">
        <v>1112</v>
      </c>
      <c r="G306" s="749" t="s">
        <v>597</v>
      </c>
      <c r="H306" s="749">
        <v>162187</v>
      </c>
      <c r="I306" s="749">
        <v>162187</v>
      </c>
      <c r="J306" s="749" t="s">
        <v>1135</v>
      </c>
      <c r="K306" s="749" t="s">
        <v>1136</v>
      </c>
      <c r="L306" s="752">
        <v>297.29729729729729</v>
      </c>
      <c r="M306" s="752">
        <v>37</v>
      </c>
      <c r="N306" s="753">
        <v>11000</v>
      </c>
    </row>
    <row r="307" spans="1:14" ht="14.4" customHeight="1" x14ac:dyDescent="0.3">
      <c r="A307" s="747" t="s">
        <v>560</v>
      </c>
      <c r="B307" s="748" t="s">
        <v>561</v>
      </c>
      <c r="C307" s="749" t="s">
        <v>576</v>
      </c>
      <c r="D307" s="750" t="s">
        <v>577</v>
      </c>
      <c r="E307" s="751">
        <v>50113013</v>
      </c>
      <c r="F307" s="750" t="s">
        <v>1112</v>
      </c>
      <c r="G307" s="749" t="s">
        <v>597</v>
      </c>
      <c r="H307" s="749">
        <v>102427</v>
      </c>
      <c r="I307" s="749">
        <v>2427</v>
      </c>
      <c r="J307" s="749" t="s">
        <v>1137</v>
      </c>
      <c r="K307" s="749" t="s">
        <v>1138</v>
      </c>
      <c r="L307" s="752">
        <v>88.47</v>
      </c>
      <c r="M307" s="752">
        <v>5</v>
      </c>
      <c r="N307" s="753">
        <v>442.35</v>
      </c>
    </row>
    <row r="308" spans="1:14" ht="14.4" customHeight="1" x14ac:dyDescent="0.3">
      <c r="A308" s="747" t="s">
        <v>560</v>
      </c>
      <c r="B308" s="748" t="s">
        <v>561</v>
      </c>
      <c r="C308" s="749" t="s">
        <v>576</v>
      </c>
      <c r="D308" s="750" t="s">
        <v>577</v>
      </c>
      <c r="E308" s="751">
        <v>50113013</v>
      </c>
      <c r="F308" s="750" t="s">
        <v>1112</v>
      </c>
      <c r="G308" s="749" t="s">
        <v>597</v>
      </c>
      <c r="H308" s="749">
        <v>101066</v>
      </c>
      <c r="I308" s="749">
        <v>1066</v>
      </c>
      <c r="J308" s="749" t="s">
        <v>1139</v>
      </c>
      <c r="K308" s="749" t="s">
        <v>1140</v>
      </c>
      <c r="L308" s="752">
        <v>57.42</v>
      </c>
      <c r="M308" s="752">
        <v>1</v>
      </c>
      <c r="N308" s="753">
        <v>57.42</v>
      </c>
    </row>
    <row r="309" spans="1:14" ht="14.4" customHeight="1" x14ac:dyDescent="0.3">
      <c r="A309" s="747" t="s">
        <v>560</v>
      </c>
      <c r="B309" s="748" t="s">
        <v>561</v>
      </c>
      <c r="C309" s="749" t="s">
        <v>576</v>
      </c>
      <c r="D309" s="750" t="s">
        <v>577</v>
      </c>
      <c r="E309" s="751">
        <v>50113013</v>
      </c>
      <c r="F309" s="750" t="s">
        <v>1112</v>
      </c>
      <c r="G309" s="749" t="s">
        <v>597</v>
      </c>
      <c r="H309" s="749">
        <v>188746</v>
      </c>
      <c r="I309" s="749">
        <v>88746</v>
      </c>
      <c r="J309" s="749" t="s">
        <v>1141</v>
      </c>
      <c r="K309" s="749" t="s">
        <v>1142</v>
      </c>
      <c r="L309" s="752">
        <v>52.01</v>
      </c>
      <c r="M309" s="752">
        <v>3</v>
      </c>
      <c r="N309" s="753">
        <v>156.03</v>
      </c>
    </row>
    <row r="310" spans="1:14" ht="14.4" customHeight="1" x14ac:dyDescent="0.3">
      <c r="A310" s="747" t="s">
        <v>560</v>
      </c>
      <c r="B310" s="748" t="s">
        <v>561</v>
      </c>
      <c r="C310" s="749" t="s">
        <v>576</v>
      </c>
      <c r="D310" s="750" t="s">
        <v>577</v>
      </c>
      <c r="E310" s="751">
        <v>50113013</v>
      </c>
      <c r="F310" s="750" t="s">
        <v>1112</v>
      </c>
      <c r="G310" s="749" t="s">
        <v>597</v>
      </c>
      <c r="H310" s="749">
        <v>394618</v>
      </c>
      <c r="I310" s="749">
        <v>112786</v>
      </c>
      <c r="J310" s="749" t="s">
        <v>1143</v>
      </c>
      <c r="K310" s="749" t="s">
        <v>1144</v>
      </c>
      <c r="L310" s="752">
        <v>310.00200000000001</v>
      </c>
      <c r="M310" s="752">
        <v>2</v>
      </c>
      <c r="N310" s="753">
        <v>620.00400000000002</v>
      </c>
    </row>
    <row r="311" spans="1:14" ht="14.4" customHeight="1" x14ac:dyDescent="0.3">
      <c r="A311" s="747" t="s">
        <v>560</v>
      </c>
      <c r="B311" s="748" t="s">
        <v>561</v>
      </c>
      <c r="C311" s="749" t="s">
        <v>576</v>
      </c>
      <c r="D311" s="750" t="s">
        <v>577</v>
      </c>
      <c r="E311" s="751">
        <v>50113013</v>
      </c>
      <c r="F311" s="750" t="s">
        <v>1112</v>
      </c>
      <c r="G311" s="749" t="s">
        <v>597</v>
      </c>
      <c r="H311" s="749">
        <v>847476</v>
      </c>
      <c r="I311" s="749">
        <v>112782</v>
      </c>
      <c r="J311" s="749" t="s">
        <v>1145</v>
      </c>
      <c r="K311" s="749" t="s">
        <v>1146</v>
      </c>
      <c r="L311" s="752">
        <v>674.31</v>
      </c>
      <c r="M311" s="752">
        <v>0.5</v>
      </c>
      <c r="N311" s="753">
        <v>337.15499999999997</v>
      </c>
    </row>
    <row r="312" spans="1:14" ht="14.4" customHeight="1" x14ac:dyDescent="0.3">
      <c r="A312" s="747" t="s">
        <v>560</v>
      </c>
      <c r="B312" s="748" t="s">
        <v>561</v>
      </c>
      <c r="C312" s="749" t="s">
        <v>576</v>
      </c>
      <c r="D312" s="750" t="s">
        <v>577</v>
      </c>
      <c r="E312" s="751">
        <v>50113013</v>
      </c>
      <c r="F312" s="750" t="s">
        <v>1112</v>
      </c>
      <c r="G312" s="749" t="s">
        <v>597</v>
      </c>
      <c r="H312" s="749">
        <v>96414</v>
      </c>
      <c r="I312" s="749">
        <v>96414</v>
      </c>
      <c r="J312" s="749" t="s">
        <v>1147</v>
      </c>
      <c r="K312" s="749" t="s">
        <v>1148</v>
      </c>
      <c r="L312" s="752">
        <v>58.739999999999995</v>
      </c>
      <c r="M312" s="752">
        <v>1</v>
      </c>
      <c r="N312" s="753">
        <v>58.739999999999995</v>
      </c>
    </row>
    <row r="313" spans="1:14" ht="14.4" customHeight="1" x14ac:dyDescent="0.3">
      <c r="A313" s="747" t="s">
        <v>560</v>
      </c>
      <c r="B313" s="748" t="s">
        <v>561</v>
      </c>
      <c r="C313" s="749" t="s">
        <v>576</v>
      </c>
      <c r="D313" s="750" t="s">
        <v>577</v>
      </c>
      <c r="E313" s="751">
        <v>50113013</v>
      </c>
      <c r="F313" s="750" t="s">
        <v>1112</v>
      </c>
      <c r="G313" s="749" t="s">
        <v>597</v>
      </c>
      <c r="H313" s="749">
        <v>216196</v>
      </c>
      <c r="I313" s="749">
        <v>216196</v>
      </c>
      <c r="J313" s="749" t="s">
        <v>1149</v>
      </c>
      <c r="K313" s="749" t="s">
        <v>1150</v>
      </c>
      <c r="L313" s="752">
        <v>70.810000000000016</v>
      </c>
      <c r="M313" s="752">
        <v>3</v>
      </c>
      <c r="N313" s="753">
        <v>212.43000000000006</v>
      </c>
    </row>
    <row r="314" spans="1:14" ht="14.4" customHeight="1" x14ac:dyDescent="0.3">
      <c r="A314" s="747" t="s">
        <v>560</v>
      </c>
      <c r="B314" s="748" t="s">
        <v>561</v>
      </c>
      <c r="C314" s="749" t="s">
        <v>576</v>
      </c>
      <c r="D314" s="750" t="s">
        <v>577</v>
      </c>
      <c r="E314" s="751">
        <v>50113013</v>
      </c>
      <c r="F314" s="750" t="s">
        <v>1112</v>
      </c>
      <c r="G314" s="749" t="s">
        <v>597</v>
      </c>
      <c r="H314" s="749">
        <v>216199</v>
      </c>
      <c r="I314" s="749">
        <v>216199</v>
      </c>
      <c r="J314" s="749" t="s">
        <v>1151</v>
      </c>
      <c r="K314" s="749" t="s">
        <v>1152</v>
      </c>
      <c r="L314" s="752">
        <v>99.904000000000025</v>
      </c>
      <c r="M314" s="752">
        <v>15</v>
      </c>
      <c r="N314" s="753">
        <v>1498.5600000000004</v>
      </c>
    </row>
    <row r="315" spans="1:14" ht="14.4" customHeight="1" x14ac:dyDescent="0.3">
      <c r="A315" s="747" t="s">
        <v>560</v>
      </c>
      <c r="B315" s="748" t="s">
        <v>561</v>
      </c>
      <c r="C315" s="749" t="s">
        <v>576</v>
      </c>
      <c r="D315" s="750" t="s">
        <v>577</v>
      </c>
      <c r="E315" s="751">
        <v>50113013</v>
      </c>
      <c r="F315" s="750" t="s">
        <v>1112</v>
      </c>
      <c r="G315" s="749" t="s">
        <v>597</v>
      </c>
      <c r="H315" s="749">
        <v>216183</v>
      </c>
      <c r="I315" s="749">
        <v>216183</v>
      </c>
      <c r="J315" s="749" t="s">
        <v>1153</v>
      </c>
      <c r="K315" s="749" t="s">
        <v>1154</v>
      </c>
      <c r="L315" s="752">
        <v>249.93882352941171</v>
      </c>
      <c r="M315" s="752">
        <v>170</v>
      </c>
      <c r="N315" s="753">
        <v>42489.599999999991</v>
      </c>
    </row>
    <row r="316" spans="1:14" ht="14.4" customHeight="1" x14ac:dyDescent="0.3">
      <c r="A316" s="747" t="s">
        <v>560</v>
      </c>
      <c r="B316" s="748" t="s">
        <v>561</v>
      </c>
      <c r="C316" s="749" t="s">
        <v>576</v>
      </c>
      <c r="D316" s="750" t="s">
        <v>577</v>
      </c>
      <c r="E316" s="751">
        <v>50113013</v>
      </c>
      <c r="F316" s="750" t="s">
        <v>1112</v>
      </c>
      <c r="G316" s="749" t="s">
        <v>604</v>
      </c>
      <c r="H316" s="749">
        <v>111592</v>
      </c>
      <c r="I316" s="749">
        <v>11592</v>
      </c>
      <c r="J316" s="749" t="s">
        <v>1155</v>
      </c>
      <c r="K316" s="749" t="s">
        <v>1156</v>
      </c>
      <c r="L316" s="752">
        <v>379.63428888888893</v>
      </c>
      <c r="M316" s="752">
        <v>45</v>
      </c>
      <c r="N316" s="753">
        <v>17083.543000000001</v>
      </c>
    </row>
    <row r="317" spans="1:14" ht="14.4" customHeight="1" x14ac:dyDescent="0.3">
      <c r="A317" s="747" t="s">
        <v>560</v>
      </c>
      <c r="B317" s="748" t="s">
        <v>561</v>
      </c>
      <c r="C317" s="749" t="s">
        <v>576</v>
      </c>
      <c r="D317" s="750" t="s">
        <v>577</v>
      </c>
      <c r="E317" s="751">
        <v>50113013</v>
      </c>
      <c r="F317" s="750" t="s">
        <v>1112</v>
      </c>
      <c r="G317" s="749" t="s">
        <v>604</v>
      </c>
      <c r="H317" s="749">
        <v>197000</v>
      </c>
      <c r="I317" s="749">
        <v>97000</v>
      </c>
      <c r="J317" s="749" t="s">
        <v>1157</v>
      </c>
      <c r="K317" s="749" t="s">
        <v>1158</v>
      </c>
      <c r="L317" s="752">
        <v>18.960000000000004</v>
      </c>
      <c r="M317" s="752">
        <v>120</v>
      </c>
      <c r="N317" s="753">
        <v>2275.2000000000007</v>
      </c>
    </row>
    <row r="318" spans="1:14" ht="14.4" customHeight="1" x14ac:dyDescent="0.3">
      <c r="A318" s="747" t="s">
        <v>560</v>
      </c>
      <c r="B318" s="748" t="s">
        <v>561</v>
      </c>
      <c r="C318" s="749" t="s">
        <v>576</v>
      </c>
      <c r="D318" s="750" t="s">
        <v>577</v>
      </c>
      <c r="E318" s="751">
        <v>50113013</v>
      </c>
      <c r="F318" s="750" t="s">
        <v>1112</v>
      </c>
      <c r="G318" s="749" t="s">
        <v>597</v>
      </c>
      <c r="H318" s="749">
        <v>202740</v>
      </c>
      <c r="I318" s="749">
        <v>202740</v>
      </c>
      <c r="J318" s="749" t="s">
        <v>1159</v>
      </c>
      <c r="K318" s="749" t="s">
        <v>1160</v>
      </c>
      <c r="L318" s="752">
        <v>391.1400000000001</v>
      </c>
      <c r="M318" s="752">
        <v>5</v>
      </c>
      <c r="N318" s="753">
        <v>1955.7000000000005</v>
      </c>
    </row>
    <row r="319" spans="1:14" ht="14.4" customHeight="1" x14ac:dyDescent="0.3">
      <c r="A319" s="747" t="s">
        <v>560</v>
      </c>
      <c r="B319" s="748" t="s">
        <v>561</v>
      </c>
      <c r="C319" s="749" t="s">
        <v>576</v>
      </c>
      <c r="D319" s="750" t="s">
        <v>577</v>
      </c>
      <c r="E319" s="751">
        <v>50113013</v>
      </c>
      <c r="F319" s="750" t="s">
        <v>1112</v>
      </c>
      <c r="G319" s="749" t="s">
        <v>597</v>
      </c>
      <c r="H319" s="749">
        <v>225543</v>
      </c>
      <c r="I319" s="749">
        <v>225543</v>
      </c>
      <c r="J319" s="749" t="s">
        <v>1159</v>
      </c>
      <c r="K319" s="749" t="s">
        <v>1160</v>
      </c>
      <c r="L319" s="752">
        <v>393.09857142857152</v>
      </c>
      <c r="M319" s="752">
        <v>7</v>
      </c>
      <c r="N319" s="753">
        <v>2751.6900000000005</v>
      </c>
    </row>
    <row r="320" spans="1:14" ht="14.4" customHeight="1" x14ac:dyDescent="0.3">
      <c r="A320" s="747" t="s">
        <v>560</v>
      </c>
      <c r="B320" s="748" t="s">
        <v>561</v>
      </c>
      <c r="C320" s="749" t="s">
        <v>576</v>
      </c>
      <c r="D320" s="750" t="s">
        <v>577</v>
      </c>
      <c r="E320" s="751">
        <v>50113013</v>
      </c>
      <c r="F320" s="750" t="s">
        <v>1112</v>
      </c>
      <c r="G320" s="749" t="s">
        <v>597</v>
      </c>
      <c r="H320" s="749">
        <v>207116</v>
      </c>
      <c r="I320" s="749">
        <v>207116</v>
      </c>
      <c r="J320" s="749" t="s">
        <v>1161</v>
      </c>
      <c r="K320" s="749" t="s">
        <v>1162</v>
      </c>
      <c r="L320" s="752">
        <v>419.52</v>
      </c>
      <c r="M320" s="752">
        <v>2</v>
      </c>
      <c r="N320" s="753">
        <v>839.04</v>
      </c>
    </row>
    <row r="321" spans="1:14" ht="14.4" customHeight="1" x14ac:dyDescent="0.3">
      <c r="A321" s="747" t="s">
        <v>560</v>
      </c>
      <c r="B321" s="748" t="s">
        <v>561</v>
      </c>
      <c r="C321" s="749" t="s">
        <v>576</v>
      </c>
      <c r="D321" s="750" t="s">
        <v>577</v>
      </c>
      <c r="E321" s="751">
        <v>50113013</v>
      </c>
      <c r="F321" s="750" t="s">
        <v>1112</v>
      </c>
      <c r="G321" s="749" t="s">
        <v>604</v>
      </c>
      <c r="H321" s="749">
        <v>113453</v>
      </c>
      <c r="I321" s="749">
        <v>113453</v>
      </c>
      <c r="J321" s="749" t="s">
        <v>1163</v>
      </c>
      <c r="K321" s="749" t="s">
        <v>1164</v>
      </c>
      <c r="L321" s="752">
        <v>458.69999999999987</v>
      </c>
      <c r="M321" s="752">
        <v>52.5</v>
      </c>
      <c r="N321" s="753">
        <v>24081.749999999993</v>
      </c>
    </row>
    <row r="322" spans="1:14" ht="14.4" customHeight="1" x14ac:dyDescent="0.3">
      <c r="A322" s="747" t="s">
        <v>560</v>
      </c>
      <c r="B322" s="748" t="s">
        <v>561</v>
      </c>
      <c r="C322" s="749" t="s">
        <v>576</v>
      </c>
      <c r="D322" s="750" t="s">
        <v>577</v>
      </c>
      <c r="E322" s="751">
        <v>50113013</v>
      </c>
      <c r="F322" s="750" t="s">
        <v>1112</v>
      </c>
      <c r="G322" s="749" t="s">
        <v>562</v>
      </c>
      <c r="H322" s="749">
        <v>201030</v>
      </c>
      <c r="I322" s="749">
        <v>201030</v>
      </c>
      <c r="J322" s="749" t="s">
        <v>1165</v>
      </c>
      <c r="K322" s="749" t="s">
        <v>1166</v>
      </c>
      <c r="L322" s="752">
        <v>26.61</v>
      </c>
      <c r="M322" s="752">
        <v>90</v>
      </c>
      <c r="N322" s="753">
        <v>2394.9</v>
      </c>
    </row>
    <row r="323" spans="1:14" ht="14.4" customHeight="1" x14ac:dyDescent="0.3">
      <c r="A323" s="747" t="s">
        <v>560</v>
      </c>
      <c r="B323" s="748" t="s">
        <v>561</v>
      </c>
      <c r="C323" s="749" t="s">
        <v>576</v>
      </c>
      <c r="D323" s="750" t="s">
        <v>577</v>
      </c>
      <c r="E323" s="751">
        <v>50113013</v>
      </c>
      <c r="F323" s="750" t="s">
        <v>1112</v>
      </c>
      <c r="G323" s="749" t="s">
        <v>597</v>
      </c>
      <c r="H323" s="749">
        <v>106264</v>
      </c>
      <c r="I323" s="749">
        <v>6264</v>
      </c>
      <c r="J323" s="749" t="s">
        <v>1167</v>
      </c>
      <c r="K323" s="749" t="s">
        <v>1168</v>
      </c>
      <c r="L323" s="752">
        <v>31.669999999999998</v>
      </c>
      <c r="M323" s="752">
        <v>6</v>
      </c>
      <c r="N323" s="753">
        <v>190.01999999999998</v>
      </c>
    </row>
    <row r="324" spans="1:14" ht="14.4" customHeight="1" x14ac:dyDescent="0.3">
      <c r="A324" s="747" t="s">
        <v>560</v>
      </c>
      <c r="B324" s="748" t="s">
        <v>561</v>
      </c>
      <c r="C324" s="749" t="s">
        <v>576</v>
      </c>
      <c r="D324" s="750" t="s">
        <v>577</v>
      </c>
      <c r="E324" s="751">
        <v>50113013</v>
      </c>
      <c r="F324" s="750" t="s">
        <v>1112</v>
      </c>
      <c r="G324" s="749" t="s">
        <v>604</v>
      </c>
      <c r="H324" s="749">
        <v>126127</v>
      </c>
      <c r="I324" s="749">
        <v>26127</v>
      </c>
      <c r="J324" s="749" t="s">
        <v>1169</v>
      </c>
      <c r="K324" s="749" t="s">
        <v>1170</v>
      </c>
      <c r="L324" s="752">
        <v>12178.080000000002</v>
      </c>
      <c r="M324" s="752">
        <v>2</v>
      </c>
      <c r="N324" s="753">
        <v>24356.160000000003</v>
      </c>
    </row>
    <row r="325" spans="1:14" ht="14.4" customHeight="1" x14ac:dyDescent="0.3">
      <c r="A325" s="747" t="s">
        <v>560</v>
      </c>
      <c r="B325" s="748" t="s">
        <v>561</v>
      </c>
      <c r="C325" s="749" t="s">
        <v>576</v>
      </c>
      <c r="D325" s="750" t="s">
        <v>577</v>
      </c>
      <c r="E325" s="751">
        <v>50113013</v>
      </c>
      <c r="F325" s="750" t="s">
        <v>1112</v>
      </c>
      <c r="G325" s="749" t="s">
        <v>597</v>
      </c>
      <c r="H325" s="749">
        <v>116600</v>
      </c>
      <c r="I325" s="749">
        <v>16600</v>
      </c>
      <c r="J325" s="749" t="s">
        <v>1171</v>
      </c>
      <c r="K325" s="749" t="s">
        <v>1172</v>
      </c>
      <c r="L325" s="752">
        <v>25.150000000000009</v>
      </c>
      <c r="M325" s="752">
        <v>30</v>
      </c>
      <c r="N325" s="753">
        <v>754.50000000000023</v>
      </c>
    </row>
    <row r="326" spans="1:14" ht="14.4" customHeight="1" x14ac:dyDescent="0.3">
      <c r="A326" s="747" t="s">
        <v>560</v>
      </c>
      <c r="B326" s="748" t="s">
        <v>561</v>
      </c>
      <c r="C326" s="749" t="s">
        <v>576</v>
      </c>
      <c r="D326" s="750" t="s">
        <v>577</v>
      </c>
      <c r="E326" s="751">
        <v>50113013</v>
      </c>
      <c r="F326" s="750" t="s">
        <v>1112</v>
      </c>
      <c r="G326" s="749" t="s">
        <v>604</v>
      </c>
      <c r="H326" s="749">
        <v>166269</v>
      </c>
      <c r="I326" s="749">
        <v>166269</v>
      </c>
      <c r="J326" s="749" t="s">
        <v>1173</v>
      </c>
      <c r="K326" s="749" t="s">
        <v>1174</v>
      </c>
      <c r="L326" s="752">
        <v>52.88000000000001</v>
      </c>
      <c r="M326" s="752">
        <v>20</v>
      </c>
      <c r="N326" s="753">
        <v>1057.6000000000001</v>
      </c>
    </row>
    <row r="327" spans="1:14" ht="14.4" customHeight="1" x14ac:dyDescent="0.3">
      <c r="A327" s="747" t="s">
        <v>560</v>
      </c>
      <c r="B327" s="748" t="s">
        <v>561</v>
      </c>
      <c r="C327" s="749" t="s">
        <v>576</v>
      </c>
      <c r="D327" s="750" t="s">
        <v>577</v>
      </c>
      <c r="E327" s="751">
        <v>50113013</v>
      </c>
      <c r="F327" s="750" t="s">
        <v>1112</v>
      </c>
      <c r="G327" s="749" t="s">
        <v>604</v>
      </c>
      <c r="H327" s="749">
        <v>166265</v>
      </c>
      <c r="I327" s="749">
        <v>166265</v>
      </c>
      <c r="J327" s="749" t="s">
        <v>1175</v>
      </c>
      <c r="K327" s="749" t="s">
        <v>1154</v>
      </c>
      <c r="L327" s="752">
        <v>33.39</v>
      </c>
      <c r="M327" s="752">
        <v>40</v>
      </c>
      <c r="N327" s="753">
        <v>1335.6000000000001</v>
      </c>
    </row>
    <row r="328" spans="1:14" ht="14.4" customHeight="1" x14ac:dyDescent="0.3">
      <c r="A328" s="747" t="s">
        <v>560</v>
      </c>
      <c r="B328" s="748" t="s">
        <v>561</v>
      </c>
      <c r="C328" s="749" t="s">
        <v>576</v>
      </c>
      <c r="D328" s="750" t="s">
        <v>577</v>
      </c>
      <c r="E328" s="751">
        <v>50113014</v>
      </c>
      <c r="F328" s="750" t="s">
        <v>1176</v>
      </c>
      <c r="G328" s="749" t="s">
        <v>604</v>
      </c>
      <c r="H328" s="749">
        <v>64942</v>
      </c>
      <c r="I328" s="749">
        <v>64942</v>
      </c>
      <c r="J328" s="749" t="s">
        <v>1177</v>
      </c>
      <c r="K328" s="749" t="s">
        <v>1178</v>
      </c>
      <c r="L328" s="752">
        <v>2113.7500000000005</v>
      </c>
      <c r="M328" s="752">
        <v>2</v>
      </c>
      <c r="N328" s="753">
        <v>4227.5000000000009</v>
      </c>
    </row>
    <row r="329" spans="1:14" ht="14.4" customHeight="1" x14ac:dyDescent="0.3">
      <c r="A329" s="747" t="s">
        <v>560</v>
      </c>
      <c r="B329" s="748" t="s">
        <v>561</v>
      </c>
      <c r="C329" s="749" t="s">
        <v>576</v>
      </c>
      <c r="D329" s="750" t="s">
        <v>577</v>
      </c>
      <c r="E329" s="751">
        <v>50113014</v>
      </c>
      <c r="F329" s="750" t="s">
        <v>1176</v>
      </c>
      <c r="G329" s="749" t="s">
        <v>604</v>
      </c>
      <c r="H329" s="749">
        <v>164401</v>
      </c>
      <c r="I329" s="749">
        <v>164401</v>
      </c>
      <c r="J329" s="749" t="s">
        <v>1179</v>
      </c>
      <c r="K329" s="749" t="s">
        <v>1180</v>
      </c>
      <c r="L329" s="752">
        <v>148.5</v>
      </c>
      <c r="M329" s="752">
        <v>7</v>
      </c>
      <c r="N329" s="753">
        <v>1039.5</v>
      </c>
    </row>
    <row r="330" spans="1:14" ht="14.4" customHeight="1" x14ac:dyDescent="0.3">
      <c r="A330" s="747" t="s">
        <v>560</v>
      </c>
      <c r="B330" s="748" t="s">
        <v>561</v>
      </c>
      <c r="C330" s="749" t="s">
        <v>576</v>
      </c>
      <c r="D330" s="750" t="s">
        <v>577</v>
      </c>
      <c r="E330" s="751">
        <v>50113014</v>
      </c>
      <c r="F330" s="750" t="s">
        <v>1176</v>
      </c>
      <c r="G330" s="749" t="s">
        <v>597</v>
      </c>
      <c r="H330" s="749">
        <v>116895</v>
      </c>
      <c r="I330" s="749">
        <v>16895</v>
      </c>
      <c r="J330" s="749" t="s">
        <v>1181</v>
      </c>
      <c r="K330" s="749" t="s">
        <v>1182</v>
      </c>
      <c r="L330" s="752">
        <v>107.87000000000005</v>
      </c>
      <c r="M330" s="752">
        <v>6</v>
      </c>
      <c r="N330" s="753">
        <v>647.22000000000025</v>
      </c>
    </row>
    <row r="331" spans="1:14" ht="14.4" customHeight="1" x14ac:dyDescent="0.3">
      <c r="A331" s="747" t="s">
        <v>560</v>
      </c>
      <c r="B331" s="748" t="s">
        <v>561</v>
      </c>
      <c r="C331" s="749" t="s">
        <v>576</v>
      </c>
      <c r="D331" s="750" t="s">
        <v>577</v>
      </c>
      <c r="E331" s="751">
        <v>50113014</v>
      </c>
      <c r="F331" s="750" t="s">
        <v>1176</v>
      </c>
      <c r="G331" s="749" t="s">
        <v>604</v>
      </c>
      <c r="H331" s="749">
        <v>207309</v>
      </c>
      <c r="I331" s="749">
        <v>207309</v>
      </c>
      <c r="J331" s="749" t="s">
        <v>1183</v>
      </c>
      <c r="K331" s="749" t="s">
        <v>1184</v>
      </c>
      <c r="L331" s="752">
        <v>117.81</v>
      </c>
      <c r="M331" s="752">
        <v>50</v>
      </c>
      <c r="N331" s="753">
        <v>5890.5</v>
      </c>
    </row>
    <row r="332" spans="1:14" ht="14.4" customHeight="1" x14ac:dyDescent="0.3">
      <c r="A332" s="747" t="s">
        <v>560</v>
      </c>
      <c r="B332" s="748" t="s">
        <v>561</v>
      </c>
      <c r="C332" s="749" t="s">
        <v>576</v>
      </c>
      <c r="D332" s="750" t="s">
        <v>577</v>
      </c>
      <c r="E332" s="751">
        <v>50113014</v>
      </c>
      <c r="F332" s="750" t="s">
        <v>1176</v>
      </c>
      <c r="G332" s="749" t="s">
        <v>604</v>
      </c>
      <c r="H332" s="749">
        <v>189220</v>
      </c>
      <c r="I332" s="749">
        <v>189220</v>
      </c>
      <c r="J332" s="749" t="s">
        <v>1185</v>
      </c>
      <c r="K332" s="749" t="s">
        <v>1186</v>
      </c>
      <c r="L332" s="752">
        <v>6765</v>
      </c>
      <c r="M332" s="752">
        <v>2</v>
      </c>
      <c r="N332" s="753">
        <v>13530</v>
      </c>
    </row>
    <row r="333" spans="1:14" ht="14.4" customHeight="1" x14ac:dyDescent="0.3">
      <c r="A333" s="747" t="s">
        <v>560</v>
      </c>
      <c r="B333" s="748" t="s">
        <v>561</v>
      </c>
      <c r="C333" s="749" t="s">
        <v>581</v>
      </c>
      <c r="D333" s="750" t="s">
        <v>582</v>
      </c>
      <c r="E333" s="751">
        <v>50113008</v>
      </c>
      <c r="F333" s="750" t="s">
        <v>1107</v>
      </c>
      <c r="G333" s="749"/>
      <c r="H333" s="749"/>
      <c r="I333" s="749">
        <v>212531</v>
      </c>
      <c r="J333" s="749" t="s">
        <v>1110</v>
      </c>
      <c r="K333" s="749" t="s">
        <v>1111</v>
      </c>
      <c r="L333" s="752">
        <v>8610.7998046875</v>
      </c>
      <c r="M333" s="752">
        <v>2</v>
      </c>
      <c r="N333" s="753">
        <v>17221.599609375</v>
      </c>
    </row>
    <row r="334" spans="1:14" ht="14.4" customHeight="1" x14ac:dyDescent="0.3">
      <c r="A334" s="747" t="s">
        <v>560</v>
      </c>
      <c r="B334" s="748" t="s">
        <v>561</v>
      </c>
      <c r="C334" s="749" t="s">
        <v>581</v>
      </c>
      <c r="D334" s="750" t="s">
        <v>582</v>
      </c>
      <c r="E334" s="751">
        <v>50113013</v>
      </c>
      <c r="F334" s="750" t="s">
        <v>1112</v>
      </c>
      <c r="G334" s="749" t="s">
        <v>604</v>
      </c>
      <c r="H334" s="749">
        <v>195147</v>
      </c>
      <c r="I334" s="749">
        <v>195147</v>
      </c>
      <c r="J334" s="749" t="s">
        <v>1187</v>
      </c>
      <c r="K334" s="749" t="s">
        <v>1188</v>
      </c>
      <c r="L334" s="752">
        <v>561.51</v>
      </c>
      <c r="M334" s="752">
        <v>4</v>
      </c>
      <c r="N334" s="753">
        <v>2246.04</v>
      </c>
    </row>
    <row r="335" spans="1:14" ht="14.4" customHeight="1" x14ac:dyDescent="0.3">
      <c r="A335" s="747" t="s">
        <v>560</v>
      </c>
      <c r="B335" s="748" t="s">
        <v>561</v>
      </c>
      <c r="C335" s="749" t="s">
        <v>581</v>
      </c>
      <c r="D335" s="750" t="s">
        <v>582</v>
      </c>
      <c r="E335" s="751">
        <v>50113013</v>
      </c>
      <c r="F335" s="750" t="s">
        <v>1112</v>
      </c>
      <c r="G335" s="749" t="s">
        <v>604</v>
      </c>
      <c r="H335" s="749">
        <v>203097</v>
      </c>
      <c r="I335" s="749">
        <v>203097</v>
      </c>
      <c r="J335" s="749" t="s">
        <v>1115</v>
      </c>
      <c r="K335" s="749" t="s">
        <v>1116</v>
      </c>
      <c r="L335" s="752">
        <v>166.11624999999998</v>
      </c>
      <c r="M335" s="752">
        <v>8</v>
      </c>
      <c r="N335" s="753">
        <v>1328.9299999999998</v>
      </c>
    </row>
    <row r="336" spans="1:14" ht="14.4" customHeight="1" x14ac:dyDescent="0.3">
      <c r="A336" s="747" t="s">
        <v>560</v>
      </c>
      <c r="B336" s="748" t="s">
        <v>561</v>
      </c>
      <c r="C336" s="749" t="s">
        <v>581</v>
      </c>
      <c r="D336" s="750" t="s">
        <v>582</v>
      </c>
      <c r="E336" s="751">
        <v>50113013</v>
      </c>
      <c r="F336" s="750" t="s">
        <v>1112</v>
      </c>
      <c r="G336" s="749" t="s">
        <v>597</v>
      </c>
      <c r="H336" s="749">
        <v>172972</v>
      </c>
      <c r="I336" s="749">
        <v>72972</v>
      </c>
      <c r="J336" s="749" t="s">
        <v>1117</v>
      </c>
      <c r="K336" s="749" t="s">
        <v>1118</v>
      </c>
      <c r="L336" s="752">
        <v>181.65000000000003</v>
      </c>
      <c r="M336" s="752">
        <v>89</v>
      </c>
      <c r="N336" s="753">
        <v>16166.850000000004</v>
      </c>
    </row>
    <row r="337" spans="1:14" ht="14.4" customHeight="1" x14ac:dyDescent="0.3">
      <c r="A337" s="747" t="s">
        <v>560</v>
      </c>
      <c r="B337" s="748" t="s">
        <v>561</v>
      </c>
      <c r="C337" s="749" t="s">
        <v>581</v>
      </c>
      <c r="D337" s="750" t="s">
        <v>582</v>
      </c>
      <c r="E337" s="751">
        <v>50113013</v>
      </c>
      <c r="F337" s="750" t="s">
        <v>1112</v>
      </c>
      <c r="G337" s="749" t="s">
        <v>604</v>
      </c>
      <c r="H337" s="749">
        <v>183817</v>
      </c>
      <c r="I337" s="749">
        <v>183817</v>
      </c>
      <c r="J337" s="749" t="s">
        <v>1121</v>
      </c>
      <c r="K337" s="749" t="s">
        <v>1122</v>
      </c>
      <c r="L337" s="752">
        <v>918.5</v>
      </c>
      <c r="M337" s="752">
        <v>18.5</v>
      </c>
      <c r="N337" s="753">
        <v>16992.25</v>
      </c>
    </row>
    <row r="338" spans="1:14" ht="14.4" customHeight="1" x14ac:dyDescent="0.3">
      <c r="A338" s="747" t="s">
        <v>560</v>
      </c>
      <c r="B338" s="748" t="s">
        <v>561</v>
      </c>
      <c r="C338" s="749" t="s">
        <v>581</v>
      </c>
      <c r="D338" s="750" t="s">
        <v>582</v>
      </c>
      <c r="E338" s="751">
        <v>50113013</v>
      </c>
      <c r="F338" s="750" t="s">
        <v>1112</v>
      </c>
      <c r="G338" s="749" t="s">
        <v>597</v>
      </c>
      <c r="H338" s="749">
        <v>162187</v>
      </c>
      <c r="I338" s="749">
        <v>162187</v>
      </c>
      <c r="J338" s="749" t="s">
        <v>1135</v>
      </c>
      <c r="K338" s="749" t="s">
        <v>1136</v>
      </c>
      <c r="L338" s="752">
        <v>286</v>
      </c>
      <c r="M338" s="752">
        <v>9</v>
      </c>
      <c r="N338" s="753">
        <v>2574</v>
      </c>
    </row>
    <row r="339" spans="1:14" ht="14.4" customHeight="1" x14ac:dyDescent="0.3">
      <c r="A339" s="747" t="s">
        <v>560</v>
      </c>
      <c r="B339" s="748" t="s">
        <v>561</v>
      </c>
      <c r="C339" s="749" t="s">
        <v>581</v>
      </c>
      <c r="D339" s="750" t="s">
        <v>582</v>
      </c>
      <c r="E339" s="751">
        <v>50113013</v>
      </c>
      <c r="F339" s="750" t="s">
        <v>1112</v>
      </c>
      <c r="G339" s="749" t="s">
        <v>597</v>
      </c>
      <c r="H339" s="749">
        <v>175023</v>
      </c>
      <c r="I339" s="749">
        <v>75023</v>
      </c>
      <c r="J339" s="749" t="s">
        <v>1189</v>
      </c>
      <c r="K339" s="749" t="s">
        <v>1190</v>
      </c>
      <c r="L339" s="752">
        <v>60.630000000000031</v>
      </c>
      <c r="M339" s="752">
        <v>1</v>
      </c>
      <c r="N339" s="753">
        <v>60.630000000000031</v>
      </c>
    </row>
    <row r="340" spans="1:14" ht="14.4" customHeight="1" x14ac:dyDescent="0.3">
      <c r="A340" s="747" t="s">
        <v>560</v>
      </c>
      <c r="B340" s="748" t="s">
        <v>561</v>
      </c>
      <c r="C340" s="749" t="s">
        <v>581</v>
      </c>
      <c r="D340" s="750" t="s">
        <v>582</v>
      </c>
      <c r="E340" s="751">
        <v>50113013</v>
      </c>
      <c r="F340" s="750" t="s">
        <v>1112</v>
      </c>
      <c r="G340" s="749" t="s">
        <v>597</v>
      </c>
      <c r="H340" s="749">
        <v>168860</v>
      </c>
      <c r="I340" s="749">
        <v>168860</v>
      </c>
      <c r="J340" s="749" t="s">
        <v>1191</v>
      </c>
      <c r="K340" s="749" t="s">
        <v>1192</v>
      </c>
      <c r="L340" s="752">
        <v>28965.49</v>
      </c>
      <c r="M340" s="752">
        <v>2</v>
      </c>
      <c r="N340" s="753">
        <v>57930.98</v>
      </c>
    </row>
    <row r="341" spans="1:14" ht="14.4" customHeight="1" x14ac:dyDescent="0.3">
      <c r="A341" s="747" t="s">
        <v>560</v>
      </c>
      <c r="B341" s="748" t="s">
        <v>561</v>
      </c>
      <c r="C341" s="749" t="s">
        <v>581</v>
      </c>
      <c r="D341" s="750" t="s">
        <v>582</v>
      </c>
      <c r="E341" s="751">
        <v>50113013</v>
      </c>
      <c r="F341" s="750" t="s">
        <v>1112</v>
      </c>
      <c r="G341" s="749" t="s">
        <v>597</v>
      </c>
      <c r="H341" s="749">
        <v>102427</v>
      </c>
      <c r="I341" s="749">
        <v>2427</v>
      </c>
      <c r="J341" s="749" t="s">
        <v>1137</v>
      </c>
      <c r="K341" s="749" t="s">
        <v>1138</v>
      </c>
      <c r="L341" s="752">
        <v>89.079999999999984</v>
      </c>
      <c r="M341" s="752">
        <v>3</v>
      </c>
      <c r="N341" s="753">
        <v>267.23999999999995</v>
      </c>
    </row>
    <row r="342" spans="1:14" ht="14.4" customHeight="1" x14ac:dyDescent="0.3">
      <c r="A342" s="747" t="s">
        <v>560</v>
      </c>
      <c r="B342" s="748" t="s">
        <v>561</v>
      </c>
      <c r="C342" s="749" t="s">
        <v>581</v>
      </c>
      <c r="D342" s="750" t="s">
        <v>582</v>
      </c>
      <c r="E342" s="751">
        <v>50113013</v>
      </c>
      <c r="F342" s="750" t="s">
        <v>1112</v>
      </c>
      <c r="G342" s="749" t="s">
        <v>597</v>
      </c>
      <c r="H342" s="749">
        <v>394618</v>
      </c>
      <c r="I342" s="749">
        <v>112786</v>
      </c>
      <c r="J342" s="749" t="s">
        <v>1143</v>
      </c>
      <c r="K342" s="749" t="s">
        <v>1144</v>
      </c>
      <c r="L342" s="752">
        <v>310.00000000000006</v>
      </c>
      <c r="M342" s="752">
        <v>1</v>
      </c>
      <c r="N342" s="753">
        <v>310.00000000000006</v>
      </c>
    </row>
    <row r="343" spans="1:14" ht="14.4" customHeight="1" x14ac:dyDescent="0.3">
      <c r="A343" s="747" t="s">
        <v>560</v>
      </c>
      <c r="B343" s="748" t="s">
        <v>561</v>
      </c>
      <c r="C343" s="749" t="s">
        <v>581</v>
      </c>
      <c r="D343" s="750" t="s">
        <v>582</v>
      </c>
      <c r="E343" s="751">
        <v>50113013</v>
      </c>
      <c r="F343" s="750" t="s">
        <v>1112</v>
      </c>
      <c r="G343" s="749" t="s">
        <v>597</v>
      </c>
      <c r="H343" s="749">
        <v>847476</v>
      </c>
      <c r="I343" s="749">
        <v>112782</v>
      </c>
      <c r="J343" s="749" t="s">
        <v>1145</v>
      </c>
      <c r="K343" s="749" t="s">
        <v>1146</v>
      </c>
      <c r="L343" s="752">
        <v>674.31</v>
      </c>
      <c r="M343" s="752">
        <v>0.5</v>
      </c>
      <c r="N343" s="753">
        <v>337.15499999999997</v>
      </c>
    </row>
    <row r="344" spans="1:14" ht="14.4" customHeight="1" x14ac:dyDescent="0.3">
      <c r="A344" s="747" t="s">
        <v>560</v>
      </c>
      <c r="B344" s="748" t="s">
        <v>561</v>
      </c>
      <c r="C344" s="749" t="s">
        <v>581</v>
      </c>
      <c r="D344" s="750" t="s">
        <v>582</v>
      </c>
      <c r="E344" s="751">
        <v>50113013</v>
      </c>
      <c r="F344" s="750" t="s">
        <v>1112</v>
      </c>
      <c r="G344" s="749" t="s">
        <v>597</v>
      </c>
      <c r="H344" s="749">
        <v>216199</v>
      </c>
      <c r="I344" s="749">
        <v>216199</v>
      </c>
      <c r="J344" s="749" t="s">
        <v>1151</v>
      </c>
      <c r="K344" s="749" t="s">
        <v>1152</v>
      </c>
      <c r="L344" s="752">
        <v>99.91</v>
      </c>
      <c r="M344" s="752">
        <v>8</v>
      </c>
      <c r="N344" s="753">
        <v>799.28</v>
      </c>
    </row>
    <row r="345" spans="1:14" ht="14.4" customHeight="1" x14ac:dyDescent="0.3">
      <c r="A345" s="747" t="s">
        <v>560</v>
      </c>
      <c r="B345" s="748" t="s">
        <v>561</v>
      </c>
      <c r="C345" s="749" t="s">
        <v>581</v>
      </c>
      <c r="D345" s="750" t="s">
        <v>582</v>
      </c>
      <c r="E345" s="751">
        <v>50113013</v>
      </c>
      <c r="F345" s="750" t="s">
        <v>1112</v>
      </c>
      <c r="G345" s="749" t="s">
        <v>597</v>
      </c>
      <c r="H345" s="749">
        <v>216183</v>
      </c>
      <c r="I345" s="749">
        <v>216183</v>
      </c>
      <c r="J345" s="749" t="s">
        <v>1153</v>
      </c>
      <c r="K345" s="749" t="s">
        <v>1154</v>
      </c>
      <c r="L345" s="752">
        <v>249.45999999999998</v>
      </c>
      <c r="M345" s="752">
        <v>10</v>
      </c>
      <c r="N345" s="753">
        <v>2494.6</v>
      </c>
    </row>
    <row r="346" spans="1:14" ht="14.4" customHeight="1" x14ac:dyDescent="0.3">
      <c r="A346" s="747" t="s">
        <v>560</v>
      </c>
      <c r="B346" s="748" t="s">
        <v>561</v>
      </c>
      <c r="C346" s="749" t="s">
        <v>581</v>
      </c>
      <c r="D346" s="750" t="s">
        <v>582</v>
      </c>
      <c r="E346" s="751">
        <v>50113013</v>
      </c>
      <c r="F346" s="750" t="s">
        <v>1112</v>
      </c>
      <c r="G346" s="749" t="s">
        <v>604</v>
      </c>
      <c r="H346" s="749">
        <v>111592</v>
      </c>
      <c r="I346" s="749">
        <v>11592</v>
      </c>
      <c r="J346" s="749" t="s">
        <v>1155</v>
      </c>
      <c r="K346" s="749" t="s">
        <v>1156</v>
      </c>
      <c r="L346" s="752">
        <v>385.14471999999989</v>
      </c>
      <c r="M346" s="752">
        <v>25</v>
      </c>
      <c r="N346" s="753">
        <v>9628.6179999999968</v>
      </c>
    </row>
    <row r="347" spans="1:14" ht="14.4" customHeight="1" x14ac:dyDescent="0.3">
      <c r="A347" s="747" t="s">
        <v>560</v>
      </c>
      <c r="B347" s="748" t="s">
        <v>561</v>
      </c>
      <c r="C347" s="749" t="s">
        <v>581</v>
      </c>
      <c r="D347" s="750" t="s">
        <v>582</v>
      </c>
      <c r="E347" s="751">
        <v>50113013</v>
      </c>
      <c r="F347" s="750" t="s">
        <v>1112</v>
      </c>
      <c r="G347" s="749" t="s">
        <v>604</v>
      </c>
      <c r="H347" s="749">
        <v>197000</v>
      </c>
      <c r="I347" s="749">
        <v>97000</v>
      </c>
      <c r="J347" s="749" t="s">
        <v>1157</v>
      </c>
      <c r="K347" s="749" t="s">
        <v>1158</v>
      </c>
      <c r="L347" s="752">
        <v>18.96</v>
      </c>
      <c r="M347" s="752">
        <v>20</v>
      </c>
      <c r="N347" s="753">
        <v>379.20000000000005</v>
      </c>
    </row>
    <row r="348" spans="1:14" ht="14.4" customHeight="1" x14ac:dyDescent="0.3">
      <c r="A348" s="747" t="s">
        <v>560</v>
      </c>
      <c r="B348" s="748" t="s">
        <v>561</v>
      </c>
      <c r="C348" s="749" t="s">
        <v>581</v>
      </c>
      <c r="D348" s="750" t="s">
        <v>582</v>
      </c>
      <c r="E348" s="751">
        <v>50113013</v>
      </c>
      <c r="F348" s="750" t="s">
        <v>1112</v>
      </c>
      <c r="G348" s="749" t="s">
        <v>597</v>
      </c>
      <c r="H348" s="749">
        <v>207116</v>
      </c>
      <c r="I348" s="749">
        <v>207116</v>
      </c>
      <c r="J348" s="749" t="s">
        <v>1161</v>
      </c>
      <c r="K348" s="749" t="s">
        <v>1162</v>
      </c>
      <c r="L348" s="752">
        <v>419.5200000000001</v>
      </c>
      <c r="M348" s="752">
        <v>2</v>
      </c>
      <c r="N348" s="753">
        <v>839.04000000000019</v>
      </c>
    </row>
    <row r="349" spans="1:14" ht="14.4" customHeight="1" x14ac:dyDescent="0.3">
      <c r="A349" s="747" t="s">
        <v>560</v>
      </c>
      <c r="B349" s="748" t="s">
        <v>561</v>
      </c>
      <c r="C349" s="749" t="s">
        <v>581</v>
      </c>
      <c r="D349" s="750" t="s">
        <v>582</v>
      </c>
      <c r="E349" s="751">
        <v>50113013</v>
      </c>
      <c r="F349" s="750" t="s">
        <v>1112</v>
      </c>
      <c r="G349" s="749" t="s">
        <v>604</v>
      </c>
      <c r="H349" s="749">
        <v>113453</v>
      </c>
      <c r="I349" s="749">
        <v>113453</v>
      </c>
      <c r="J349" s="749" t="s">
        <v>1163</v>
      </c>
      <c r="K349" s="749" t="s">
        <v>1164</v>
      </c>
      <c r="L349" s="752">
        <v>458.7</v>
      </c>
      <c r="M349" s="752">
        <v>19</v>
      </c>
      <c r="N349" s="753">
        <v>8715.2999999999993</v>
      </c>
    </row>
    <row r="350" spans="1:14" ht="14.4" customHeight="1" x14ac:dyDescent="0.3">
      <c r="A350" s="747" t="s">
        <v>560</v>
      </c>
      <c r="B350" s="748" t="s">
        <v>561</v>
      </c>
      <c r="C350" s="749" t="s">
        <v>581</v>
      </c>
      <c r="D350" s="750" t="s">
        <v>582</v>
      </c>
      <c r="E350" s="751">
        <v>50113013</v>
      </c>
      <c r="F350" s="750" t="s">
        <v>1112</v>
      </c>
      <c r="G350" s="749" t="s">
        <v>604</v>
      </c>
      <c r="H350" s="749">
        <v>126127</v>
      </c>
      <c r="I350" s="749">
        <v>26127</v>
      </c>
      <c r="J350" s="749" t="s">
        <v>1169</v>
      </c>
      <c r="K350" s="749" t="s">
        <v>1170</v>
      </c>
      <c r="L350" s="752">
        <v>12178.08</v>
      </c>
      <c r="M350" s="752">
        <v>2</v>
      </c>
      <c r="N350" s="753">
        <v>24356.16</v>
      </c>
    </row>
    <row r="351" spans="1:14" ht="14.4" customHeight="1" x14ac:dyDescent="0.3">
      <c r="A351" s="747" t="s">
        <v>560</v>
      </c>
      <c r="B351" s="748" t="s">
        <v>561</v>
      </c>
      <c r="C351" s="749" t="s">
        <v>581</v>
      </c>
      <c r="D351" s="750" t="s">
        <v>582</v>
      </c>
      <c r="E351" s="751">
        <v>50113013</v>
      </c>
      <c r="F351" s="750" t="s">
        <v>1112</v>
      </c>
      <c r="G351" s="749" t="s">
        <v>604</v>
      </c>
      <c r="H351" s="749">
        <v>166269</v>
      </c>
      <c r="I351" s="749">
        <v>166269</v>
      </c>
      <c r="J351" s="749" t="s">
        <v>1173</v>
      </c>
      <c r="K351" s="749" t="s">
        <v>1174</v>
      </c>
      <c r="L351" s="752">
        <v>52.88</v>
      </c>
      <c r="M351" s="752">
        <v>30</v>
      </c>
      <c r="N351" s="753">
        <v>1586.4</v>
      </c>
    </row>
    <row r="352" spans="1:14" ht="14.4" customHeight="1" x14ac:dyDescent="0.3">
      <c r="A352" s="747" t="s">
        <v>560</v>
      </c>
      <c r="B352" s="748" t="s">
        <v>561</v>
      </c>
      <c r="C352" s="749" t="s">
        <v>581</v>
      </c>
      <c r="D352" s="750" t="s">
        <v>582</v>
      </c>
      <c r="E352" s="751">
        <v>50113013</v>
      </c>
      <c r="F352" s="750" t="s">
        <v>1112</v>
      </c>
      <c r="G352" s="749" t="s">
        <v>604</v>
      </c>
      <c r="H352" s="749">
        <v>166265</v>
      </c>
      <c r="I352" s="749">
        <v>166265</v>
      </c>
      <c r="J352" s="749" t="s">
        <v>1175</v>
      </c>
      <c r="K352" s="749" t="s">
        <v>1154</v>
      </c>
      <c r="L352" s="752">
        <v>33.39</v>
      </c>
      <c r="M352" s="752">
        <v>30</v>
      </c>
      <c r="N352" s="753">
        <v>1001.7</v>
      </c>
    </row>
    <row r="353" spans="1:14" ht="14.4" customHeight="1" x14ac:dyDescent="0.3">
      <c r="A353" s="747" t="s">
        <v>560</v>
      </c>
      <c r="B353" s="748" t="s">
        <v>561</v>
      </c>
      <c r="C353" s="749" t="s">
        <v>581</v>
      </c>
      <c r="D353" s="750" t="s">
        <v>582</v>
      </c>
      <c r="E353" s="751">
        <v>50113014</v>
      </c>
      <c r="F353" s="750" t="s">
        <v>1176</v>
      </c>
      <c r="G353" s="749" t="s">
        <v>604</v>
      </c>
      <c r="H353" s="749">
        <v>64942</v>
      </c>
      <c r="I353" s="749">
        <v>64942</v>
      </c>
      <c r="J353" s="749" t="s">
        <v>1177</v>
      </c>
      <c r="K353" s="749" t="s">
        <v>1178</v>
      </c>
      <c r="L353" s="752">
        <v>2113.75</v>
      </c>
      <c r="M353" s="752">
        <v>1</v>
      </c>
      <c r="N353" s="753">
        <v>2113.75</v>
      </c>
    </row>
    <row r="354" spans="1:14" ht="14.4" customHeight="1" x14ac:dyDescent="0.3">
      <c r="A354" s="747" t="s">
        <v>560</v>
      </c>
      <c r="B354" s="748" t="s">
        <v>561</v>
      </c>
      <c r="C354" s="749" t="s">
        <v>581</v>
      </c>
      <c r="D354" s="750" t="s">
        <v>582</v>
      </c>
      <c r="E354" s="751">
        <v>50113014</v>
      </c>
      <c r="F354" s="750" t="s">
        <v>1176</v>
      </c>
      <c r="G354" s="749" t="s">
        <v>597</v>
      </c>
      <c r="H354" s="749">
        <v>850734</v>
      </c>
      <c r="I354" s="749">
        <v>149384</v>
      </c>
      <c r="J354" s="749" t="s">
        <v>1193</v>
      </c>
      <c r="K354" s="749" t="s">
        <v>1194</v>
      </c>
      <c r="L354" s="752">
        <v>1655.1200000000001</v>
      </c>
      <c r="M354" s="752">
        <v>4</v>
      </c>
      <c r="N354" s="753">
        <v>6620.4800000000005</v>
      </c>
    </row>
    <row r="355" spans="1:14" ht="14.4" customHeight="1" x14ac:dyDescent="0.3">
      <c r="A355" s="747" t="s">
        <v>560</v>
      </c>
      <c r="B355" s="748" t="s">
        <v>561</v>
      </c>
      <c r="C355" s="749" t="s">
        <v>581</v>
      </c>
      <c r="D355" s="750" t="s">
        <v>582</v>
      </c>
      <c r="E355" s="751">
        <v>50113014</v>
      </c>
      <c r="F355" s="750" t="s">
        <v>1176</v>
      </c>
      <c r="G355" s="749" t="s">
        <v>604</v>
      </c>
      <c r="H355" s="749">
        <v>164401</v>
      </c>
      <c r="I355" s="749">
        <v>164401</v>
      </c>
      <c r="J355" s="749" t="s">
        <v>1179</v>
      </c>
      <c r="K355" s="749" t="s">
        <v>1180</v>
      </c>
      <c r="L355" s="752">
        <v>148.5</v>
      </c>
      <c r="M355" s="752">
        <v>4</v>
      </c>
      <c r="N355" s="753">
        <v>594</v>
      </c>
    </row>
    <row r="356" spans="1:14" ht="14.4" customHeight="1" x14ac:dyDescent="0.3">
      <c r="A356" s="747" t="s">
        <v>560</v>
      </c>
      <c r="B356" s="748" t="s">
        <v>561</v>
      </c>
      <c r="C356" s="749" t="s">
        <v>581</v>
      </c>
      <c r="D356" s="750" t="s">
        <v>582</v>
      </c>
      <c r="E356" s="751">
        <v>50113014</v>
      </c>
      <c r="F356" s="750" t="s">
        <v>1176</v>
      </c>
      <c r="G356" s="749" t="s">
        <v>604</v>
      </c>
      <c r="H356" s="749">
        <v>164407</v>
      </c>
      <c r="I356" s="749">
        <v>164407</v>
      </c>
      <c r="J356" s="749" t="s">
        <v>1179</v>
      </c>
      <c r="K356" s="749" t="s">
        <v>1195</v>
      </c>
      <c r="L356" s="752">
        <v>294.8</v>
      </c>
      <c r="M356" s="752">
        <v>2</v>
      </c>
      <c r="N356" s="753">
        <v>589.6</v>
      </c>
    </row>
    <row r="357" spans="1:14" ht="14.4" customHeight="1" x14ac:dyDescent="0.3">
      <c r="A357" s="747" t="s">
        <v>560</v>
      </c>
      <c r="B357" s="748" t="s">
        <v>561</v>
      </c>
      <c r="C357" s="749" t="s">
        <v>581</v>
      </c>
      <c r="D357" s="750" t="s">
        <v>582</v>
      </c>
      <c r="E357" s="751">
        <v>50113014</v>
      </c>
      <c r="F357" s="750" t="s">
        <v>1176</v>
      </c>
      <c r="G357" s="749" t="s">
        <v>604</v>
      </c>
      <c r="H357" s="749">
        <v>207309</v>
      </c>
      <c r="I357" s="749">
        <v>207309</v>
      </c>
      <c r="J357" s="749" t="s">
        <v>1183</v>
      </c>
      <c r="K357" s="749" t="s">
        <v>1184</v>
      </c>
      <c r="L357" s="752">
        <v>117.80999999999999</v>
      </c>
      <c r="M357" s="752">
        <v>5</v>
      </c>
      <c r="N357" s="753">
        <v>589.04999999999995</v>
      </c>
    </row>
    <row r="358" spans="1:14" ht="14.4" customHeight="1" x14ac:dyDescent="0.3">
      <c r="A358" s="747" t="s">
        <v>560</v>
      </c>
      <c r="B358" s="748" t="s">
        <v>561</v>
      </c>
      <c r="C358" s="749" t="s">
        <v>584</v>
      </c>
      <c r="D358" s="750" t="s">
        <v>585</v>
      </c>
      <c r="E358" s="751">
        <v>50113001</v>
      </c>
      <c r="F358" s="750" t="s">
        <v>596</v>
      </c>
      <c r="G358" s="749" t="s">
        <v>597</v>
      </c>
      <c r="H358" s="749">
        <v>845369</v>
      </c>
      <c r="I358" s="749">
        <v>107987</v>
      </c>
      <c r="J358" s="749" t="s">
        <v>630</v>
      </c>
      <c r="K358" s="749" t="s">
        <v>631</v>
      </c>
      <c r="L358" s="752">
        <v>112.28600000000002</v>
      </c>
      <c r="M358" s="752">
        <v>5</v>
      </c>
      <c r="N358" s="753">
        <v>561.43000000000006</v>
      </c>
    </row>
    <row r="359" spans="1:14" ht="14.4" customHeight="1" x14ac:dyDescent="0.3">
      <c r="A359" s="747" t="s">
        <v>560</v>
      </c>
      <c r="B359" s="748" t="s">
        <v>561</v>
      </c>
      <c r="C359" s="749" t="s">
        <v>584</v>
      </c>
      <c r="D359" s="750" t="s">
        <v>585</v>
      </c>
      <c r="E359" s="751">
        <v>50113001</v>
      </c>
      <c r="F359" s="750" t="s">
        <v>596</v>
      </c>
      <c r="G359" s="749" t="s">
        <v>604</v>
      </c>
      <c r="H359" s="749">
        <v>214427</v>
      </c>
      <c r="I359" s="749">
        <v>214427</v>
      </c>
      <c r="J359" s="749" t="s">
        <v>700</v>
      </c>
      <c r="K359" s="749" t="s">
        <v>701</v>
      </c>
      <c r="L359" s="752">
        <v>16.583750000000002</v>
      </c>
      <c r="M359" s="752">
        <v>80</v>
      </c>
      <c r="N359" s="753">
        <v>1326.7</v>
      </c>
    </row>
    <row r="360" spans="1:14" ht="14.4" customHeight="1" x14ac:dyDescent="0.3">
      <c r="A360" s="747" t="s">
        <v>560</v>
      </c>
      <c r="B360" s="748" t="s">
        <v>561</v>
      </c>
      <c r="C360" s="749" t="s">
        <v>584</v>
      </c>
      <c r="D360" s="750" t="s">
        <v>585</v>
      </c>
      <c r="E360" s="751">
        <v>50113001</v>
      </c>
      <c r="F360" s="750" t="s">
        <v>596</v>
      </c>
      <c r="G360" s="749" t="s">
        <v>597</v>
      </c>
      <c r="H360" s="749">
        <v>193105</v>
      </c>
      <c r="I360" s="749">
        <v>93105</v>
      </c>
      <c r="J360" s="749" t="s">
        <v>706</v>
      </c>
      <c r="K360" s="749" t="s">
        <v>708</v>
      </c>
      <c r="L360" s="752">
        <v>206.55</v>
      </c>
      <c r="M360" s="752">
        <v>1</v>
      </c>
      <c r="N360" s="753">
        <v>206.55</v>
      </c>
    </row>
    <row r="361" spans="1:14" ht="14.4" customHeight="1" x14ac:dyDescent="0.3">
      <c r="A361" s="747" t="s">
        <v>560</v>
      </c>
      <c r="B361" s="748" t="s">
        <v>561</v>
      </c>
      <c r="C361" s="749" t="s">
        <v>584</v>
      </c>
      <c r="D361" s="750" t="s">
        <v>585</v>
      </c>
      <c r="E361" s="751">
        <v>50113001</v>
      </c>
      <c r="F361" s="750" t="s">
        <v>596</v>
      </c>
      <c r="G361" s="749" t="s">
        <v>597</v>
      </c>
      <c r="H361" s="749">
        <v>154539</v>
      </c>
      <c r="I361" s="749">
        <v>54539</v>
      </c>
      <c r="J361" s="749" t="s">
        <v>1196</v>
      </c>
      <c r="K361" s="749" t="s">
        <v>1197</v>
      </c>
      <c r="L361" s="752">
        <v>60.21</v>
      </c>
      <c r="M361" s="752">
        <v>1</v>
      </c>
      <c r="N361" s="753">
        <v>60.21</v>
      </c>
    </row>
    <row r="362" spans="1:14" ht="14.4" customHeight="1" x14ac:dyDescent="0.3">
      <c r="A362" s="747" t="s">
        <v>560</v>
      </c>
      <c r="B362" s="748" t="s">
        <v>561</v>
      </c>
      <c r="C362" s="749" t="s">
        <v>584</v>
      </c>
      <c r="D362" s="750" t="s">
        <v>585</v>
      </c>
      <c r="E362" s="751">
        <v>50113001</v>
      </c>
      <c r="F362" s="750" t="s">
        <v>596</v>
      </c>
      <c r="G362" s="749" t="s">
        <v>597</v>
      </c>
      <c r="H362" s="749">
        <v>155379</v>
      </c>
      <c r="I362" s="749">
        <v>155379</v>
      </c>
      <c r="J362" s="749" t="s">
        <v>1198</v>
      </c>
      <c r="K362" s="749" t="s">
        <v>1199</v>
      </c>
      <c r="L362" s="752">
        <v>2548</v>
      </c>
      <c r="M362" s="752">
        <v>22</v>
      </c>
      <c r="N362" s="753">
        <v>56056</v>
      </c>
    </row>
    <row r="363" spans="1:14" ht="14.4" customHeight="1" x14ac:dyDescent="0.3">
      <c r="A363" s="747" t="s">
        <v>560</v>
      </c>
      <c r="B363" s="748" t="s">
        <v>561</v>
      </c>
      <c r="C363" s="749" t="s">
        <v>584</v>
      </c>
      <c r="D363" s="750" t="s">
        <v>585</v>
      </c>
      <c r="E363" s="751">
        <v>50113001</v>
      </c>
      <c r="F363" s="750" t="s">
        <v>596</v>
      </c>
      <c r="G363" s="749" t="s">
        <v>597</v>
      </c>
      <c r="H363" s="749">
        <v>31915</v>
      </c>
      <c r="I363" s="749">
        <v>31915</v>
      </c>
      <c r="J363" s="749" t="s">
        <v>808</v>
      </c>
      <c r="K363" s="749" t="s">
        <v>809</v>
      </c>
      <c r="L363" s="752">
        <v>173.68999999999997</v>
      </c>
      <c r="M363" s="752">
        <v>3</v>
      </c>
      <c r="N363" s="753">
        <v>521.06999999999994</v>
      </c>
    </row>
    <row r="364" spans="1:14" ht="14.4" customHeight="1" x14ac:dyDescent="0.3">
      <c r="A364" s="747" t="s">
        <v>560</v>
      </c>
      <c r="B364" s="748" t="s">
        <v>561</v>
      </c>
      <c r="C364" s="749" t="s">
        <v>584</v>
      </c>
      <c r="D364" s="750" t="s">
        <v>585</v>
      </c>
      <c r="E364" s="751">
        <v>50113001</v>
      </c>
      <c r="F364" s="750" t="s">
        <v>596</v>
      </c>
      <c r="G364" s="749" t="s">
        <v>597</v>
      </c>
      <c r="H364" s="749">
        <v>47244</v>
      </c>
      <c r="I364" s="749">
        <v>47244</v>
      </c>
      <c r="J364" s="749" t="s">
        <v>810</v>
      </c>
      <c r="K364" s="749" t="s">
        <v>809</v>
      </c>
      <c r="L364" s="752">
        <v>143</v>
      </c>
      <c r="M364" s="752">
        <v>1</v>
      </c>
      <c r="N364" s="753">
        <v>143</v>
      </c>
    </row>
    <row r="365" spans="1:14" ht="14.4" customHeight="1" x14ac:dyDescent="0.3">
      <c r="A365" s="747" t="s">
        <v>560</v>
      </c>
      <c r="B365" s="748" t="s">
        <v>561</v>
      </c>
      <c r="C365" s="749" t="s">
        <v>584</v>
      </c>
      <c r="D365" s="750" t="s">
        <v>585</v>
      </c>
      <c r="E365" s="751">
        <v>50113001</v>
      </c>
      <c r="F365" s="750" t="s">
        <v>596</v>
      </c>
      <c r="G365" s="749" t="s">
        <v>597</v>
      </c>
      <c r="H365" s="749">
        <v>216572</v>
      </c>
      <c r="I365" s="749">
        <v>216572</v>
      </c>
      <c r="J365" s="749" t="s">
        <v>824</v>
      </c>
      <c r="K365" s="749" t="s">
        <v>825</v>
      </c>
      <c r="L365" s="752">
        <v>36.282222222222224</v>
      </c>
      <c r="M365" s="752">
        <v>18</v>
      </c>
      <c r="N365" s="753">
        <v>653.08000000000004</v>
      </c>
    </row>
    <row r="366" spans="1:14" ht="14.4" customHeight="1" x14ac:dyDescent="0.3">
      <c r="A366" s="747" t="s">
        <v>560</v>
      </c>
      <c r="B366" s="748" t="s">
        <v>561</v>
      </c>
      <c r="C366" s="749" t="s">
        <v>584</v>
      </c>
      <c r="D366" s="750" t="s">
        <v>585</v>
      </c>
      <c r="E366" s="751">
        <v>50113001</v>
      </c>
      <c r="F366" s="750" t="s">
        <v>596</v>
      </c>
      <c r="G366" s="749" t="s">
        <v>597</v>
      </c>
      <c r="H366" s="749">
        <v>51366</v>
      </c>
      <c r="I366" s="749">
        <v>51366</v>
      </c>
      <c r="J366" s="749" t="s">
        <v>831</v>
      </c>
      <c r="K366" s="749" t="s">
        <v>832</v>
      </c>
      <c r="L366" s="752">
        <v>171.6</v>
      </c>
      <c r="M366" s="752">
        <v>14</v>
      </c>
      <c r="N366" s="753">
        <v>2402.4</v>
      </c>
    </row>
    <row r="367" spans="1:14" ht="14.4" customHeight="1" x14ac:dyDescent="0.3">
      <c r="A367" s="747" t="s">
        <v>560</v>
      </c>
      <c r="B367" s="748" t="s">
        <v>561</v>
      </c>
      <c r="C367" s="749" t="s">
        <v>584</v>
      </c>
      <c r="D367" s="750" t="s">
        <v>585</v>
      </c>
      <c r="E367" s="751">
        <v>50113001</v>
      </c>
      <c r="F367" s="750" t="s">
        <v>596</v>
      </c>
      <c r="G367" s="749" t="s">
        <v>597</v>
      </c>
      <c r="H367" s="749">
        <v>51367</v>
      </c>
      <c r="I367" s="749">
        <v>51367</v>
      </c>
      <c r="J367" s="749" t="s">
        <v>831</v>
      </c>
      <c r="K367" s="749" t="s">
        <v>833</v>
      </c>
      <c r="L367" s="752">
        <v>92.95</v>
      </c>
      <c r="M367" s="752">
        <v>12</v>
      </c>
      <c r="N367" s="753">
        <v>1115.4000000000001</v>
      </c>
    </row>
    <row r="368" spans="1:14" ht="14.4" customHeight="1" x14ac:dyDescent="0.3">
      <c r="A368" s="747" t="s">
        <v>560</v>
      </c>
      <c r="B368" s="748" t="s">
        <v>561</v>
      </c>
      <c r="C368" s="749" t="s">
        <v>584</v>
      </c>
      <c r="D368" s="750" t="s">
        <v>585</v>
      </c>
      <c r="E368" s="751">
        <v>50113001</v>
      </c>
      <c r="F368" s="750" t="s">
        <v>596</v>
      </c>
      <c r="G368" s="749" t="s">
        <v>597</v>
      </c>
      <c r="H368" s="749">
        <v>51383</v>
      </c>
      <c r="I368" s="749">
        <v>51383</v>
      </c>
      <c r="J368" s="749" t="s">
        <v>831</v>
      </c>
      <c r="K368" s="749" t="s">
        <v>834</v>
      </c>
      <c r="L368" s="752">
        <v>93.5</v>
      </c>
      <c r="M368" s="752">
        <v>6</v>
      </c>
      <c r="N368" s="753">
        <v>561</v>
      </c>
    </row>
    <row r="369" spans="1:14" ht="14.4" customHeight="1" x14ac:dyDescent="0.3">
      <c r="A369" s="747" t="s">
        <v>560</v>
      </c>
      <c r="B369" s="748" t="s">
        <v>561</v>
      </c>
      <c r="C369" s="749" t="s">
        <v>584</v>
      </c>
      <c r="D369" s="750" t="s">
        <v>585</v>
      </c>
      <c r="E369" s="751">
        <v>50113001</v>
      </c>
      <c r="F369" s="750" t="s">
        <v>596</v>
      </c>
      <c r="G369" s="749" t="s">
        <v>597</v>
      </c>
      <c r="H369" s="749">
        <v>193724</v>
      </c>
      <c r="I369" s="749">
        <v>93724</v>
      </c>
      <c r="J369" s="749" t="s">
        <v>847</v>
      </c>
      <c r="K369" s="749" t="s">
        <v>848</v>
      </c>
      <c r="L369" s="752">
        <v>68.319999999999993</v>
      </c>
      <c r="M369" s="752">
        <v>2</v>
      </c>
      <c r="N369" s="753">
        <v>136.63999999999999</v>
      </c>
    </row>
    <row r="370" spans="1:14" ht="14.4" customHeight="1" x14ac:dyDescent="0.3">
      <c r="A370" s="747" t="s">
        <v>560</v>
      </c>
      <c r="B370" s="748" t="s">
        <v>561</v>
      </c>
      <c r="C370" s="749" t="s">
        <v>584</v>
      </c>
      <c r="D370" s="750" t="s">
        <v>585</v>
      </c>
      <c r="E370" s="751">
        <v>50113001</v>
      </c>
      <c r="F370" s="750" t="s">
        <v>596</v>
      </c>
      <c r="G370" s="749" t="s">
        <v>597</v>
      </c>
      <c r="H370" s="749">
        <v>107678</v>
      </c>
      <c r="I370" s="749">
        <v>107678</v>
      </c>
      <c r="J370" s="749" t="s">
        <v>869</v>
      </c>
      <c r="K370" s="749" t="s">
        <v>870</v>
      </c>
      <c r="L370" s="752">
        <v>459.8</v>
      </c>
      <c r="M370" s="752">
        <v>1</v>
      </c>
      <c r="N370" s="753">
        <v>459.8</v>
      </c>
    </row>
    <row r="371" spans="1:14" ht="14.4" customHeight="1" x14ac:dyDescent="0.3">
      <c r="A371" s="747" t="s">
        <v>560</v>
      </c>
      <c r="B371" s="748" t="s">
        <v>561</v>
      </c>
      <c r="C371" s="749" t="s">
        <v>584</v>
      </c>
      <c r="D371" s="750" t="s">
        <v>585</v>
      </c>
      <c r="E371" s="751">
        <v>50113001</v>
      </c>
      <c r="F371" s="750" t="s">
        <v>596</v>
      </c>
      <c r="G371" s="749" t="s">
        <v>597</v>
      </c>
      <c r="H371" s="749">
        <v>100498</v>
      </c>
      <c r="I371" s="749">
        <v>498</v>
      </c>
      <c r="J371" s="749" t="s">
        <v>922</v>
      </c>
      <c r="K371" s="749" t="s">
        <v>923</v>
      </c>
      <c r="L371" s="752">
        <v>108.75</v>
      </c>
      <c r="M371" s="752">
        <v>2</v>
      </c>
      <c r="N371" s="753">
        <v>217.5</v>
      </c>
    </row>
    <row r="372" spans="1:14" ht="14.4" customHeight="1" x14ac:dyDescent="0.3">
      <c r="A372" s="747" t="s">
        <v>560</v>
      </c>
      <c r="B372" s="748" t="s">
        <v>561</v>
      </c>
      <c r="C372" s="749" t="s">
        <v>584</v>
      </c>
      <c r="D372" s="750" t="s">
        <v>585</v>
      </c>
      <c r="E372" s="751">
        <v>50113001</v>
      </c>
      <c r="F372" s="750" t="s">
        <v>596</v>
      </c>
      <c r="G372" s="749" t="s">
        <v>597</v>
      </c>
      <c r="H372" s="749">
        <v>102684</v>
      </c>
      <c r="I372" s="749">
        <v>2684</v>
      </c>
      <c r="J372" s="749" t="s">
        <v>928</v>
      </c>
      <c r="K372" s="749" t="s">
        <v>930</v>
      </c>
      <c r="L372" s="752">
        <v>73.725999999999999</v>
      </c>
      <c r="M372" s="752">
        <v>20</v>
      </c>
      <c r="N372" s="753">
        <v>1474.52</v>
      </c>
    </row>
    <row r="373" spans="1:14" ht="14.4" customHeight="1" x14ac:dyDescent="0.3">
      <c r="A373" s="747" t="s">
        <v>560</v>
      </c>
      <c r="B373" s="748" t="s">
        <v>561</v>
      </c>
      <c r="C373" s="749" t="s">
        <v>584</v>
      </c>
      <c r="D373" s="750" t="s">
        <v>585</v>
      </c>
      <c r="E373" s="751">
        <v>50113001</v>
      </c>
      <c r="F373" s="750" t="s">
        <v>596</v>
      </c>
      <c r="G373" s="749" t="s">
        <v>604</v>
      </c>
      <c r="H373" s="749">
        <v>107981</v>
      </c>
      <c r="I373" s="749">
        <v>7981</v>
      </c>
      <c r="J373" s="749" t="s">
        <v>966</v>
      </c>
      <c r="K373" s="749" t="s">
        <v>1200</v>
      </c>
      <c r="L373" s="752">
        <v>50.739999999999988</v>
      </c>
      <c r="M373" s="752">
        <v>6</v>
      </c>
      <c r="N373" s="753">
        <v>304.43999999999994</v>
      </c>
    </row>
    <row r="374" spans="1:14" ht="14.4" customHeight="1" x14ac:dyDescent="0.3">
      <c r="A374" s="747" t="s">
        <v>560</v>
      </c>
      <c r="B374" s="748" t="s">
        <v>561</v>
      </c>
      <c r="C374" s="749" t="s">
        <v>584</v>
      </c>
      <c r="D374" s="750" t="s">
        <v>585</v>
      </c>
      <c r="E374" s="751">
        <v>50113001</v>
      </c>
      <c r="F374" s="750" t="s">
        <v>596</v>
      </c>
      <c r="G374" s="749" t="s">
        <v>597</v>
      </c>
      <c r="H374" s="749">
        <v>131385</v>
      </c>
      <c r="I374" s="749">
        <v>31385</v>
      </c>
      <c r="J374" s="749" t="s">
        <v>1035</v>
      </c>
      <c r="K374" s="749" t="s">
        <v>1036</v>
      </c>
      <c r="L374" s="752">
        <v>39.46</v>
      </c>
      <c r="M374" s="752">
        <v>1</v>
      </c>
      <c r="N374" s="753">
        <v>39.46</v>
      </c>
    </row>
    <row r="375" spans="1:14" ht="14.4" customHeight="1" x14ac:dyDescent="0.3">
      <c r="A375" s="747" t="s">
        <v>560</v>
      </c>
      <c r="B375" s="748" t="s">
        <v>561</v>
      </c>
      <c r="C375" s="749" t="s">
        <v>584</v>
      </c>
      <c r="D375" s="750" t="s">
        <v>585</v>
      </c>
      <c r="E375" s="751">
        <v>50113016</v>
      </c>
      <c r="F375" s="750" t="s">
        <v>1201</v>
      </c>
      <c r="G375" s="749" t="s">
        <v>597</v>
      </c>
      <c r="H375" s="749">
        <v>210049</v>
      </c>
      <c r="I375" s="749">
        <v>210049</v>
      </c>
      <c r="J375" s="749" t="s">
        <v>1202</v>
      </c>
      <c r="K375" s="749" t="s">
        <v>1203</v>
      </c>
      <c r="L375" s="752">
        <v>51341.99</v>
      </c>
      <c r="M375" s="752">
        <v>2</v>
      </c>
      <c r="N375" s="753">
        <v>102683.98</v>
      </c>
    </row>
    <row r="376" spans="1:14" ht="14.4" customHeight="1" x14ac:dyDescent="0.3">
      <c r="A376" s="747" t="s">
        <v>560</v>
      </c>
      <c r="B376" s="748" t="s">
        <v>561</v>
      </c>
      <c r="C376" s="749" t="s">
        <v>584</v>
      </c>
      <c r="D376" s="750" t="s">
        <v>585</v>
      </c>
      <c r="E376" s="751">
        <v>50113016</v>
      </c>
      <c r="F376" s="750" t="s">
        <v>1201</v>
      </c>
      <c r="G376" s="749" t="s">
        <v>562</v>
      </c>
      <c r="H376" s="749">
        <v>167601</v>
      </c>
      <c r="I376" s="749">
        <v>167601</v>
      </c>
      <c r="J376" s="749" t="s">
        <v>1204</v>
      </c>
      <c r="K376" s="749" t="s">
        <v>1205</v>
      </c>
      <c r="L376" s="752">
        <v>73310.39866666669</v>
      </c>
      <c r="M376" s="752">
        <v>1</v>
      </c>
      <c r="N376" s="753">
        <v>73310.39866666669</v>
      </c>
    </row>
    <row r="377" spans="1:14" ht="14.4" customHeight="1" x14ac:dyDescent="0.3">
      <c r="A377" s="747" t="s">
        <v>560</v>
      </c>
      <c r="B377" s="748" t="s">
        <v>561</v>
      </c>
      <c r="C377" s="749" t="s">
        <v>587</v>
      </c>
      <c r="D377" s="750" t="s">
        <v>588</v>
      </c>
      <c r="E377" s="751">
        <v>50113001</v>
      </c>
      <c r="F377" s="750" t="s">
        <v>596</v>
      </c>
      <c r="G377" s="749" t="s">
        <v>597</v>
      </c>
      <c r="H377" s="749">
        <v>846758</v>
      </c>
      <c r="I377" s="749">
        <v>103387</v>
      </c>
      <c r="J377" s="749" t="s">
        <v>600</v>
      </c>
      <c r="K377" s="749" t="s">
        <v>601</v>
      </c>
      <c r="L377" s="752">
        <v>72.564999999999998</v>
      </c>
      <c r="M377" s="752">
        <v>100</v>
      </c>
      <c r="N377" s="753">
        <v>7256.5</v>
      </c>
    </row>
    <row r="378" spans="1:14" ht="14.4" customHeight="1" x14ac:dyDescent="0.3">
      <c r="A378" s="747" t="s">
        <v>560</v>
      </c>
      <c r="B378" s="748" t="s">
        <v>561</v>
      </c>
      <c r="C378" s="749" t="s">
        <v>587</v>
      </c>
      <c r="D378" s="750" t="s">
        <v>588</v>
      </c>
      <c r="E378" s="751">
        <v>50113001</v>
      </c>
      <c r="F378" s="750" t="s">
        <v>596</v>
      </c>
      <c r="G378" s="749" t="s">
        <v>597</v>
      </c>
      <c r="H378" s="749">
        <v>176064</v>
      </c>
      <c r="I378" s="749">
        <v>76064</v>
      </c>
      <c r="J378" s="749" t="s">
        <v>602</v>
      </c>
      <c r="K378" s="749" t="s">
        <v>603</v>
      </c>
      <c r="L378" s="752">
        <v>83.950000000000017</v>
      </c>
      <c r="M378" s="752">
        <v>2</v>
      </c>
      <c r="N378" s="753">
        <v>167.90000000000003</v>
      </c>
    </row>
    <row r="379" spans="1:14" ht="14.4" customHeight="1" x14ac:dyDescent="0.3">
      <c r="A379" s="747" t="s">
        <v>560</v>
      </c>
      <c r="B379" s="748" t="s">
        <v>561</v>
      </c>
      <c r="C379" s="749" t="s">
        <v>587</v>
      </c>
      <c r="D379" s="750" t="s">
        <v>588</v>
      </c>
      <c r="E379" s="751">
        <v>50113001</v>
      </c>
      <c r="F379" s="750" t="s">
        <v>596</v>
      </c>
      <c r="G379" s="749" t="s">
        <v>597</v>
      </c>
      <c r="H379" s="749">
        <v>197323</v>
      </c>
      <c r="I379" s="749">
        <v>197323</v>
      </c>
      <c r="J379" s="749" t="s">
        <v>607</v>
      </c>
      <c r="K379" s="749" t="s">
        <v>608</v>
      </c>
      <c r="L379" s="752">
        <v>1344.0650000000001</v>
      </c>
      <c r="M379" s="752">
        <v>6</v>
      </c>
      <c r="N379" s="753">
        <v>8064.39</v>
      </c>
    </row>
    <row r="380" spans="1:14" ht="14.4" customHeight="1" x14ac:dyDescent="0.3">
      <c r="A380" s="747" t="s">
        <v>560</v>
      </c>
      <c r="B380" s="748" t="s">
        <v>561</v>
      </c>
      <c r="C380" s="749" t="s">
        <v>587</v>
      </c>
      <c r="D380" s="750" t="s">
        <v>588</v>
      </c>
      <c r="E380" s="751">
        <v>50113001</v>
      </c>
      <c r="F380" s="750" t="s">
        <v>596</v>
      </c>
      <c r="G380" s="749" t="s">
        <v>597</v>
      </c>
      <c r="H380" s="749">
        <v>100362</v>
      </c>
      <c r="I380" s="749">
        <v>362</v>
      </c>
      <c r="J380" s="749" t="s">
        <v>1206</v>
      </c>
      <c r="K380" s="749" t="s">
        <v>965</v>
      </c>
      <c r="L380" s="752">
        <v>86.430000000000021</v>
      </c>
      <c r="M380" s="752">
        <v>2</v>
      </c>
      <c r="N380" s="753">
        <v>172.86000000000004</v>
      </c>
    </row>
    <row r="381" spans="1:14" ht="14.4" customHeight="1" x14ac:dyDescent="0.3">
      <c r="A381" s="747" t="s">
        <v>560</v>
      </c>
      <c r="B381" s="748" t="s">
        <v>561</v>
      </c>
      <c r="C381" s="749" t="s">
        <v>587</v>
      </c>
      <c r="D381" s="750" t="s">
        <v>588</v>
      </c>
      <c r="E381" s="751">
        <v>50113001</v>
      </c>
      <c r="F381" s="750" t="s">
        <v>596</v>
      </c>
      <c r="G381" s="749" t="s">
        <v>604</v>
      </c>
      <c r="H381" s="749">
        <v>115379</v>
      </c>
      <c r="I381" s="749">
        <v>15379</v>
      </c>
      <c r="J381" s="749" t="s">
        <v>1207</v>
      </c>
      <c r="K381" s="749" t="s">
        <v>687</v>
      </c>
      <c r="L381" s="752">
        <v>53.91</v>
      </c>
      <c r="M381" s="752">
        <v>2</v>
      </c>
      <c r="N381" s="753">
        <v>107.82</v>
      </c>
    </row>
    <row r="382" spans="1:14" ht="14.4" customHeight="1" x14ac:dyDescent="0.3">
      <c r="A382" s="747" t="s">
        <v>560</v>
      </c>
      <c r="B382" s="748" t="s">
        <v>561</v>
      </c>
      <c r="C382" s="749" t="s">
        <v>587</v>
      </c>
      <c r="D382" s="750" t="s">
        <v>588</v>
      </c>
      <c r="E382" s="751">
        <v>50113001</v>
      </c>
      <c r="F382" s="750" t="s">
        <v>596</v>
      </c>
      <c r="G382" s="749" t="s">
        <v>604</v>
      </c>
      <c r="H382" s="749">
        <v>115378</v>
      </c>
      <c r="I382" s="749">
        <v>15378</v>
      </c>
      <c r="J382" s="749" t="s">
        <v>613</v>
      </c>
      <c r="K382" s="749" t="s">
        <v>615</v>
      </c>
      <c r="L382" s="752">
        <v>21.21</v>
      </c>
      <c r="M382" s="752">
        <v>1</v>
      </c>
      <c r="N382" s="753">
        <v>21.21</v>
      </c>
    </row>
    <row r="383" spans="1:14" ht="14.4" customHeight="1" x14ac:dyDescent="0.3">
      <c r="A383" s="747" t="s">
        <v>560</v>
      </c>
      <c r="B383" s="748" t="s">
        <v>561</v>
      </c>
      <c r="C383" s="749" t="s">
        <v>587</v>
      </c>
      <c r="D383" s="750" t="s">
        <v>588</v>
      </c>
      <c r="E383" s="751">
        <v>50113001</v>
      </c>
      <c r="F383" s="750" t="s">
        <v>596</v>
      </c>
      <c r="G383" s="749" t="s">
        <v>597</v>
      </c>
      <c r="H383" s="749">
        <v>194328</v>
      </c>
      <c r="I383" s="749">
        <v>94328</v>
      </c>
      <c r="J383" s="749" t="s">
        <v>1208</v>
      </c>
      <c r="K383" s="749" t="s">
        <v>1209</v>
      </c>
      <c r="L383" s="752">
        <v>52.97999999999999</v>
      </c>
      <c r="M383" s="752">
        <v>1</v>
      </c>
      <c r="N383" s="753">
        <v>52.97999999999999</v>
      </c>
    </row>
    <row r="384" spans="1:14" ht="14.4" customHeight="1" x14ac:dyDescent="0.3">
      <c r="A384" s="747" t="s">
        <v>560</v>
      </c>
      <c r="B384" s="748" t="s">
        <v>561</v>
      </c>
      <c r="C384" s="749" t="s">
        <v>587</v>
      </c>
      <c r="D384" s="750" t="s">
        <v>588</v>
      </c>
      <c r="E384" s="751">
        <v>50113001</v>
      </c>
      <c r="F384" s="750" t="s">
        <v>596</v>
      </c>
      <c r="G384" s="749" t="s">
        <v>597</v>
      </c>
      <c r="H384" s="749">
        <v>188708</v>
      </c>
      <c r="I384" s="749">
        <v>88708</v>
      </c>
      <c r="J384" s="749" t="s">
        <v>616</v>
      </c>
      <c r="K384" s="749" t="s">
        <v>617</v>
      </c>
      <c r="L384" s="752">
        <v>79.949999999999989</v>
      </c>
      <c r="M384" s="752">
        <v>1</v>
      </c>
      <c r="N384" s="753">
        <v>79.949999999999989</v>
      </c>
    </row>
    <row r="385" spans="1:14" ht="14.4" customHeight="1" x14ac:dyDescent="0.3">
      <c r="A385" s="747" t="s">
        <v>560</v>
      </c>
      <c r="B385" s="748" t="s">
        <v>561</v>
      </c>
      <c r="C385" s="749" t="s">
        <v>587</v>
      </c>
      <c r="D385" s="750" t="s">
        <v>588</v>
      </c>
      <c r="E385" s="751">
        <v>50113001</v>
      </c>
      <c r="F385" s="750" t="s">
        <v>596</v>
      </c>
      <c r="G385" s="749" t="s">
        <v>597</v>
      </c>
      <c r="H385" s="749">
        <v>176954</v>
      </c>
      <c r="I385" s="749">
        <v>176954</v>
      </c>
      <c r="J385" s="749" t="s">
        <v>618</v>
      </c>
      <c r="K385" s="749" t="s">
        <v>619</v>
      </c>
      <c r="L385" s="752">
        <v>95.240000000000038</v>
      </c>
      <c r="M385" s="752">
        <v>1</v>
      </c>
      <c r="N385" s="753">
        <v>95.240000000000038</v>
      </c>
    </row>
    <row r="386" spans="1:14" ht="14.4" customHeight="1" x14ac:dyDescent="0.3">
      <c r="A386" s="747" t="s">
        <v>560</v>
      </c>
      <c r="B386" s="748" t="s">
        <v>561</v>
      </c>
      <c r="C386" s="749" t="s">
        <v>587</v>
      </c>
      <c r="D386" s="750" t="s">
        <v>588</v>
      </c>
      <c r="E386" s="751">
        <v>50113001</v>
      </c>
      <c r="F386" s="750" t="s">
        <v>596</v>
      </c>
      <c r="G386" s="749" t="s">
        <v>597</v>
      </c>
      <c r="H386" s="749">
        <v>167547</v>
      </c>
      <c r="I386" s="749">
        <v>67547</v>
      </c>
      <c r="J386" s="749" t="s">
        <v>1210</v>
      </c>
      <c r="K386" s="749" t="s">
        <v>1211</v>
      </c>
      <c r="L386" s="752">
        <v>47.120000000000005</v>
      </c>
      <c r="M386" s="752">
        <v>1</v>
      </c>
      <c r="N386" s="753">
        <v>47.120000000000005</v>
      </c>
    </row>
    <row r="387" spans="1:14" ht="14.4" customHeight="1" x14ac:dyDescent="0.3">
      <c r="A387" s="747" t="s">
        <v>560</v>
      </c>
      <c r="B387" s="748" t="s">
        <v>561</v>
      </c>
      <c r="C387" s="749" t="s">
        <v>587</v>
      </c>
      <c r="D387" s="750" t="s">
        <v>588</v>
      </c>
      <c r="E387" s="751">
        <v>50113001</v>
      </c>
      <c r="F387" s="750" t="s">
        <v>596</v>
      </c>
      <c r="G387" s="749" t="s">
        <v>604</v>
      </c>
      <c r="H387" s="749">
        <v>127263</v>
      </c>
      <c r="I387" s="749">
        <v>127263</v>
      </c>
      <c r="J387" s="749" t="s">
        <v>620</v>
      </c>
      <c r="K387" s="749" t="s">
        <v>622</v>
      </c>
      <c r="L387" s="752">
        <v>54.010000000000012</v>
      </c>
      <c r="M387" s="752">
        <v>1</v>
      </c>
      <c r="N387" s="753">
        <v>54.010000000000012</v>
      </c>
    </row>
    <row r="388" spans="1:14" ht="14.4" customHeight="1" x14ac:dyDescent="0.3">
      <c r="A388" s="747" t="s">
        <v>560</v>
      </c>
      <c r="B388" s="748" t="s">
        <v>561</v>
      </c>
      <c r="C388" s="749" t="s">
        <v>587</v>
      </c>
      <c r="D388" s="750" t="s">
        <v>588</v>
      </c>
      <c r="E388" s="751">
        <v>50113001</v>
      </c>
      <c r="F388" s="750" t="s">
        <v>596</v>
      </c>
      <c r="G388" s="749" t="s">
        <v>597</v>
      </c>
      <c r="H388" s="749">
        <v>194919</v>
      </c>
      <c r="I388" s="749">
        <v>94919</v>
      </c>
      <c r="J388" s="749" t="s">
        <v>628</v>
      </c>
      <c r="K388" s="749" t="s">
        <v>1212</v>
      </c>
      <c r="L388" s="752">
        <v>51.519999999999989</v>
      </c>
      <c r="M388" s="752">
        <v>1</v>
      </c>
      <c r="N388" s="753">
        <v>51.519999999999989</v>
      </c>
    </row>
    <row r="389" spans="1:14" ht="14.4" customHeight="1" x14ac:dyDescent="0.3">
      <c r="A389" s="747" t="s">
        <v>560</v>
      </c>
      <c r="B389" s="748" t="s">
        <v>561</v>
      </c>
      <c r="C389" s="749" t="s">
        <v>587</v>
      </c>
      <c r="D389" s="750" t="s">
        <v>588</v>
      </c>
      <c r="E389" s="751">
        <v>50113001</v>
      </c>
      <c r="F389" s="750" t="s">
        <v>596</v>
      </c>
      <c r="G389" s="749" t="s">
        <v>597</v>
      </c>
      <c r="H389" s="749">
        <v>194920</v>
      </c>
      <c r="I389" s="749">
        <v>94920</v>
      </c>
      <c r="J389" s="749" t="s">
        <v>628</v>
      </c>
      <c r="K389" s="749" t="s">
        <v>629</v>
      </c>
      <c r="L389" s="752">
        <v>74.010000000000019</v>
      </c>
      <c r="M389" s="752">
        <v>4</v>
      </c>
      <c r="N389" s="753">
        <v>296.04000000000008</v>
      </c>
    </row>
    <row r="390" spans="1:14" ht="14.4" customHeight="1" x14ac:dyDescent="0.3">
      <c r="A390" s="747" t="s">
        <v>560</v>
      </c>
      <c r="B390" s="748" t="s">
        <v>561</v>
      </c>
      <c r="C390" s="749" t="s">
        <v>587</v>
      </c>
      <c r="D390" s="750" t="s">
        <v>588</v>
      </c>
      <c r="E390" s="751">
        <v>50113001</v>
      </c>
      <c r="F390" s="750" t="s">
        <v>596</v>
      </c>
      <c r="G390" s="749" t="s">
        <v>597</v>
      </c>
      <c r="H390" s="749">
        <v>988727</v>
      </c>
      <c r="I390" s="749">
        <v>192247</v>
      </c>
      <c r="J390" s="749" t="s">
        <v>1213</v>
      </c>
      <c r="K390" s="749" t="s">
        <v>1214</v>
      </c>
      <c r="L390" s="752">
        <v>74.370000000000033</v>
      </c>
      <c r="M390" s="752">
        <v>1</v>
      </c>
      <c r="N390" s="753">
        <v>74.370000000000033</v>
      </c>
    </row>
    <row r="391" spans="1:14" ht="14.4" customHeight="1" x14ac:dyDescent="0.3">
      <c r="A391" s="747" t="s">
        <v>560</v>
      </c>
      <c r="B391" s="748" t="s">
        <v>561</v>
      </c>
      <c r="C391" s="749" t="s">
        <v>587</v>
      </c>
      <c r="D391" s="750" t="s">
        <v>588</v>
      </c>
      <c r="E391" s="751">
        <v>50113001</v>
      </c>
      <c r="F391" s="750" t="s">
        <v>596</v>
      </c>
      <c r="G391" s="749" t="s">
        <v>597</v>
      </c>
      <c r="H391" s="749">
        <v>844960</v>
      </c>
      <c r="I391" s="749">
        <v>125114</v>
      </c>
      <c r="J391" s="749" t="s">
        <v>632</v>
      </c>
      <c r="K391" s="749" t="s">
        <v>633</v>
      </c>
      <c r="L391" s="752">
        <v>57.849999999999994</v>
      </c>
      <c r="M391" s="752">
        <v>2</v>
      </c>
      <c r="N391" s="753">
        <v>115.69999999999999</v>
      </c>
    </row>
    <row r="392" spans="1:14" ht="14.4" customHeight="1" x14ac:dyDescent="0.3">
      <c r="A392" s="747" t="s">
        <v>560</v>
      </c>
      <c r="B392" s="748" t="s">
        <v>561</v>
      </c>
      <c r="C392" s="749" t="s">
        <v>587</v>
      </c>
      <c r="D392" s="750" t="s">
        <v>588</v>
      </c>
      <c r="E392" s="751">
        <v>50113001</v>
      </c>
      <c r="F392" s="750" t="s">
        <v>596</v>
      </c>
      <c r="G392" s="749" t="s">
        <v>597</v>
      </c>
      <c r="H392" s="749">
        <v>196610</v>
      </c>
      <c r="I392" s="749">
        <v>96610</v>
      </c>
      <c r="J392" s="749" t="s">
        <v>1215</v>
      </c>
      <c r="K392" s="749" t="s">
        <v>1216</v>
      </c>
      <c r="L392" s="752">
        <v>46.233333333333327</v>
      </c>
      <c r="M392" s="752">
        <v>3</v>
      </c>
      <c r="N392" s="753">
        <v>138.69999999999999</v>
      </c>
    </row>
    <row r="393" spans="1:14" ht="14.4" customHeight="1" x14ac:dyDescent="0.3">
      <c r="A393" s="747" t="s">
        <v>560</v>
      </c>
      <c r="B393" s="748" t="s">
        <v>561</v>
      </c>
      <c r="C393" s="749" t="s">
        <v>587</v>
      </c>
      <c r="D393" s="750" t="s">
        <v>588</v>
      </c>
      <c r="E393" s="751">
        <v>50113001</v>
      </c>
      <c r="F393" s="750" t="s">
        <v>596</v>
      </c>
      <c r="G393" s="749" t="s">
        <v>597</v>
      </c>
      <c r="H393" s="749">
        <v>847713</v>
      </c>
      <c r="I393" s="749">
        <v>125526</v>
      </c>
      <c r="J393" s="749" t="s">
        <v>1217</v>
      </c>
      <c r="K393" s="749" t="s">
        <v>1218</v>
      </c>
      <c r="L393" s="752">
        <v>84.28</v>
      </c>
      <c r="M393" s="752">
        <v>4</v>
      </c>
      <c r="N393" s="753">
        <v>337.12</v>
      </c>
    </row>
    <row r="394" spans="1:14" ht="14.4" customHeight="1" x14ac:dyDescent="0.3">
      <c r="A394" s="747" t="s">
        <v>560</v>
      </c>
      <c r="B394" s="748" t="s">
        <v>561</v>
      </c>
      <c r="C394" s="749" t="s">
        <v>587</v>
      </c>
      <c r="D394" s="750" t="s">
        <v>588</v>
      </c>
      <c r="E394" s="751">
        <v>50113001</v>
      </c>
      <c r="F394" s="750" t="s">
        <v>596</v>
      </c>
      <c r="G394" s="749" t="s">
        <v>597</v>
      </c>
      <c r="H394" s="749">
        <v>169667</v>
      </c>
      <c r="I394" s="749">
        <v>69667</v>
      </c>
      <c r="J394" s="749" t="s">
        <v>1219</v>
      </c>
      <c r="K394" s="749" t="s">
        <v>1220</v>
      </c>
      <c r="L394" s="752">
        <v>103.57000000000001</v>
      </c>
      <c r="M394" s="752">
        <v>5</v>
      </c>
      <c r="N394" s="753">
        <v>517.85</v>
      </c>
    </row>
    <row r="395" spans="1:14" ht="14.4" customHeight="1" x14ac:dyDescent="0.3">
      <c r="A395" s="747" t="s">
        <v>560</v>
      </c>
      <c r="B395" s="748" t="s">
        <v>561</v>
      </c>
      <c r="C395" s="749" t="s">
        <v>587</v>
      </c>
      <c r="D395" s="750" t="s">
        <v>588</v>
      </c>
      <c r="E395" s="751">
        <v>50113001</v>
      </c>
      <c r="F395" s="750" t="s">
        <v>596</v>
      </c>
      <c r="G395" s="749" t="s">
        <v>597</v>
      </c>
      <c r="H395" s="749">
        <v>216181</v>
      </c>
      <c r="I395" s="749">
        <v>216181</v>
      </c>
      <c r="J395" s="749" t="s">
        <v>1221</v>
      </c>
      <c r="K395" s="749" t="s">
        <v>1222</v>
      </c>
      <c r="L395" s="752">
        <v>54.14</v>
      </c>
      <c r="M395" s="752">
        <v>1</v>
      </c>
      <c r="N395" s="753">
        <v>54.14</v>
      </c>
    </row>
    <row r="396" spans="1:14" ht="14.4" customHeight="1" x14ac:dyDescent="0.3">
      <c r="A396" s="747" t="s">
        <v>560</v>
      </c>
      <c r="B396" s="748" t="s">
        <v>561</v>
      </c>
      <c r="C396" s="749" t="s">
        <v>587</v>
      </c>
      <c r="D396" s="750" t="s">
        <v>588</v>
      </c>
      <c r="E396" s="751">
        <v>50113001</v>
      </c>
      <c r="F396" s="750" t="s">
        <v>596</v>
      </c>
      <c r="G396" s="749" t="s">
        <v>597</v>
      </c>
      <c r="H396" s="749">
        <v>216182</v>
      </c>
      <c r="I396" s="749">
        <v>216182</v>
      </c>
      <c r="J396" s="749" t="s">
        <v>1221</v>
      </c>
      <c r="K396" s="749" t="s">
        <v>1223</v>
      </c>
      <c r="L396" s="752">
        <v>156.55000000000001</v>
      </c>
      <c r="M396" s="752">
        <v>2</v>
      </c>
      <c r="N396" s="753">
        <v>313.10000000000002</v>
      </c>
    </row>
    <row r="397" spans="1:14" ht="14.4" customHeight="1" x14ac:dyDescent="0.3">
      <c r="A397" s="747" t="s">
        <v>560</v>
      </c>
      <c r="B397" s="748" t="s">
        <v>561</v>
      </c>
      <c r="C397" s="749" t="s">
        <v>587</v>
      </c>
      <c r="D397" s="750" t="s">
        <v>588</v>
      </c>
      <c r="E397" s="751">
        <v>50113001</v>
      </c>
      <c r="F397" s="750" t="s">
        <v>596</v>
      </c>
      <c r="G397" s="749" t="s">
        <v>597</v>
      </c>
      <c r="H397" s="749">
        <v>203805</v>
      </c>
      <c r="I397" s="749">
        <v>203805</v>
      </c>
      <c r="J397" s="749" t="s">
        <v>1224</v>
      </c>
      <c r="K397" s="749" t="s">
        <v>1225</v>
      </c>
      <c r="L397" s="752">
        <v>602.76</v>
      </c>
      <c r="M397" s="752">
        <v>1</v>
      </c>
      <c r="N397" s="753">
        <v>602.76</v>
      </c>
    </row>
    <row r="398" spans="1:14" ht="14.4" customHeight="1" x14ac:dyDescent="0.3">
      <c r="A398" s="747" t="s">
        <v>560</v>
      </c>
      <c r="B398" s="748" t="s">
        <v>561</v>
      </c>
      <c r="C398" s="749" t="s">
        <v>587</v>
      </c>
      <c r="D398" s="750" t="s">
        <v>588</v>
      </c>
      <c r="E398" s="751">
        <v>50113001</v>
      </c>
      <c r="F398" s="750" t="s">
        <v>596</v>
      </c>
      <c r="G398" s="749" t="s">
        <v>597</v>
      </c>
      <c r="H398" s="749">
        <v>100394</v>
      </c>
      <c r="I398" s="749">
        <v>394</v>
      </c>
      <c r="J398" s="749" t="s">
        <v>1226</v>
      </c>
      <c r="K398" s="749" t="s">
        <v>1227</v>
      </c>
      <c r="L398" s="752">
        <v>65.740000000000009</v>
      </c>
      <c r="M398" s="752">
        <v>1</v>
      </c>
      <c r="N398" s="753">
        <v>65.740000000000009</v>
      </c>
    </row>
    <row r="399" spans="1:14" ht="14.4" customHeight="1" x14ac:dyDescent="0.3">
      <c r="A399" s="747" t="s">
        <v>560</v>
      </c>
      <c r="B399" s="748" t="s">
        <v>561</v>
      </c>
      <c r="C399" s="749" t="s">
        <v>587</v>
      </c>
      <c r="D399" s="750" t="s">
        <v>588</v>
      </c>
      <c r="E399" s="751">
        <v>50113001</v>
      </c>
      <c r="F399" s="750" t="s">
        <v>596</v>
      </c>
      <c r="G399" s="749" t="s">
        <v>597</v>
      </c>
      <c r="H399" s="749">
        <v>192351</v>
      </c>
      <c r="I399" s="749">
        <v>92351</v>
      </c>
      <c r="J399" s="749" t="s">
        <v>640</v>
      </c>
      <c r="K399" s="749" t="s">
        <v>641</v>
      </c>
      <c r="L399" s="752">
        <v>86.219999999999985</v>
      </c>
      <c r="M399" s="752">
        <v>6</v>
      </c>
      <c r="N399" s="753">
        <v>517.31999999999994</v>
      </c>
    </row>
    <row r="400" spans="1:14" ht="14.4" customHeight="1" x14ac:dyDescent="0.3">
      <c r="A400" s="747" t="s">
        <v>560</v>
      </c>
      <c r="B400" s="748" t="s">
        <v>561</v>
      </c>
      <c r="C400" s="749" t="s">
        <v>587</v>
      </c>
      <c r="D400" s="750" t="s">
        <v>588</v>
      </c>
      <c r="E400" s="751">
        <v>50113001</v>
      </c>
      <c r="F400" s="750" t="s">
        <v>596</v>
      </c>
      <c r="G400" s="749" t="s">
        <v>604</v>
      </c>
      <c r="H400" s="749">
        <v>112891</v>
      </c>
      <c r="I400" s="749">
        <v>12891</v>
      </c>
      <c r="J400" s="749" t="s">
        <v>644</v>
      </c>
      <c r="K400" s="749" t="s">
        <v>645</v>
      </c>
      <c r="L400" s="752">
        <v>58.335000000000022</v>
      </c>
      <c r="M400" s="752">
        <v>4</v>
      </c>
      <c r="N400" s="753">
        <v>233.34000000000009</v>
      </c>
    </row>
    <row r="401" spans="1:14" ht="14.4" customHeight="1" x14ac:dyDescent="0.3">
      <c r="A401" s="747" t="s">
        <v>560</v>
      </c>
      <c r="B401" s="748" t="s">
        <v>561</v>
      </c>
      <c r="C401" s="749" t="s">
        <v>587</v>
      </c>
      <c r="D401" s="750" t="s">
        <v>588</v>
      </c>
      <c r="E401" s="751">
        <v>50113001</v>
      </c>
      <c r="F401" s="750" t="s">
        <v>596</v>
      </c>
      <c r="G401" s="749" t="s">
        <v>604</v>
      </c>
      <c r="H401" s="749">
        <v>112892</v>
      </c>
      <c r="I401" s="749">
        <v>12892</v>
      </c>
      <c r="J401" s="749" t="s">
        <v>644</v>
      </c>
      <c r="K401" s="749" t="s">
        <v>646</v>
      </c>
      <c r="L401" s="752">
        <v>104.34000000000003</v>
      </c>
      <c r="M401" s="752">
        <v>2</v>
      </c>
      <c r="N401" s="753">
        <v>208.68000000000006</v>
      </c>
    </row>
    <row r="402" spans="1:14" ht="14.4" customHeight="1" x14ac:dyDescent="0.3">
      <c r="A402" s="747" t="s">
        <v>560</v>
      </c>
      <c r="B402" s="748" t="s">
        <v>561</v>
      </c>
      <c r="C402" s="749" t="s">
        <v>587</v>
      </c>
      <c r="D402" s="750" t="s">
        <v>588</v>
      </c>
      <c r="E402" s="751">
        <v>50113001</v>
      </c>
      <c r="F402" s="750" t="s">
        <v>596</v>
      </c>
      <c r="G402" s="749" t="s">
        <v>597</v>
      </c>
      <c r="H402" s="749">
        <v>159714</v>
      </c>
      <c r="I402" s="749">
        <v>59714</v>
      </c>
      <c r="J402" s="749" t="s">
        <v>647</v>
      </c>
      <c r="K402" s="749" t="s">
        <v>648</v>
      </c>
      <c r="L402" s="752">
        <v>119.49163660097624</v>
      </c>
      <c r="M402" s="752">
        <v>55</v>
      </c>
      <c r="N402" s="753">
        <v>6572.0400130536927</v>
      </c>
    </row>
    <row r="403" spans="1:14" ht="14.4" customHeight="1" x14ac:dyDescent="0.3">
      <c r="A403" s="747" t="s">
        <v>560</v>
      </c>
      <c r="B403" s="748" t="s">
        <v>561</v>
      </c>
      <c r="C403" s="749" t="s">
        <v>587</v>
      </c>
      <c r="D403" s="750" t="s">
        <v>588</v>
      </c>
      <c r="E403" s="751">
        <v>50113001</v>
      </c>
      <c r="F403" s="750" t="s">
        <v>596</v>
      </c>
      <c r="G403" s="749" t="s">
        <v>597</v>
      </c>
      <c r="H403" s="749">
        <v>176496</v>
      </c>
      <c r="I403" s="749">
        <v>76496</v>
      </c>
      <c r="J403" s="749" t="s">
        <v>649</v>
      </c>
      <c r="K403" s="749" t="s">
        <v>650</v>
      </c>
      <c r="L403" s="752">
        <v>125.42999999999999</v>
      </c>
      <c r="M403" s="752">
        <v>56</v>
      </c>
      <c r="N403" s="753">
        <v>7024.08</v>
      </c>
    </row>
    <row r="404" spans="1:14" ht="14.4" customHeight="1" x14ac:dyDescent="0.3">
      <c r="A404" s="747" t="s">
        <v>560</v>
      </c>
      <c r="B404" s="748" t="s">
        <v>561</v>
      </c>
      <c r="C404" s="749" t="s">
        <v>587</v>
      </c>
      <c r="D404" s="750" t="s">
        <v>588</v>
      </c>
      <c r="E404" s="751">
        <v>50113001</v>
      </c>
      <c r="F404" s="750" t="s">
        <v>596</v>
      </c>
      <c r="G404" s="749" t="s">
        <v>597</v>
      </c>
      <c r="H404" s="749">
        <v>102679</v>
      </c>
      <c r="I404" s="749">
        <v>2679</v>
      </c>
      <c r="J404" s="749" t="s">
        <v>1228</v>
      </c>
      <c r="K404" s="749" t="s">
        <v>1229</v>
      </c>
      <c r="L404" s="752">
        <v>164.48000000000002</v>
      </c>
      <c r="M404" s="752">
        <v>1</v>
      </c>
      <c r="N404" s="753">
        <v>164.48000000000002</v>
      </c>
    </row>
    <row r="405" spans="1:14" ht="14.4" customHeight="1" x14ac:dyDescent="0.3">
      <c r="A405" s="747" t="s">
        <v>560</v>
      </c>
      <c r="B405" s="748" t="s">
        <v>561</v>
      </c>
      <c r="C405" s="749" t="s">
        <v>587</v>
      </c>
      <c r="D405" s="750" t="s">
        <v>588</v>
      </c>
      <c r="E405" s="751">
        <v>50113001</v>
      </c>
      <c r="F405" s="750" t="s">
        <v>596</v>
      </c>
      <c r="G405" s="749" t="s">
        <v>597</v>
      </c>
      <c r="H405" s="749">
        <v>162316</v>
      </c>
      <c r="I405" s="749">
        <v>62316</v>
      </c>
      <c r="J405" s="749" t="s">
        <v>1230</v>
      </c>
      <c r="K405" s="749" t="s">
        <v>1231</v>
      </c>
      <c r="L405" s="752">
        <v>149.16499999999999</v>
      </c>
      <c r="M405" s="752">
        <v>4</v>
      </c>
      <c r="N405" s="753">
        <v>596.66</v>
      </c>
    </row>
    <row r="406" spans="1:14" ht="14.4" customHeight="1" x14ac:dyDescent="0.3">
      <c r="A406" s="747" t="s">
        <v>560</v>
      </c>
      <c r="B406" s="748" t="s">
        <v>561</v>
      </c>
      <c r="C406" s="749" t="s">
        <v>587</v>
      </c>
      <c r="D406" s="750" t="s">
        <v>588</v>
      </c>
      <c r="E406" s="751">
        <v>50113001</v>
      </c>
      <c r="F406" s="750" t="s">
        <v>596</v>
      </c>
      <c r="G406" s="749" t="s">
        <v>604</v>
      </c>
      <c r="H406" s="749">
        <v>183974</v>
      </c>
      <c r="I406" s="749">
        <v>83974</v>
      </c>
      <c r="J406" s="749" t="s">
        <v>1232</v>
      </c>
      <c r="K406" s="749" t="s">
        <v>1233</v>
      </c>
      <c r="L406" s="752">
        <v>88.45</v>
      </c>
      <c r="M406" s="752">
        <v>1</v>
      </c>
      <c r="N406" s="753">
        <v>88.45</v>
      </c>
    </row>
    <row r="407" spans="1:14" ht="14.4" customHeight="1" x14ac:dyDescent="0.3">
      <c r="A407" s="747" t="s">
        <v>560</v>
      </c>
      <c r="B407" s="748" t="s">
        <v>561</v>
      </c>
      <c r="C407" s="749" t="s">
        <v>587</v>
      </c>
      <c r="D407" s="750" t="s">
        <v>588</v>
      </c>
      <c r="E407" s="751">
        <v>50113001</v>
      </c>
      <c r="F407" s="750" t="s">
        <v>596</v>
      </c>
      <c r="G407" s="749" t="s">
        <v>604</v>
      </c>
      <c r="H407" s="749">
        <v>49941</v>
      </c>
      <c r="I407" s="749">
        <v>49941</v>
      </c>
      <c r="J407" s="749" t="s">
        <v>654</v>
      </c>
      <c r="K407" s="749" t="s">
        <v>655</v>
      </c>
      <c r="L407" s="752">
        <v>291.64999999999998</v>
      </c>
      <c r="M407" s="752">
        <v>1</v>
      </c>
      <c r="N407" s="753">
        <v>291.64999999999998</v>
      </c>
    </row>
    <row r="408" spans="1:14" ht="14.4" customHeight="1" x14ac:dyDescent="0.3">
      <c r="A408" s="747" t="s">
        <v>560</v>
      </c>
      <c r="B408" s="748" t="s">
        <v>561</v>
      </c>
      <c r="C408" s="749" t="s">
        <v>587</v>
      </c>
      <c r="D408" s="750" t="s">
        <v>588</v>
      </c>
      <c r="E408" s="751">
        <v>50113001</v>
      </c>
      <c r="F408" s="750" t="s">
        <v>596</v>
      </c>
      <c r="G408" s="749" t="s">
        <v>604</v>
      </c>
      <c r="H408" s="749">
        <v>145499</v>
      </c>
      <c r="I408" s="749">
        <v>45499</v>
      </c>
      <c r="J408" s="749" t="s">
        <v>654</v>
      </c>
      <c r="K408" s="749" t="s">
        <v>656</v>
      </c>
      <c r="L408" s="752">
        <v>101.73000000000003</v>
      </c>
      <c r="M408" s="752">
        <v>1</v>
      </c>
      <c r="N408" s="753">
        <v>101.73000000000003</v>
      </c>
    </row>
    <row r="409" spans="1:14" ht="14.4" customHeight="1" x14ac:dyDescent="0.3">
      <c r="A409" s="747" t="s">
        <v>560</v>
      </c>
      <c r="B409" s="748" t="s">
        <v>561</v>
      </c>
      <c r="C409" s="749" t="s">
        <v>587</v>
      </c>
      <c r="D409" s="750" t="s">
        <v>588</v>
      </c>
      <c r="E409" s="751">
        <v>50113001</v>
      </c>
      <c r="F409" s="750" t="s">
        <v>596</v>
      </c>
      <c r="G409" s="749" t="s">
        <v>604</v>
      </c>
      <c r="H409" s="749">
        <v>131536</v>
      </c>
      <c r="I409" s="749">
        <v>31536</v>
      </c>
      <c r="J409" s="749" t="s">
        <v>657</v>
      </c>
      <c r="K409" s="749" t="s">
        <v>658</v>
      </c>
      <c r="L409" s="752">
        <v>207.43999999999991</v>
      </c>
      <c r="M409" s="752">
        <v>2</v>
      </c>
      <c r="N409" s="753">
        <v>414.87999999999982</v>
      </c>
    </row>
    <row r="410" spans="1:14" ht="14.4" customHeight="1" x14ac:dyDescent="0.3">
      <c r="A410" s="747" t="s">
        <v>560</v>
      </c>
      <c r="B410" s="748" t="s">
        <v>561</v>
      </c>
      <c r="C410" s="749" t="s">
        <v>587</v>
      </c>
      <c r="D410" s="750" t="s">
        <v>588</v>
      </c>
      <c r="E410" s="751">
        <v>50113001</v>
      </c>
      <c r="F410" s="750" t="s">
        <v>596</v>
      </c>
      <c r="G410" s="749" t="s">
        <v>604</v>
      </c>
      <c r="H410" s="749">
        <v>158037</v>
      </c>
      <c r="I410" s="749">
        <v>58037</v>
      </c>
      <c r="J410" s="749" t="s">
        <v>1234</v>
      </c>
      <c r="K410" s="749" t="s">
        <v>1235</v>
      </c>
      <c r="L410" s="752">
        <v>93.85</v>
      </c>
      <c r="M410" s="752">
        <v>1</v>
      </c>
      <c r="N410" s="753">
        <v>93.85</v>
      </c>
    </row>
    <row r="411" spans="1:14" ht="14.4" customHeight="1" x14ac:dyDescent="0.3">
      <c r="A411" s="747" t="s">
        <v>560</v>
      </c>
      <c r="B411" s="748" t="s">
        <v>561</v>
      </c>
      <c r="C411" s="749" t="s">
        <v>587</v>
      </c>
      <c r="D411" s="750" t="s">
        <v>588</v>
      </c>
      <c r="E411" s="751">
        <v>50113001</v>
      </c>
      <c r="F411" s="750" t="s">
        <v>596</v>
      </c>
      <c r="G411" s="749" t="s">
        <v>597</v>
      </c>
      <c r="H411" s="749">
        <v>203399</v>
      </c>
      <c r="I411" s="749">
        <v>203399</v>
      </c>
      <c r="J411" s="749" t="s">
        <v>1236</v>
      </c>
      <c r="K411" s="749" t="s">
        <v>1237</v>
      </c>
      <c r="L411" s="752">
        <v>499.2000000000001</v>
      </c>
      <c r="M411" s="752">
        <v>1</v>
      </c>
      <c r="N411" s="753">
        <v>499.2000000000001</v>
      </c>
    </row>
    <row r="412" spans="1:14" ht="14.4" customHeight="1" x14ac:dyDescent="0.3">
      <c r="A412" s="747" t="s">
        <v>560</v>
      </c>
      <c r="B412" s="748" t="s">
        <v>561</v>
      </c>
      <c r="C412" s="749" t="s">
        <v>587</v>
      </c>
      <c r="D412" s="750" t="s">
        <v>588</v>
      </c>
      <c r="E412" s="751">
        <v>50113001</v>
      </c>
      <c r="F412" s="750" t="s">
        <v>596</v>
      </c>
      <c r="G412" s="749" t="s">
        <v>597</v>
      </c>
      <c r="H412" s="749">
        <v>845329</v>
      </c>
      <c r="I412" s="749">
        <v>0</v>
      </c>
      <c r="J412" s="749" t="s">
        <v>663</v>
      </c>
      <c r="K412" s="749" t="s">
        <v>562</v>
      </c>
      <c r="L412" s="752">
        <v>175.9842857142857</v>
      </c>
      <c r="M412" s="752">
        <v>7</v>
      </c>
      <c r="N412" s="753">
        <v>1231.8899999999999</v>
      </c>
    </row>
    <row r="413" spans="1:14" ht="14.4" customHeight="1" x14ac:dyDescent="0.3">
      <c r="A413" s="747" t="s">
        <v>560</v>
      </c>
      <c r="B413" s="748" t="s">
        <v>561</v>
      </c>
      <c r="C413" s="749" t="s">
        <v>587</v>
      </c>
      <c r="D413" s="750" t="s">
        <v>588</v>
      </c>
      <c r="E413" s="751">
        <v>50113001</v>
      </c>
      <c r="F413" s="750" t="s">
        <v>596</v>
      </c>
      <c r="G413" s="749" t="s">
        <v>604</v>
      </c>
      <c r="H413" s="749">
        <v>158716</v>
      </c>
      <c r="I413" s="749">
        <v>158716</v>
      </c>
      <c r="J413" s="749" t="s">
        <v>664</v>
      </c>
      <c r="K413" s="749" t="s">
        <v>665</v>
      </c>
      <c r="L413" s="752">
        <v>174.43000000000004</v>
      </c>
      <c r="M413" s="752">
        <v>1</v>
      </c>
      <c r="N413" s="753">
        <v>174.43000000000004</v>
      </c>
    </row>
    <row r="414" spans="1:14" ht="14.4" customHeight="1" x14ac:dyDescent="0.3">
      <c r="A414" s="747" t="s">
        <v>560</v>
      </c>
      <c r="B414" s="748" t="s">
        <v>561</v>
      </c>
      <c r="C414" s="749" t="s">
        <v>587</v>
      </c>
      <c r="D414" s="750" t="s">
        <v>588</v>
      </c>
      <c r="E414" s="751">
        <v>50113001</v>
      </c>
      <c r="F414" s="750" t="s">
        <v>596</v>
      </c>
      <c r="G414" s="749" t="s">
        <v>604</v>
      </c>
      <c r="H414" s="749">
        <v>158673</v>
      </c>
      <c r="I414" s="749">
        <v>158673</v>
      </c>
      <c r="J414" s="749" t="s">
        <v>1238</v>
      </c>
      <c r="K414" s="749" t="s">
        <v>1065</v>
      </c>
      <c r="L414" s="752">
        <v>26.469999999999995</v>
      </c>
      <c r="M414" s="752">
        <v>2</v>
      </c>
      <c r="N414" s="753">
        <v>52.939999999999991</v>
      </c>
    </row>
    <row r="415" spans="1:14" ht="14.4" customHeight="1" x14ac:dyDescent="0.3">
      <c r="A415" s="747" t="s">
        <v>560</v>
      </c>
      <c r="B415" s="748" t="s">
        <v>561</v>
      </c>
      <c r="C415" s="749" t="s">
        <v>587</v>
      </c>
      <c r="D415" s="750" t="s">
        <v>588</v>
      </c>
      <c r="E415" s="751">
        <v>50113001</v>
      </c>
      <c r="F415" s="750" t="s">
        <v>596</v>
      </c>
      <c r="G415" s="749" t="s">
        <v>604</v>
      </c>
      <c r="H415" s="749">
        <v>158697</v>
      </c>
      <c r="I415" s="749">
        <v>158697</v>
      </c>
      <c r="J415" s="749" t="s">
        <v>666</v>
      </c>
      <c r="K415" s="749" t="s">
        <v>668</v>
      </c>
      <c r="L415" s="752">
        <v>86.705000000000013</v>
      </c>
      <c r="M415" s="752">
        <v>2</v>
      </c>
      <c r="N415" s="753">
        <v>173.41000000000003</v>
      </c>
    </row>
    <row r="416" spans="1:14" ht="14.4" customHeight="1" x14ac:dyDescent="0.3">
      <c r="A416" s="747" t="s">
        <v>560</v>
      </c>
      <c r="B416" s="748" t="s">
        <v>561</v>
      </c>
      <c r="C416" s="749" t="s">
        <v>587</v>
      </c>
      <c r="D416" s="750" t="s">
        <v>588</v>
      </c>
      <c r="E416" s="751">
        <v>50113001</v>
      </c>
      <c r="F416" s="750" t="s">
        <v>596</v>
      </c>
      <c r="G416" s="749" t="s">
        <v>597</v>
      </c>
      <c r="H416" s="749">
        <v>116320</v>
      </c>
      <c r="I416" s="749">
        <v>16320</v>
      </c>
      <c r="J416" s="749" t="s">
        <v>1239</v>
      </c>
      <c r="K416" s="749" t="s">
        <v>1240</v>
      </c>
      <c r="L416" s="752">
        <v>117.69666666666664</v>
      </c>
      <c r="M416" s="752">
        <v>3</v>
      </c>
      <c r="N416" s="753">
        <v>353.08999999999992</v>
      </c>
    </row>
    <row r="417" spans="1:14" ht="14.4" customHeight="1" x14ac:dyDescent="0.3">
      <c r="A417" s="747" t="s">
        <v>560</v>
      </c>
      <c r="B417" s="748" t="s">
        <v>561</v>
      </c>
      <c r="C417" s="749" t="s">
        <v>587</v>
      </c>
      <c r="D417" s="750" t="s">
        <v>588</v>
      </c>
      <c r="E417" s="751">
        <v>50113001</v>
      </c>
      <c r="F417" s="750" t="s">
        <v>596</v>
      </c>
      <c r="G417" s="749" t="s">
        <v>597</v>
      </c>
      <c r="H417" s="749">
        <v>159392</v>
      </c>
      <c r="I417" s="749">
        <v>59392</v>
      </c>
      <c r="J417" s="749" t="s">
        <v>1241</v>
      </c>
      <c r="K417" s="749" t="s">
        <v>1242</v>
      </c>
      <c r="L417" s="752">
        <v>62.277000000000008</v>
      </c>
      <c r="M417" s="752">
        <v>10</v>
      </c>
      <c r="N417" s="753">
        <v>622.7700000000001</v>
      </c>
    </row>
    <row r="418" spans="1:14" ht="14.4" customHeight="1" x14ac:dyDescent="0.3">
      <c r="A418" s="747" t="s">
        <v>560</v>
      </c>
      <c r="B418" s="748" t="s">
        <v>561</v>
      </c>
      <c r="C418" s="749" t="s">
        <v>587</v>
      </c>
      <c r="D418" s="750" t="s">
        <v>588</v>
      </c>
      <c r="E418" s="751">
        <v>50113001</v>
      </c>
      <c r="F418" s="750" t="s">
        <v>596</v>
      </c>
      <c r="G418" s="749" t="s">
        <v>597</v>
      </c>
      <c r="H418" s="749">
        <v>134861</v>
      </c>
      <c r="I418" s="749">
        <v>134861</v>
      </c>
      <c r="J418" s="749" t="s">
        <v>669</v>
      </c>
      <c r="K418" s="749" t="s">
        <v>670</v>
      </c>
      <c r="L418" s="752">
        <v>1588.4199999999996</v>
      </c>
      <c r="M418" s="752">
        <v>1</v>
      </c>
      <c r="N418" s="753">
        <v>1588.4199999999996</v>
      </c>
    </row>
    <row r="419" spans="1:14" ht="14.4" customHeight="1" x14ac:dyDescent="0.3">
      <c r="A419" s="747" t="s">
        <v>560</v>
      </c>
      <c r="B419" s="748" t="s">
        <v>561</v>
      </c>
      <c r="C419" s="749" t="s">
        <v>587</v>
      </c>
      <c r="D419" s="750" t="s">
        <v>588</v>
      </c>
      <c r="E419" s="751">
        <v>50113001</v>
      </c>
      <c r="F419" s="750" t="s">
        <v>596</v>
      </c>
      <c r="G419" s="749" t="s">
        <v>604</v>
      </c>
      <c r="H419" s="749">
        <v>130560</v>
      </c>
      <c r="I419" s="749">
        <v>30560</v>
      </c>
      <c r="J419" s="749" t="s">
        <v>1243</v>
      </c>
      <c r="K419" s="749" t="s">
        <v>737</v>
      </c>
      <c r="L419" s="752">
        <v>198.81000000000009</v>
      </c>
      <c r="M419" s="752">
        <v>3</v>
      </c>
      <c r="N419" s="753">
        <v>596.43000000000029</v>
      </c>
    </row>
    <row r="420" spans="1:14" ht="14.4" customHeight="1" x14ac:dyDescent="0.3">
      <c r="A420" s="747" t="s">
        <v>560</v>
      </c>
      <c r="B420" s="748" t="s">
        <v>561</v>
      </c>
      <c r="C420" s="749" t="s">
        <v>587</v>
      </c>
      <c r="D420" s="750" t="s">
        <v>588</v>
      </c>
      <c r="E420" s="751">
        <v>50113001</v>
      </c>
      <c r="F420" s="750" t="s">
        <v>596</v>
      </c>
      <c r="G420" s="749" t="s">
        <v>597</v>
      </c>
      <c r="H420" s="749">
        <v>100407</v>
      </c>
      <c r="I420" s="749">
        <v>407</v>
      </c>
      <c r="J420" s="749" t="s">
        <v>1244</v>
      </c>
      <c r="K420" s="749" t="s">
        <v>1245</v>
      </c>
      <c r="L420" s="752">
        <v>185.51653846153846</v>
      </c>
      <c r="M420" s="752">
        <v>26</v>
      </c>
      <c r="N420" s="753">
        <v>4823.43</v>
      </c>
    </row>
    <row r="421" spans="1:14" ht="14.4" customHeight="1" x14ac:dyDescent="0.3">
      <c r="A421" s="747" t="s">
        <v>560</v>
      </c>
      <c r="B421" s="748" t="s">
        <v>561</v>
      </c>
      <c r="C421" s="749" t="s">
        <v>587</v>
      </c>
      <c r="D421" s="750" t="s">
        <v>588</v>
      </c>
      <c r="E421" s="751">
        <v>50113001</v>
      </c>
      <c r="F421" s="750" t="s">
        <v>596</v>
      </c>
      <c r="G421" s="749" t="s">
        <v>604</v>
      </c>
      <c r="H421" s="749">
        <v>850078</v>
      </c>
      <c r="I421" s="749">
        <v>102608</v>
      </c>
      <c r="J421" s="749" t="s">
        <v>679</v>
      </c>
      <c r="K421" s="749" t="s">
        <v>1246</v>
      </c>
      <c r="L421" s="752">
        <v>43.820000000000022</v>
      </c>
      <c r="M421" s="752">
        <v>1</v>
      </c>
      <c r="N421" s="753">
        <v>43.820000000000022</v>
      </c>
    </row>
    <row r="422" spans="1:14" ht="14.4" customHeight="1" x14ac:dyDescent="0.3">
      <c r="A422" s="747" t="s">
        <v>560</v>
      </c>
      <c r="B422" s="748" t="s">
        <v>561</v>
      </c>
      <c r="C422" s="749" t="s">
        <v>587</v>
      </c>
      <c r="D422" s="750" t="s">
        <v>588</v>
      </c>
      <c r="E422" s="751">
        <v>50113001</v>
      </c>
      <c r="F422" s="750" t="s">
        <v>596</v>
      </c>
      <c r="G422" s="749" t="s">
        <v>604</v>
      </c>
      <c r="H422" s="749">
        <v>850390</v>
      </c>
      <c r="I422" s="749">
        <v>102600</v>
      </c>
      <c r="J422" s="749" t="s">
        <v>681</v>
      </c>
      <c r="K422" s="749" t="s">
        <v>683</v>
      </c>
      <c r="L422" s="752">
        <v>67.999999999999986</v>
      </c>
      <c r="M422" s="752">
        <v>2</v>
      </c>
      <c r="N422" s="753">
        <v>135.99999999999997</v>
      </c>
    </row>
    <row r="423" spans="1:14" ht="14.4" customHeight="1" x14ac:dyDescent="0.3">
      <c r="A423" s="747" t="s">
        <v>560</v>
      </c>
      <c r="B423" s="748" t="s">
        <v>561</v>
      </c>
      <c r="C423" s="749" t="s">
        <v>587</v>
      </c>
      <c r="D423" s="750" t="s">
        <v>588</v>
      </c>
      <c r="E423" s="751">
        <v>50113001</v>
      </c>
      <c r="F423" s="750" t="s">
        <v>596</v>
      </c>
      <c r="G423" s="749" t="s">
        <v>597</v>
      </c>
      <c r="H423" s="749">
        <v>145981</v>
      </c>
      <c r="I423" s="749">
        <v>45981</v>
      </c>
      <c r="J423" s="749" t="s">
        <v>1247</v>
      </c>
      <c r="K423" s="749" t="s">
        <v>1248</v>
      </c>
      <c r="L423" s="752">
        <v>1704.5600000000002</v>
      </c>
      <c r="M423" s="752">
        <v>6</v>
      </c>
      <c r="N423" s="753">
        <v>10227.36</v>
      </c>
    </row>
    <row r="424" spans="1:14" ht="14.4" customHeight="1" x14ac:dyDescent="0.3">
      <c r="A424" s="747" t="s">
        <v>560</v>
      </c>
      <c r="B424" s="748" t="s">
        <v>561</v>
      </c>
      <c r="C424" s="749" t="s">
        <v>587</v>
      </c>
      <c r="D424" s="750" t="s">
        <v>588</v>
      </c>
      <c r="E424" s="751">
        <v>50113001</v>
      </c>
      <c r="F424" s="750" t="s">
        <v>596</v>
      </c>
      <c r="G424" s="749" t="s">
        <v>604</v>
      </c>
      <c r="H424" s="749">
        <v>848477</v>
      </c>
      <c r="I424" s="749">
        <v>124346</v>
      </c>
      <c r="J424" s="749" t="s">
        <v>688</v>
      </c>
      <c r="K424" s="749" t="s">
        <v>689</v>
      </c>
      <c r="L424" s="752">
        <v>131.29000000000013</v>
      </c>
      <c r="M424" s="752">
        <v>1</v>
      </c>
      <c r="N424" s="753">
        <v>131.29000000000013</v>
      </c>
    </row>
    <row r="425" spans="1:14" ht="14.4" customHeight="1" x14ac:dyDescent="0.3">
      <c r="A425" s="747" t="s">
        <v>560</v>
      </c>
      <c r="B425" s="748" t="s">
        <v>561</v>
      </c>
      <c r="C425" s="749" t="s">
        <v>587</v>
      </c>
      <c r="D425" s="750" t="s">
        <v>588</v>
      </c>
      <c r="E425" s="751">
        <v>50113001</v>
      </c>
      <c r="F425" s="750" t="s">
        <v>596</v>
      </c>
      <c r="G425" s="749" t="s">
        <v>604</v>
      </c>
      <c r="H425" s="749">
        <v>117425</v>
      </c>
      <c r="I425" s="749">
        <v>17425</v>
      </c>
      <c r="J425" s="749" t="s">
        <v>690</v>
      </c>
      <c r="K425" s="749" t="s">
        <v>691</v>
      </c>
      <c r="L425" s="752">
        <v>19.82</v>
      </c>
      <c r="M425" s="752">
        <v>2</v>
      </c>
      <c r="N425" s="753">
        <v>39.64</v>
      </c>
    </row>
    <row r="426" spans="1:14" ht="14.4" customHeight="1" x14ac:dyDescent="0.3">
      <c r="A426" s="747" t="s">
        <v>560</v>
      </c>
      <c r="B426" s="748" t="s">
        <v>561</v>
      </c>
      <c r="C426" s="749" t="s">
        <v>587</v>
      </c>
      <c r="D426" s="750" t="s">
        <v>588</v>
      </c>
      <c r="E426" s="751">
        <v>50113001</v>
      </c>
      <c r="F426" s="750" t="s">
        <v>596</v>
      </c>
      <c r="G426" s="749" t="s">
        <v>604</v>
      </c>
      <c r="H426" s="749">
        <v>117431</v>
      </c>
      <c r="I426" s="749">
        <v>17431</v>
      </c>
      <c r="J426" s="749" t="s">
        <v>692</v>
      </c>
      <c r="K426" s="749" t="s">
        <v>693</v>
      </c>
      <c r="L426" s="752">
        <v>27.093333333333334</v>
      </c>
      <c r="M426" s="752">
        <v>6</v>
      </c>
      <c r="N426" s="753">
        <v>162.56</v>
      </c>
    </row>
    <row r="427" spans="1:14" ht="14.4" customHeight="1" x14ac:dyDescent="0.3">
      <c r="A427" s="747" t="s">
        <v>560</v>
      </c>
      <c r="B427" s="748" t="s">
        <v>561</v>
      </c>
      <c r="C427" s="749" t="s">
        <v>587</v>
      </c>
      <c r="D427" s="750" t="s">
        <v>588</v>
      </c>
      <c r="E427" s="751">
        <v>50113001</v>
      </c>
      <c r="F427" s="750" t="s">
        <v>596</v>
      </c>
      <c r="G427" s="749" t="s">
        <v>597</v>
      </c>
      <c r="H427" s="749">
        <v>156992</v>
      </c>
      <c r="I427" s="749">
        <v>56992</v>
      </c>
      <c r="J427" s="749" t="s">
        <v>694</v>
      </c>
      <c r="K427" s="749" t="s">
        <v>695</v>
      </c>
      <c r="L427" s="752">
        <v>61.442500000000024</v>
      </c>
      <c r="M427" s="752">
        <v>4</v>
      </c>
      <c r="N427" s="753">
        <v>245.7700000000001</v>
      </c>
    </row>
    <row r="428" spans="1:14" ht="14.4" customHeight="1" x14ac:dyDescent="0.3">
      <c r="A428" s="747" t="s">
        <v>560</v>
      </c>
      <c r="B428" s="748" t="s">
        <v>561</v>
      </c>
      <c r="C428" s="749" t="s">
        <v>587</v>
      </c>
      <c r="D428" s="750" t="s">
        <v>588</v>
      </c>
      <c r="E428" s="751">
        <v>50113001</v>
      </c>
      <c r="F428" s="750" t="s">
        <v>596</v>
      </c>
      <c r="G428" s="749" t="s">
        <v>597</v>
      </c>
      <c r="H428" s="749">
        <v>156993</v>
      </c>
      <c r="I428" s="749">
        <v>56993</v>
      </c>
      <c r="J428" s="749" t="s">
        <v>696</v>
      </c>
      <c r="K428" s="749" t="s">
        <v>697</v>
      </c>
      <c r="L428" s="752">
        <v>73.15000000000002</v>
      </c>
      <c r="M428" s="752">
        <v>4</v>
      </c>
      <c r="N428" s="753">
        <v>292.60000000000008</v>
      </c>
    </row>
    <row r="429" spans="1:14" ht="14.4" customHeight="1" x14ac:dyDescent="0.3">
      <c r="A429" s="747" t="s">
        <v>560</v>
      </c>
      <c r="B429" s="748" t="s">
        <v>561</v>
      </c>
      <c r="C429" s="749" t="s">
        <v>587</v>
      </c>
      <c r="D429" s="750" t="s">
        <v>588</v>
      </c>
      <c r="E429" s="751">
        <v>50113001</v>
      </c>
      <c r="F429" s="750" t="s">
        <v>596</v>
      </c>
      <c r="G429" s="749" t="s">
        <v>604</v>
      </c>
      <c r="H429" s="749">
        <v>214435</v>
      </c>
      <c r="I429" s="749">
        <v>214435</v>
      </c>
      <c r="J429" s="749" t="s">
        <v>698</v>
      </c>
      <c r="K429" s="749" t="s">
        <v>699</v>
      </c>
      <c r="L429" s="752">
        <v>42.844615384615388</v>
      </c>
      <c r="M429" s="752">
        <v>13</v>
      </c>
      <c r="N429" s="753">
        <v>556.98</v>
      </c>
    </row>
    <row r="430" spans="1:14" ht="14.4" customHeight="1" x14ac:dyDescent="0.3">
      <c r="A430" s="747" t="s">
        <v>560</v>
      </c>
      <c r="B430" s="748" t="s">
        <v>561</v>
      </c>
      <c r="C430" s="749" t="s">
        <v>587</v>
      </c>
      <c r="D430" s="750" t="s">
        <v>588</v>
      </c>
      <c r="E430" s="751">
        <v>50113001</v>
      </c>
      <c r="F430" s="750" t="s">
        <v>596</v>
      </c>
      <c r="G430" s="749" t="s">
        <v>604</v>
      </c>
      <c r="H430" s="749">
        <v>214427</v>
      </c>
      <c r="I430" s="749">
        <v>214427</v>
      </c>
      <c r="J430" s="749" t="s">
        <v>700</v>
      </c>
      <c r="K430" s="749" t="s">
        <v>701</v>
      </c>
      <c r="L430" s="752">
        <v>16.559336633663367</v>
      </c>
      <c r="M430" s="752">
        <v>2020</v>
      </c>
      <c r="N430" s="753">
        <v>33449.86</v>
      </c>
    </row>
    <row r="431" spans="1:14" ht="14.4" customHeight="1" x14ac:dyDescent="0.3">
      <c r="A431" s="747" t="s">
        <v>560</v>
      </c>
      <c r="B431" s="748" t="s">
        <v>561</v>
      </c>
      <c r="C431" s="749" t="s">
        <v>587</v>
      </c>
      <c r="D431" s="750" t="s">
        <v>588</v>
      </c>
      <c r="E431" s="751">
        <v>50113001</v>
      </c>
      <c r="F431" s="750" t="s">
        <v>596</v>
      </c>
      <c r="G431" s="749" t="s">
        <v>604</v>
      </c>
      <c r="H431" s="749">
        <v>113767</v>
      </c>
      <c r="I431" s="749">
        <v>13767</v>
      </c>
      <c r="J431" s="749" t="s">
        <v>702</v>
      </c>
      <c r="K431" s="749" t="s">
        <v>1249</v>
      </c>
      <c r="L431" s="752">
        <v>44.66</v>
      </c>
      <c r="M431" s="752">
        <v>2</v>
      </c>
      <c r="N431" s="753">
        <v>89.32</v>
      </c>
    </row>
    <row r="432" spans="1:14" ht="14.4" customHeight="1" x14ac:dyDescent="0.3">
      <c r="A432" s="747" t="s">
        <v>560</v>
      </c>
      <c r="B432" s="748" t="s">
        <v>561</v>
      </c>
      <c r="C432" s="749" t="s">
        <v>587</v>
      </c>
      <c r="D432" s="750" t="s">
        <v>588</v>
      </c>
      <c r="E432" s="751">
        <v>50113001</v>
      </c>
      <c r="F432" s="750" t="s">
        <v>596</v>
      </c>
      <c r="G432" s="749" t="s">
        <v>604</v>
      </c>
      <c r="H432" s="749">
        <v>113768</v>
      </c>
      <c r="I432" s="749">
        <v>13768</v>
      </c>
      <c r="J432" s="749" t="s">
        <v>702</v>
      </c>
      <c r="K432" s="749" t="s">
        <v>703</v>
      </c>
      <c r="L432" s="752">
        <v>89.31</v>
      </c>
      <c r="M432" s="752">
        <v>1</v>
      </c>
      <c r="N432" s="753">
        <v>89.31</v>
      </c>
    </row>
    <row r="433" spans="1:14" ht="14.4" customHeight="1" x14ac:dyDescent="0.3">
      <c r="A433" s="747" t="s">
        <v>560</v>
      </c>
      <c r="B433" s="748" t="s">
        <v>561</v>
      </c>
      <c r="C433" s="749" t="s">
        <v>587</v>
      </c>
      <c r="D433" s="750" t="s">
        <v>588</v>
      </c>
      <c r="E433" s="751">
        <v>50113001</v>
      </c>
      <c r="F433" s="750" t="s">
        <v>596</v>
      </c>
      <c r="G433" s="749" t="s">
        <v>604</v>
      </c>
      <c r="H433" s="749">
        <v>848765</v>
      </c>
      <c r="I433" s="749">
        <v>107938</v>
      </c>
      <c r="J433" s="749" t="s">
        <v>702</v>
      </c>
      <c r="K433" s="749" t="s">
        <v>1250</v>
      </c>
      <c r="L433" s="752">
        <v>128.44199999999998</v>
      </c>
      <c r="M433" s="752">
        <v>25</v>
      </c>
      <c r="N433" s="753">
        <v>3211.0499999999997</v>
      </c>
    </row>
    <row r="434" spans="1:14" ht="14.4" customHeight="1" x14ac:dyDescent="0.3">
      <c r="A434" s="747" t="s">
        <v>560</v>
      </c>
      <c r="B434" s="748" t="s">
        <v>561</v>
      </c>
      <c r="C434" s="749" t="s">
        <v>587</v>
      </c>
      <c r="D434" s="750" t="s">
        <v>588</v>
      </c>
      <c r="E434" s="751">
        <v>50113001</v>
      </c>
      <c r="F434" s="750" t="s">
        <v>596</v>
      </c>
      <c r="G434" s="749" t="s">
        <v>597</v>
      </c>
      <c r="H434" s="749">
        <v>213264</v>
      </c>
      <c r="I434" s="749">
        <v>213264</v>
      </c>
      <c r="J434" s="749" t="s">
        <v>1251</v>
      </c>
      <c r="K434" s="749" t="s">
        <v>1252</v>
      </c>
      <c r="L434" s="752">
        <v>188.55000000000007</v>
      </c>
      <c r="M434" s="752">
        <v>3</v>
      </c>
      <c r="N434" s="753">
        <v>565.6500000000002</v>
      </c>
    </row>
    <row r="435" spans="1:14" ht="14.4" customHeight="1" x14ac:dyDescent="0.3">
      <c r="A435" s="747" t="s">
        <v>560</v>
      </c>
      <c r="B435" s="748" t="s">
        <v>561</v>
      </c>
      <c r="C435" s="749" t="s">
        <v>587</v>
      </c>
      <c r="D435" s="750" t="s">
        <v>588</v>
      </c>
      <c r="E435" s="751">
        <v>50113001</v>
      </c>
      <c r="F435" s="750" t="s">
        <v>596</v>
      </c>
      <c r="G435" s="749" t="s">
        <v>597</v>
      </c>
      <c r="H435" s="749">
        <v>193105</v>
      </c>
      <c r="I435" s="749">
        <v>93105</v>
      </c>
      <c r="J435" s="749" t="s">
        <v>706</v>
      </c>
      <c r="K435" s="749" t="s">
        <v>708</v>
      </c>
      <c r="L435" s="752">
        <v>207.05500000000001</v>
      </c>
      <c r="M435" s="752">
        <v>4</v>
      </c>
      <c r="N435" s="753">
        <v>828.22</v>
      </c>
    </row>
    <row r="436" spans="1:14" ht="14.4" customHeight="1" x14ac:dyDescent="0.3">
      <c r="A436" s="747" t="s">
        <v>560</v>
      </c>
      <c r="B436" s="748" t="s">
        <v>561</v>
      </c>
      <c r="C436" s="749" t="s">
        <v>587</v>
      </c>
      <c r="D436" s="750" t="s">
        <v>588</v>
      </c>
      <c r="E436" s="751">
        <v>50113001</v>
      </c>
      <c r="F436" s="750" t="s">
        <v>596</v>
      </c>
      <c r="G436" s="749" t="s">
        <v>597</v>
      </c>
      <c r="H436" s="749">
        <v>114075</v>
      </c>
      <c r="I436" s="749">
        <v>14075</v>
      </c>
      <c r="J436" s="749" t="s">
        <v>711</v>
      </c>
      <c r="K436" s="749" t="s">
        <v>1253</v>
      </c>
      <c r="L436" s="752">
        <v>294.97000000000003</v>
      </c>
      <c r="M436" s="752">
        <v>2</v>
      </c>
      <c r="N436" s="753">
        <v>589.94000000000005</v>
      </c>
    </row>
    <row r="437" spans="1:14" ht="14.4" customHeight="1" x14ac:dyDescent="0.3">
      <c r="A437" s="747" t="s">
        <v>560</v>
      </c>
      <c r="B437" s="748" t="s">
        <v>561</v>
      </c>
      <c r="C437" s="749" t="s">
        <v>587</v>
      </c>
      <c r="D437" s="750" t="s">
        <v>588</v>
      </c>
      <c r="E437" s="751">
        <v>50113001</v>
      </c>
      <c r="F437" s="750" t="s">
        <v>596</v>
      </c>
      <c r="G437" s="749" t="s">
        <v>597</v>
      </c>
      <c r="H437" s="749">
        <v>197522</v>
      </c>
      <c r="I437" s="749">
        <v>97522</v>
      </c>
      <c r="J437" s="749" t="s">
        <v>711</v>
      </c>
      <c r="K437" s="749" t="s">
        <v>1254</v>
      </c>
      <c r="L437" s="752">
        <v>159.20000000000002</v>
      </c>
      <c r="M437" s="752">
        <v>1</v>
      </c>
      <c r="N437" s="753">
        <v>159.20000000000002</v>
      </c>
    </row>
    <row r="438" spans="1:14" ht="14.4" customHeight="1" x14ac:dyDescent="0.3">
      <c r="A438" s="747" t="s">
        <v>560</v>
      </c>
      <c r="B438" s="748" t="s">
        <v>561</v>
      </c>
      <c r="C438" s="749" t="s">
        <v>587</v>
      </c>
      <c r="D438" s="750" t="s">
        <v>588</v>
      </c>
      <c r="E438" s="751">
        <v>50113001</v>
      </c>
      <c r="F438" s="750" t="s">
        <v>596</v>
      </c>
      <c r="G438" s="749" t="s">
        <v>597</v>
      </c>
      <c r="H438" s="749">
        <v>201992</v>
      </c>
      <c r="I438" s="749">
        <v>201992</v>
      </c>
      <c r="J438" s="749" t="s">
        <v>711</v>
      </c>
      <c r="K438" s="749" t="s">
        <v>712</v>
      </c>
      <c r="L438" s="752">
        <v>553.48000000000013</v>
      </c>
      <c r="M438" s="752">
        <v>2</v>
      </c>
      <c r="N438" s="753">
        <v>1106.9600000000003</v>
      </c>
    </row>
    <row r="439" spans="1:14" ht="14.4" customHeight="1" x14ac:dyDescent="0.3">
      <c r="A439" s="747" t="s">
        <v>560</v>
      </c>
      <c r="B439" s="748" t="s">
        <v>561</v>
      </c>
      <c r="C439" s="749" t="s">
        <v>587</v>
      </c>
      <c r="D439" s="750" t="s">
        <v>588</v>
      </c>
      <c r="E439" s="751">
        <v>50113001</v>
      </c>
      <c r="F439" s="750" t="s">
        <v>596</v>
      </c>
      <c r="G439" s="749" t="s">
        <v>597</v>
      </c>
      <c r="H439" s="749">
        <v>208694</v>
      </c>
      <c r="I439" s="749">
        <v>208694</v>
      </c>
      <c r="J439" s="749" t="s">
        <v>717</v>
      </c>
      <c r="K439" s="749" t="s">
        <v>719</v>
      </c>
      <c r="L439" s="752">
        <v>40.25</v>
      </c>
      <c r="M439" s="752">
        <v>3</v>
      </c>
      <c r="N439" s="753">
        <v>120.75</v>
      </c>
    </row>
    <row r="440" spans="1:14" ht="14.4" customHeight="1" x14ac:dyDescent="0.3">
      <c r="A440" s="747" t="s">
        <v>560</v>
      </c>
      <c r="B440" s="748" t="s">
        <v>561</v>
      </c>
      <c r="C440" s="749" t="s">
        <v>587</v>
      </c>
      <c r="D440" s="750" t="s">
        <v>588</v>
      </c>
      <c r="E440" s="751">
        <v>50113001</v>
      </c>
      <c r="F440" s="750" t="s">
        <v>596</v>
      </c>
      <c r="G440" s="749" t="s">
        <v>597</v>
      </c>
      <c r="H440" s="749">
        <v>208695</v>
      </c>
      <c r="I440" s="749">
        <v>208695</v>
      </c>
      <c r="J440" s="749" t="s">
        <v>717</v>
      </c>
      <c r="K440" s="749" t="s">
        <v>718</v>
      </c>
      <c r="L440" s="752">
        <v>77.760000000000005</v>
      </c>
      <c r="M440" s="752">
        <v>21</v>
      </c>
      <c r="N440" s="753">
        <v>1632.96</v>
      </c>
    </row>
    <row r="441" spans="1:14" ht="14.4" customHeight="1" x14ac:dyDescent="0.3">
      <c r="A441" s="747" t="s">
        <v>560</v>
      </c>
      <c r="B441" s="748" t="s">
        <v>561</v>
      </c>
      <c r="C441" s="749" t="s">
        <v>587</v>
      </c>
      <c r="D441" s="750" t="s">
        <v>588</v>
      </c>
      <c r="E441" s="751">
        <v>50113001</v>
      </c>
      <c r="F441" s="750" t="s">
        <v>596</v>
      </c>
      <c r="G441" s="749" t="s">
        <v>597</v>
      </c>
      <c r="H441" s="749">
        <v>189024</v>
      </c>
      <c r="I441" s="749">
        <v>89024</v>
      </c>
      <c r="J441" s="749" t="s">
        <v>1255</v>
      </c>
      <c r="K441" s="749" t="s">
        <v>1256</v>
      </c>
      <c r="L441" s="752">
        <v>18.130000000000006</v>
      </c>
      <c r="M441" s="752">
        <v>1</v>
      </c>
      <c r="N441" s="753">
        <v>18.130000000000006</v>
      </c>
    </row>
    <row r="442" spans="1:14" ht="14.4" customHeight="1" x14ac:dyDescent="0.3">
      <c r="A442" s="747" t="s">
        <v>560</v>
      </c>
      <c r="B442" s="748" t="s">
        <v>561</v>
      </c>
      <c r="C442" s="749" t="s">
        <v>587</v>
      </c>
      <c r="D442" s="750" t="s">
        <v>588</v>
      </c>
      <c r="E442" s="751">
        <v>50113001</v>
      </c>
      <c r="F442" s="750" t="s">
        <v>596</v>
      </c>
      <c r="G442" s="749" t="s">
        <v>597</v>
      </c>
      <c r="H442" s="749">
        <v>101807</v>
      </c>
      <c r="I442" s="749">
        <v>40538</v>
      </c>
      <c r="J442" s="749" t="s">
        <v>720</v>
      </c>
      <c r="K442" s="749" t="s">
        <v>721</v>
      </c>
      <c r="L442" s="752">
        <v>765.78</v>
      </c>
      <c r="M442" s="752">
        <v>1</v>
      </c>
      <c r="N442" s="753">
        <v>765.78</v>
      </c>
    </row>
    <row r="443" spans="1:14" ht="14.4" customHeight="1" x14ac:dyDescent="0.3">
      <c r="A443" s="747" t="s">
        <v>560</v>
      </c>
      <c r="B443" s="748" t="s">
        <v>561</v>
      </c>
      <c r="C443" s="749" t="s">
        <v>587</v>
      </c>
      <c r="D443" s="750" t="s">
        <v>588</v>
      </c>
      <c r="E443" s="751">
        <v>50113001</v>
      </c>
      <c r="F443" s="750" t="s">
        <v>596</v>
      </c>
      <c r="G443" s="749" t="s">
        <v>597</v>
      </c>
      <c r="H443" s="749">
        <v>117011</v>
      </c>
      <c r="I443" s="749">
        <v>17011</v>
      </c>
      <c r="J443" s="749" t="s">
        <v>722</v>
      </c>
      <c r="K443" s="749" t="s">
        <v>723</v>
      </c>
      <c r="L443" s="752">
        <v>145.56031250000004</v>
      </c>
      <c r="M443" s="752">
        <v>160</v>
      </c>
      <c r="N443" s="753">
        <v>23289.650000000005</v>
      </c>
    </row>
    <row r="444" spans="1:14" ht="14.4" customHeight="1" x14ac:dyDescent="0.3">
      <c r="A444" s="747" t="s">
        <v>560</v>
      </c>
      <c r="B444" s="748" t="s">
        <v>561</v>
      </c>
      <c r="C444" s="749" t="s">
        <v>587</v>
      </c>
      <c r="D444" s="750" t="s">
        <v>588</v>
      </c>
      <c r="E444" s="751">
        <v>50113001</v>
      </c>
      <c r="F444" s="750" t="s">
        <v>596</v>
      </c>
      <c r="G444" s="749" t="s">
        <v>597</v>
      </c>
      <c r="H444" s="749">
        <v>183318</v>
      </c>
      <c r="I444" s="749">
        <v>83318</v>
      </c>
      <c r="J444" s="749" t="s">
        <v>724</v>
      </c>
      <c r="K444" s="749" t="s">
        <v>725</v>
      </c>
      <c r="L444" s="752">
        <v>31.803333333333338</v>
      </c>
      <c r="M444" s="752">
        <v>3</v>
      </c>
      <c r="N444" s="753">
        <v>95.410000000000011</v>
      </c>
    </row>
    <row r="445" spans="1:14" ht="14.4" customHeight="1" x14ac:dyDescent="0.3">
      <c r="A445" s="747" t="s">
        <v>560</v>
      </c>
      <c r="B445" s="748" t="s">
        <v>561</v>
      </c>
      <c r="C445" s="749" t="s">
        <v>587</v>
      </c>
      <c r="D445" s="750" t="s">
        <v>588</v>
      </c>
      <c r="E445" s="751">
        <v>50113001</v>
      </c>
      <c r="F445" s="750" t="s">
        <v>596</v>
      </c>
      <c r="G445" s="749" t="s">
        <v>597</v>
      </c>
      <c r="H445" s="749">
        <v>103542</v>
      </c>
      <c r="I445" s="749">
        <v>3542</v>
      </c>
      <c r="J445" s="749" t="s">
        <v>1257</v>
      </c>
      <c r="K445" s="749" t="s">
        <v>956</v>
      </c>
      <c r="L445" s="752">
        <v>35.329999999999991</v>
      </c>
      <c r="M445" s="752">
        <v>1</v>
      </c>
      <c r="N445" s="753">
        <v>35.329999999999991</v>
      </c>
    </row>
    <row r="446" spans="1:14" ht="14.4" customHeight="1" x14ac:dyDescent="0.3">
      <c r="A446" s="747" t="s">
        <v>560</v>
      </c>
      <c r="B446" s="748" t="s">
        <v>561</v>
      </c>
      <c r="C446" s="749" t="s">
        <v>587</v>
      </c>
      <c r="D446" s="750" t="s">
        <v>588</v>
      </c>
      <c r="E446" s="751">
        <v>50113001</v>
      </c>
      <c r="F446" s="750" t="s">
        <v>596</v>
      </c>
      <c r="G446" s="749" t="s">
        <v>597</v>
      </c>
      <c r="H446" s="749">
        <v>844831</v>
      </c>
      <c r="I446" s="749">
        <v>0</v>
      </c>
      <c r="J446" s="749" t="s">
        <v>1258</v>
      </c>
      <c r="K446" s="749" t="s">
        <v>1259</v>
      </c>
      <c r="L446" s="752">
        <v>1377.51</v>
      </c>
      <c r="M446" s="752">
        <v>2</v>
      </c>
      <c r="N446" s="753">
        <v>2755.02</v>
      </c>
    </row>
    <row r="447" spans="1:14" ht="14.4" customHeight="1" x14ac:dyDescent="0.3">
      <c r="A447" s="747" t="s">
        <v>560</v>
      </c>
      <c r="B447" s="748" t="s">
        <v>561</v>
      </c>
      <c r="C447" s="749" t="s">
        <v>587</v>
      </c>
      <c r="D447" s="750" t="s">
        <v>588</v>
      </c>
      <c r="E447" s="751">
        <v>50113001</v>
      </c>
      <c r="F447" s="750" t="s">
        <v>596</v>
      </c>
      <c r="G447" s="749" t="s">
        <v>597</v>
      </c>
      <c r="H447" s="749">
        <v>100113</v>
      </c>
      <c r="I447" s="749">
        <v>113</v>
      </c>
      <c r="J447" s="749" t="s">
        <v>1260</v>
      </c>
      <c r="K447" s="749" t="s">
        <v>1138</v>
      </c>
      <c r="L447" s="752">
        <v>46.050000000000004</v>
      </c>
      <c r="M447" s="752">
        <v>2</v>
      </c>
      <c r="N447" s="753">
        <v>92.100000000000009</v>
      </c>
    </row>
    <row r="448" spans="1:14" ht="14.4" customHeight="1" x14ac:dyDescent="0.3">
      <c r="A448" s="747" t="s">
        <v>560</v>
      </c>
      <c r="B448" s="748" t="s">
        <v>561</v>
      </c>
      <c r="C448" s="749" t="s">
        <v>587</v>
      </c>
      <c r="D448" s="750" t="s">
        <v>588</v>
      </c>
      <c r="E448" s="751">
        <v>50113001</v>
      </c>
      <c r="F448" s="750" t="s">
        <v>596</v>
      </c>
      <c r="G448" s="749" t="s">
        <v>597</v>
      </c>
      <c r="H448" s="749">
        <v>108499</v>
      </c>
      <c r="I448" s="749">
        <v>8499</v>
      </c>
      <c r="J448" s="749" t="s">
        <v>1261</v>
      </c>
      <c r="K448" s="749" t="s">
        <v>1262</v>
      </c>
      <c r="L448" s="752">
        <v>111.52000000000001</v>
      </c>
      <c r="M448" s="752">
        <v>20</v>
      </c>
      <c r="N448" s="753">
        <v>2230.4</v>
      </c>
    </row>
    <row r="449" spans="1:14" ht="14.4" customHeight="1" x14ac:dyDescent="0.3">
      <c r="A449" s="747" t="s">
        <v>560</v>
      </c>
      <c r="B449" s="748" t="s">
        <v>561</v>
      </c>
      <c r="C449" s="749" t="s">
        <v>587</v>
      </c>
      <c r="D449" s="750" t="s">
        <v>588</v>
      </c>
      <c r="E449" s="751">
        <v>50113001</v>
      </c>
      <c r="F449" s="750" t="s">
        <v>596</v>
      </c>
      <c r="G449" s="749" t="s">
        <v>597</v>
      </c>
      <c r="H449" s="749">
        <v>102479</v>
      </c>
      <c r="I449" s="749">
        <v>2479</v>
      </c>
      <c r="J449" s="749" t="s">
        <v>726</v>
      </c>
      <c r="K449" s="749" t="s">
        <v>727</v>
      </c>
      <c r="L449" s="752">
        <v>65.569999999999993</v>
      </c>
      <c r="M449" s="752">
        <v>1</v>
      </c>
      <c r="N449" s="753">
        <v>65.569999999999993</v>
      </c>
    </row>
    <row r="450" spans="1:14" ht="14.4" customHeight="1" x14ac:dyDescent="0.3">
      <c r="A450" s="747" t="s">
        <v>560</v>
      </c>
      <c r="B450" s="748" t="s">
        <v>561</v>
      </c>
      <c r="C450" s="749" t="s">
        <v>587</v>
      </c>
      <c r="D450" s="750" t="s">
        <v>588</v>
      </c>
      <c r="E450" s="751">
        <v>50113001</v>
      </c>
      <c r="F450" s="750" t="s">
        <v>596</v>
      </c>
      <c r="G450" s="749" t="s">
        <v>597</v>
      </c>
      <c r="H450" s="749">
        <v>104071</v>
      </c>
      <c r="I450" s="749">
        <v>4071</v>
      </c>
      <c r="J450" s="749" t="s">
        <v>726</v>
      </c>
      <c r="K450" s="749" t="s">
        <v>728</v>
      </c>
      <c r="L450" s="752">
        <v>152.98999999999998</v>
      </c>
      <c r="M450" s="752">
        <v>1</v>
      </c>
      <c r="N450" s="753">
        <v>152.98999999999998</v>
      </c>
    </row>
    <row r="451" spans="1:14" ht="14.4" customHeight="1" x14ac:dyDescent="0.3">
      <c r="A451" s="747" t="s">
        <v>560</v>
      </c>
      <c r="B451" s="748" t="s">
        <v>561</v>
      </c>
      <c r="C451" s="749" t="s">
        <v>587</v>
      </c>
      <c r="D451" s="750" t="s">
        <v>588</v>
      </c>
      <c r="E451" s="751">
        <v>50113001</v>
      </c>
      <c r="F451" s="750" t="s">
        <v>596</v>
      </c>
      <c r="G451" s="749" t="s">
        <v>597</v>
      </c>
      <c r="H451" s="749">
        <v>846599</v>
      </c>
      <c r="I451" s="749">
        <v>107754</v>
      </c>
      <c r="J451" s="749" t="s">
        <v>1263</v>
      </c>
      <c r="K451" s="749" t="s">
        <v>562</v>
      </c>
      <c r="L451" s="752">
        <v>131.33499999999998</v>
      </c>
      <c r="M451" s="752">
        <v>20</v>
      </c>
      <c r="N451" s="753">
        <v>2626.7</v>
      </c>
    </row>
    <row r="452" spans="1:14" ht="14.4" customHeight="1" x14ac:dyDescent="0.3">
      <c r="A452" s="747" t="s">
        <v>560</v>
      </c>
      <c r="B452" s="748" t="s">
        <v>561</v>
      </c>
      <c r="C452" s="749" t="s">
        <v>587</v>
      </c>
      <c r="D452" s="750" t="s">
        <v>588</v>
      </c>
      <c r="E452" s="751">
        <v>50113001</v>
      </c>
      <c r="F452" s="750" t="s">
        <v>596</v>
      </c>
      <c r="G452" s="749" t="s">
        <v>597</v>
      </c>
      <c r="H452" s="749">
        <v>58880</v>
      </c>
      <c r="I452" s="749">
        <v>58880</v>
      </c>
      <c r="J452" s="749" t="s">
        <v>1264</v>
      </c>
      <c r="K452" s="749" t="s">
        <v>1265</v>
      </c>
      <c r="L452" s="752">
        <v>46.11</v>
      </c>
      <c r="M452" s="752">
        <v>4</v>
      </c>
      <c r="N452" s="753">
        <v>184.44</v>
      </c>
    </row>
    <row r="453" spans="1:14" ht="14.4" customHeight="1" x14ac:dyDescent="0.3">
      <c r="A453" s="747" t="s">
        <v>560</v>
      </c>
      <c r="B453" s="748" t="s">
        <v>561</v>
      </c>
      <c r="C453" s="749" t="s">
        <v>587</v>
      </c>
      <c r="D453" s="750" t="s">
        <v>588</v>
      </c>
      <c r="E453" s="751">
        <v>50113001</v>
      </c>
      <c r="F453" s="750" t="s">
        <v>596</v>
      </c>
      <c r="G453" s="749" t="s">
        <v>597</v>
      </c>
      <c r="H453" s="749">
        <v>142136</v>
      </c>
      <c r="I453" s="749">
        <v>142136</v>
      </c>
      <c r="J453" s="749" t="s">
        <v>1266</v>
      </c>
      <c r="K453" s="749" t="s">
        <v>1267</v>
      </c>
      <c r="L453" s="752">
        <v>404.83</v>
      </c>
      <c r="M453" s="752">
        <v>1</v>
      </c>
      <c r="N453" s="753">
        <v>404.83</v>
      </c>
    </row>
    <row r="454" spans="1:14" ht="14.4" customHeight="1" x14ac:dyDescent="0.3">
      <c r="A454" s="747" t="s">
        <v>560</v>
      </c>
      <c r="B454" s="748" t="s">
        <v>561</v>
      </c>
      <c r="C454" s="749" t="s">
        <v>587</v>
      </c>
      <c r="D454" s="750" t="s">
        <v>588</v>
      </c>
      <c r="E454" s="751">
        <v>50113001</v>
      </c>
      <c r="F454" s="750" t="s">
        <v>596</v>
      </c>
      <c r="G454" s="749" t="s">
        <v>597</v>
      </c>
      <c r="H454" s="749">
        <v>185656</v>
      </c>
      <c r="I454" s="749">
        <v>85656</v>
      </c>
      <c r="J454" s="749" t="s">
        <v>1268</v>
      </c>
      <c r="K454" s="749" t="s">
        <v>1269</v>
      </c>
      <c r="L454" s="752">
        <v>70.53</v>
      </c>
      <c r="M454" s="752">
        <v>1</v>
      </c>
      <c r="N454" s="753">
        <v>70.53</v>
      </c>
    </row>
    <row r="455" spans="1:14" ht="14.4" customHeight="1" x14ac:dyDescent="0.3">
      <c r="A455" s="747" t="s">
        <v>560</v>
      </c>
      <c r="B455" s="748" t="s">
        <v>561</v>
      </c>
      <c r="C455" s="749" t="s">
        <v>587</v>
      </c>
      <c r="D455" s="750" t="s">
        <v>588</v>
      </c>
      <c r="E455" s="751">
        <v>50113001</v>
      </c>
      <c r="F455" s="750" t="s">
        <v>596</v>
      </c>
      <c r="G455" s="749" t="s">
        <v>604</v>
      </c>
      <c r="H455" s="749">
        <v>215713</v>
      </c>
      <c r="I455" s="749">
        <v>215713</v>
      </c>
      <c r="J455" s="749" t="s">
        <v>739</v>
      </c>
      <c r="K455" s="749" t="s">
        <v>1270</v>
      </c>
      <c r="L455" s="752">
        <v>51.960000468172744</v>
      </c>
      <c r="M455" s="752">
        <v>3</v>
      </c>
      <c r="N455" s="753">
        <v>155.88000140451823</v>
      </c>
    </row>
    <row r="456" spans="1:14" ht="14.4" customHeight="1" x14ac:dyDescent="0.3">
      <c r="A456" s="747" t="s">
        <v>560</v>
      </c>
      <c r="B456" s="748" t="s">
        <v>561</v>
      </c>
      <c r="C456" s="749" t="s">
        <v>587</v>
      </c>
      <c r="D456" s="750" t="s">
        <v>588</v>
      </c>
      <c r="E456" s="751">
        <v>50113001</v>
      </c>
      <c r="F456" s="750" t="s">
        <v>596</v>
      </c>
      <c r="G456" s="749" t="s">
        <v>604</v>
      </c>
      <c r="H456" s="749">
        <v>215715</v>
      </c>
      <c r="I456" s="749">
        <v>215715</v>
      </c>
      <c r="J456" s="749" t="s">
        <v>739</v>
      </c>
      <c r="K456" s="749" t="s">
        <v>740</v>
      </c>
      <c r="L456" s="752">
        <v>132.54</v>
      </c>
      <c r="M456" s="752">
        <v>2</v>
      </c>
      <c r="N456" s="753">
        <v>265.08</v>
      </c>
    </row>
    <row r="457" spans="1:14" ht="14.4" customHeight="1" x14ac:dyDescent="0.3">
      <c r="A457" s="747" t="s">
        <v>560</v>
      </c>
      <c r="B457" s="748" t="s">
        <v>561</v>
      </c>
      <c r="C457" s="749" t="s">
        <v>587</v>
      </c>
      <c r="D457" s="750" t="s">
        <v>588</v>
      </c>
      <c r="E457" s="751">
        <v>50113001</v>
      </c>
      <c r="F457" s="750" t="s">
        <v>596</v>
      </c>
      <c r="G457" s="749" t="s">
        <v>562</v>
      </c>
      <c r="H457" s="749">
        <v>159448</v>
      </c>
      <c r="I457" s="749">
        <v>59448</v>
      </c>
      <c r="J457" s="749" t="s">
        <v>741</v>
      </c>
      <c r="K457" s="749" t="s">
        <v>742</v>
      </c>
      <c r="L457" s="752">
        <v>368.89</v>
      </c>
      <c r="M457" s="752">
        <v>2</v>
      </c>
      <c r="N457" s="753">
        <v>737.78</v>
      </c>
    </row>
    <row r="458" spans="1:14" ht="14.4" customHeight="1" x14ac:dyDescent="0.3">
      <c r="A458" s="747" t="s">
        <v>560</v>
      </c>
      <c r="B458" s="748" t="s">
        <v>561</v>
      </c>
      <c r="C458" s="749" t="s">
        <v>587</v>
      </c>
      <c r="D458" s="750" t="s">
        <v>588</v>
      </c>
      <c r="E458" s="751">
        <v>50113001</v>
      </c>
      <c r="F458" s="750" t="s">
        <v>596</v>
      </c>
      <c r="G458" s="749" t="s">
        <v>562</v>
      </c>
      <c r="H458" s="749">
        <v>159449</v>
      </c>
      <c r="I458" s="749">
        <v>59449</v>
      </c>
      <c r="J458" s="749" t="s">
        <v>743</v>
      </c>
      <c r="K458" s="749" t="s">
        <v>744</v>
      </c>
      <c r="L458" s="752">
        <v>774.51</v>
      </c>
      <c r="M458" s="752">
        <v>2</v>
      </c>
      <c r="N458" s="753">
        <v>1549.02</v>
      </c>
    </row>
    <row r="459" spans="1:14" ht="14.4" customHeight="1" x14ac:dyDescent="0.3">
      <c r="A459" s="747" t="s">
        <v>560</v>
      </c>
      <c r="B459" s="748" t="s">
        <v>561</v>
      </c>
      <c r="C459" s="749" t="s">
        <v>587</v>
      </c>
      <c r="D459" s="750" t="s">
        <v>588</v>
      </c>
      <c r="E459" s="751">
        <v>50113001</v>
      </c>
      <c r="F459" s="750" t="s">
        <v>596</v>
      </c>
      <c r="G459" s="749" t="s">
        <v>597</v>
      </c>
      <c r="H459" s="749">
        <v>930535</v>
      </c>
      <c r="I459" s="749">
        <v>0</v>
      </c>
      <c r="J459" s="749" t="s">
        <v>1271</v>
      </c>
      <c r="K459" s="749" t="s">
        <v>562</v>
      </c>
      <c r="L459" s="752">
        <v>155.0016</v>
      </c>
      <c r="M459" s="752">
        <v>3</v>
      </c>
      <c r="N459" s="753">
        <v>465.00479999999999</v>
      </c>
    </row>
    <row r="460" spans="1:14" ht="14.4" customHeight="1" x14ac:dyDescent="0.3">
      <c r="A460" s="747" t="s">
        <v>560</v>
      </c>
      <c r="B460" s="748" t="s">
        <v>561</v>
      </c>
      <c r="C460" s="749" t="s">
        <v>587</v>
      </c>
      <c r="D460" s="750" t="s">
        <v>588</v>
      </c>
      <c r="E460" s="751">
        <v>50113001</v>
      </c>
      <c r="F460" s="750" t="s">
        <v>596</v>
      </c>
      <c r="G460" s="749" t="s">
        <v>597</v>
      </c>
      <c r="H460" s="749">
        <v>905098</v>
      </c>
      <c r="I460" s="749">
        <v>23989</v>
      </c>
      <c r="J460" s="749" t="s">
        <v>745</v>
      </c>
      <c r="K460" s="749" t="s">
        <v>562</v>
      </c>
      <c r="L460" s="752">
        <v>416.99008178165349</v>
      </c>
      <c r="M460" s="752">
        <v>6</v>
      </c>
      <c r="N460" s="753">
        <v>2501.9404906899208</v>
      </c>
    </row>
    <row r="461" spans="1:14" ht="14.4" customHeight="1" x14ac:dyDescent="0.3">
      <c r="A461" s="747" t="s">
        <v>560</v>
      </c>
      <c r="B461" s="748" t="s">
        <v>561</v>
      </c>
      <c r="C461" s="749" t="s">
        <v>587</v>
      </c>
      <c r="D461" s="750" t="s">
        <v>588</v>
      </c>
      <c r="E461" s="751">
        <v>50113001</v>
      </c>
      <c r="F461" s="750" t="s">
        <v>596</v>
      </c>
      <c r="G461" s="749" t="s">
        <v>597</v>
      </c>
      <c r="H461" s="749">
        <v>900240</v>
      </c>
      <c r="I461" s="749">
        <v>0</v>
      </c>
      <c r="J461" s="749" t="s">
        <v>1272</v>
      </c>
      <c r="K461" s="749" t="s">
        <v>562</v>
      </c>
      <c r="L461" s="752">
        <v>67.760005059748877</v>
      </c>
      <c r="M461" s="752">
        <v>1</v>
      </c>
      <c r="N461" s="753">
        <v>67.760005059748877</v>
      </c>
    </row>
    <row r="462" spans="1:14" ht="14.4" customHeight="1" x14ac:dyDescent="0.3">
      <c r="A462" s="747" t="s">
        <v>560</v>
      </c>
      <c r="B462" s="748" t="s">
        <v>561</v>
      </c>
      <c r="C462" s="749" t="s">
        <v>587</v>
      </c>
      <c r="D462" s="750" t="s">
        <v>588</v>
      </c>
      <c r="E462" s="751">
        <v>50113001</v>
      </c>
      <c r="F462" s="750" t="s">
        <v>596</v>
      </c>
      <c r="G462" s="749" t="s">
        <v>597</v>
      </c>
      <c r="H462" s="749">
        <v>159976</v>
      </c>
      <c r="I462" s="749">
        <v>59976</v>
      </c>
      <c r="J462" s="749" t="s">
        <v>1273</v>
      </c>
      <c r="K462" s="749" t="s">
        <v>1274</v>
      </c>
      <c r="L462" s="752">
        <v>48.430000000000014</v>
      </c>
      <c r="M462" s="752">
        <v>1</v>
      </c>
      <c r="N462" s="753">
        <v>48.430000000000014</v>
      </c>
    </row>
    <row r="463" spans="1:14" ht="14.4" customHeight="1" x14ac:dyDescent="0.3">
      <c r="A463" s="747" t="s">
        <v>560</v>
      </c>
      <c r="B463" s="748" t="s">
        <v>561</v>
      </c>
      <c r="C463" s="749" t="s">
        <v>587</v>
      </c>
      <c r="D463" s="750" t="s">
        <v>588</v>
      </c>
      <c r="E463" s="751">
        <v>50113001</v>
      </c>
      <c r="F463" s="750" t="s">
        <v>596</v>
      </c>
      <c r="G463" s="749" t="s">
        <v>597</v>
      </c>
      <c r="H463" s="749">
        <v>145273</v>
      </c>
      <c r="I463" s="749">
        <v>45273</v>
      </c>
      <c r="J463" s="749" t="s">
        <v>1275</v>
      </c>
      <c r="K463" s="749" t="s">
        <v>1061</v>
      </c>
      <c r="L463" s="752">
        <v>50.47</v>
      </c>
      <c r="M463" s="752">
        <v>1</v>
      </c>
      <c r="N463" s="753">
        <v>50.47</v>
      </c>
    </row>
    <row r="464" spans="1:14" ht="14.4" customHeight="1" x14ac:dyDescent="0.3">
      <c r="A464" s="747" t="s">
        <v>560</v>
      </c>
      <c r="B464" s="748" t="s">
        <v>561</v>
      </c>
      <c r="C464" s="749" t="s">
        <v>587</v>
      </c>
      <c r="D464" s="750" t="s">
        <v>588</v>
      </c>
      <c r="E464" s="751">
        <v>50113001</v>
      </c>
      <c r="F464" s="750" t="s">
        <v>596</v>
      </c>
      <c r="G464" s="749" t="s">
        <v>597</v>
      </c>
      <c r="H464" s="749">
        <v>217079</v>
      </c>
      <c r="I464" s="749">
        <v>217079</v>
      </c>
      <c r="J464" s="749" t="s">
        <v>1276</v>
      </c>
      <c r="K464" s="749" t="s">
        <v>1277</v>
      </c>
      <c r="L464" s="752">
        <v>161.74666666666667</v>
      </c>
      <c r="M464" s="752">
        <v>3</v>
      </c>
      <c r="N464" s="753">
        <v>485.24</v>
      </c>
    </row>
    <row r="465" spans="1:14" ht="14.4" customHeight="1" x14ac:dyDescent="0.3">
      <c r="A465" s="747" t="s">
        <v>560</v>
      </c>
      <c r="B465" s="748" t="s">
        <v>561</v>
      </c>
      <c r="C465" s="749" t="s">
        <v>587</v>
      </c>
      <c r="D465" s="750" t="s">
        <v>588</v>
      </c>
      <c r="E465" s="751">
        <v>50113001</v>
      </c>
      <c r="F465" s="750" t="s">
        <v>596</v>
      </c>
      <c r="G465" s="749" t="s">
        <v>597</v>
      </c>
      <c r="H465" s="749">
        <v>162083</v>
      </c>
      <c r="I465" s="749">
        <v>162083</v>
      </c>
      <c r="J465" s="749" t="s">
        <v>758</v>
      </c>
      <c r="K465" s="749" t="s">
        <v>759</v>
      </c>
      <c r="L465" s="752">
        <v>454.84500000000003</v>
      </c>
      <c r="M465" s="752">
        <v>2</v>
      </c>
      <c r="N465" s="753">
        <v>909.69</v>
      </c>
    </row>
    <row r="466" spans="1:14" ht="14.4" customHeight="1" x14ac:dyDescent="0.3">
      <c r="A466" s="747" t="s">
        <v>560</v>
      </c>
      <c r="B466" s="748" t="s">
        <v>561</v>
      </c>
      <c r="C466" s="749" t="s">
        <v>587</v>
      </c>
      <c r="D466" s="750" t="s">
        <v>588</v>
      </c>
      <c r="E466" s="751">
        <v>50113001</v>
      </c>
      <c r="F466" s="750" t="s">
        <v>596</v>
      </c>
      <c r="G466" s="749" t="s">
        <v>597</v>
      </c>
      <c r="H466" s="749">
        <v>199680</v>
      </c>
      <c r="I466" s="749">
        <v>199680</v>
      </c>
      <c r="J466" s="749" t="s">
        <v>760</v>
      </c>
      <c r="K466" s="749" t="s">
        <v>761</v>
      </c>
      <c r="L466" s="752">
        <v>362.90000000000009</v>
      </c>
      <c r="M466" s="752">
        <v>3</v>
      </c>
      <c r="N466" s="753">
        <v>1088.7000000000003</v>
      </c>
    </row>
    <row r="467" spans="1:14" ht="14.4" customHeight="1" x14ac:dyDescent="0.3">
      <c r="A467" s="747" t="s">
        <v>560</v>
      </c>
      <c r="B467" s="748" t="s">
        <v>561</v>
      </c>
      <c r="C467" s="749" t="s">
        <v>587</v>
      </c>
      <c r="D467" s="750" t="s">
        <v>588</v>
      </c>
      <c r="E467" s="751">
        <v>50113001</v>
      </c>
      <c r="F467" s="750" t="s">
        <v>596</v>
      </c>
      <c r="G467" s="749" t="s">
        <v>597</v>
      </c>
      <c r="H467" s="749">
        <v>846413</v>
      </c>
      <c r="I467" s="749">
        <v>57585</v>
      </c>
      <c r="J467" s="749" t="s">
        <v>1278</v>
      </c>
      <c r="K467" s="749" t="s">
        <v>1279</v>
      </c>
      <c r="L467" s="752">
        <v>133.27999999999997</v>
      </c>
      <c r="M467" s="752">
        <v>6</v>
      </c>
      <c r="N467" s="753">
        <v>799.67999999999984</v>
      </c>
    </row>
    <row r="468" spans="1:14" ht="14.4" customHeight="1" x14ac:dyDescent="0.3">
      <c r="A468" s="747" t="s">
        <v>560</v>
      </c>
      <c r="B468" s="748" t="s">
        <v>561</v>
      </c>
      <c r="C468" s="749" t="s">
        <v>587</v>
      </c>
      <c r="D468" s="750" t="s">
        <v>588</v>
      </c>
      <c r="E468" s="751">
        <v>50113001</v>
      </c>
      <c r="F468" s="750" t="s">
        <v>596</v>
      </c>
      <c r="G468" s="749" t="s">
        <v>597</v>
      </c>
      <c r="H468" s="749">
        <v>848560</v>
      </c>
      <c r="I468" s="749">
        <v>125752</v>
      </c>
      <c r="J468" s="749" t="s">
        <v>768</v>
      </c>
      <c r="K468" s="749" t="s">
        <v>769</v>
      </c>
      <c r="L468" s="752">
        <v>190.41000000000003</v>
      </c>
      <c r="M468" s="752">
        <v>2</v>
      </c>
      <c r="N468" s="753">
        <v>380.82000000000005</v>
      </c>
    </row>
    <row r="469" spans="1:14" ht="14.4" customHeight="1" x14ac:dyDescent="0.3">
      <c r="A469" s="747" t="s">
        <v>560</v>
      </c>
      <c r="B469" s="748" t="s">
        <v>561</v>
      </c>
      <c r="C469" s="749" t="s">
        <v>587</v>
      </c>
      <c r="D469" s="750" t="s">
        <v>588</v>
      </c>
      <c r="E469" s="751">
        <v>50113001</v>
      </c>
      <c r="F469" s="750" t="s">
        <v>596</v>
      </c>
      <c r="G469" s="749" t="s">
        <v>597</v>
      </c>
      <c r="H469" s="749">
        <v>214904</v>
      </c>
      <c r="I469" s="749">
        <v>214904</v>
      </c>
      <c r="J469" s="749" t="s">
        <v>772</v>
      </c>
      <c r="K469" s="749" t="s">
        <v>773</v>
      </c>
      <c r="L469" s="752">
        <v>64.790000000000006</v>
      </c>
      <c r="M469" s="752">
        <v>1</v>
      </c>
      <c r="N469" s="753">
        <v>64.790000000000006</v>
      </c>
    </row>
    <row r="470" spans="1:14" ht="14.4" customHeight="1" x14ac:dyDescent="0.3">
      <c r="A470" s="747" t="s">
        <v>560</v>
      </c>
      <c r="B470" s="748" t="s">
        <v>561</v>
      </c>
      <c r="C470" s="749" t="s">
        <v>587</v>
      </c>
      <c r="D470" s="750" t="s">
        <v>588</v>
      </c>
      <c r="E470" s="751">
        <v>50113001</v>
      </c>
      <c r="F470" s="750" t="s">
        <v>596</v>
      </c>
      <c r="G470" s="749" t="s">
        <v>597</v>
      </c>
      <c r="H470" s="749">
        <v>847949</v>
      </c>
      <c r="I470" s="749">
        <v>120929</v>
      </c>
      <c r="J470" s="749" t="s">
        <v>1280</v>
      </c>
      <c r="K470" s="749" t="s">
        <v>1281</v>
      </c>
      <c r="L470" s="752">
        <v>105.17000000000003</v>
      </c>
      <c r="M470" s="752">
        <v>1</v>
      </c>
      <c r="N470" s="753">
        <v>105.17000000000003</v>
      </c>
    </row>
    <row r="471" spans="1:14" ht="14.4" customHeight="1" x14ac:dyDescent="0.3">
      <c r="A471" s="747" t="s">
        <v>560</v>
      </c>
      <c r="B471" s="748" t="s">
        <v>561</v>
      </c>
      <c r="C471" s="749" t="s">
        <v>587</v>
      </c>
      <c r="D471" s="750" t="s">
        <v>588</v>
      </c>
      <c r="E471" s="751">
        <v>50113001</v>
      </c>
      <c r="F471" s="750" t="s">
        <v>596</v>
      </c>
      <c r="G471" s="749" t="s">
        <v>597</v>
      </c>
      <c r="H471" s="749">
        <v>149990</v>
      </c>
      <c r="I471" s="749">
        <v>49990</v>
      </c>
      <c r="J471" s="749" t="s">
        <v>1282</v>
      </c>
      <c r="K471" s="749" t="s">
        <v>1283</v>
      </c>
      <c r="L471" s="752">
        <v>123.92142857142862</v>
      </c>
      <c r="M471" s="752">
        <v>35</v>
      </c>
      <c r="N471" s="753">
        <v>4337.2500000000018</v>
      </c>
    </row>
    <row r="472" spans="1:14" ht="14.4" customHeight="1" x14ac:dyDescent="0.3">
      <c r="A472" s="747" t="s">
        <v>560</v>
      </c>
      <c r="B472" s="748" t="s">
        <v>561</v>
      </c>
      <c r="C472" s="749" t="s">
        <v>587</v>
      </c>
      <c r="D472" s="750" t="s">
        <v>588</v>
      </c>
      <c r="E472" s="751">
        <v>50113001</v>
      </c>
      <c r="F472" s="750" t="s">
        <v>596</v>
      </c>
      <c r="G472" s="749" t="s">
        <v>597</v>
      </c>
      <c r="H472" s="749">
        <v>126530</v>
      </c>
      <c r="I472" s="749">
        <v>26530</v>
      </c>
      <c r="J472" s="749" t="s">
        <v>1284</v>
      </c>
      <c r="K472" s="749" t="s">
        <v>1285</v>
      </c>
      <c r="L472" s="752">
        <v>287.55</v>
      </c>
      <c r="M472" s="752">
        <v>1</v>
      </c>
      <c r="N472" s="753">
        <v>287.55</v>
      </c>
    </row>
    <row r="473" spans="1:14" ht="14.4" customHeight="1" x14ac:dyDescent="0.3">
      <c r="A473" s="747" t="s">
        <v>560</v>
      </c>
      <c r="B473" s="748" t="s">
        <v>561</v>
      </c>
      <c r="C473" s="749" t="s">
        <v>587</v>
      </c>
      <c r="D473" s="750" t="s">
        <v>588</v>
      </c>
      <c r="E473" s="751">
        <v>50113001</v>
      </c>
      <c r="F473" s="750" t="s">
        <v>596</v>
      </c>
      <c r="G473" s="749" t="s">
        <v>597</v>
      </c>
      <c r="H473" s="749">
        <v>129184</v>
      </c>
      <c r="I473" s="749">
        <v>29184</v>
      </c>
      <c r="J473" s="749" t="s">
        <v>1286</v>
      </c>
      <c r="K473" s="749" t="s">
        <v>1287</v>
      </c>
      <c r="L473" s="752">
        <v>805.61</v>
      </c>
      <c r="M473" s="752">
        <v>1</v>
      </c>
      <c r="N473" s="753">
        <v>805.61</v>
      </c>
    </row>
    <row r="474" spans="1:14" ht="14.4" customHeight="1" x14ac:dyDescent="0.3">
      <c r="A474" s="747" t="s">
        <v>560</v>
      </c>
      <c r="B474" s="748" t="s">
        <v>561</v>
      </c>
      <c r="C474" s="749" t="s">
        <v>587</v>
      </c>
      <c r="D474" s="750" t="s">
        <v>588</v>
      </c>
      <c r="E474" s="751">
        <v>50113001</v>
      </c>
      <c r="F474" s="750" t="s">
        <v>596</v>
      </c>
      <c r="G474" s="749" t="s">
        <v>597</v>
      </c>
      <c r="H474" s="749">
        <v>129188</v>
      </c>
      <c r="I474" s="749">
        <v>29188</v>
      </c>
      <c r="J474" s="749" t="s">
        <v>1288</v>
      </c>
      <c r="K474" s="749" t="s">
        <v>1289</v>
      </c>
      <c r="L474" s="752">
        <v>1387.6000000000001</v>
      </c>
      <c r="M474" s="752">
        <v>1</v>
      </c>
      <c r="N474" s="753">
        <v>1387.6000000000001</v>
      </c>
    </row>
    <row r="475" spans="1:14" ht="14.4" customHeight="1" x14ac:dyDescent="0.3">
      <c r="A475" s="747" t="s">
        <v>560</v>
      </c>
      <c r="B475" s="748" t="s">
        <v>561</v>
      </c>
      <c r="C475" s="749" t="s">
        <v>587</v>
      </c>
      <c r="D475" s="750" t="s">
        <v>588</v>
      </c>
      <c r="E475" s="751">
        <v>50113001</v>
      </c>
      <c r="F475" s="750" t="s">
        <v>596</v>
      </c>
      <c r="G475" s="749" t="s">
        <v>562</v>
      </c>
      <c r="H475" s="749">
        <v>47995</v>
      </c>
      <c r="I475" s="749">
        <v>47995</v>
      </c>
      <c r="J475" s="749" t="s">
        <v>1290</v>
      </c>
      <c r="K475" s="749" t="s">
        <v>1291</v>
      </c>
      <c r="L475" s="752">
        <v>847.73648804937022</v>
      </c>
      <c r="M475" s="752">
        <v>1</v>
      </c>
      <c r="N475" s="753">
        <v>847.73648804937022</v>
      </c>
    </row>
    <row r="476" spans="1:14" ht="14.4" customHeight="1" x14ac:dyDescent="0.3">
      <c r="A476" s="747" t="s">
        <v>560</v>
      </c>
      <c r="B476" s="748" t="s">
        <v>561</v>
      </c>
      <c r="C476" s="749" t="s">
        <v>587</v>
      </c>
      <c r="D476" s="750" t="s">
        <v>588</v>
      </c>
      <c r="E476" s="751">
        <v>50113001</v>
      </c>
      <c r="F476" s="750" t="s">
        <v>596</v>
      </c>
      <c r="G476" s="749" t="s">
        <v>597</v>
      </c>
      <c r="H476" s="749">
        <v>216978</v>
      </c>
      <c r="I476" s="749">
        <v>216978</v>
      </c>
      <c r="J476" s="749" t="s">
        <v>1292</v>
      </c>
      <c r="K476" s="749" t="s">
        <v>1293</v>
      </c>
      <c r="L476" s="752">
        <v>285.04999999999995</v>
      </c>
      <c r="M476" s="752">
        <v>1</v>
      </c>
      <c r="N476" s="753">
        <v>285.04999999999995</v>
      </c>
    </row>
    <row r="477" spans="1:14" ht="14.4" customHeight="1" x14ac:dyDescent="0.3">
      <c r="A477" s="747" t="s">
        <v>560</v>
      </c>
      <c r="B477" s="748" t="s">
        <v>561</v>
      </c>
      <c r="C477" s="749" t="s">
        <v>587</v>
      </c>
      <c r="D477" s="750" t="s">
        <v>588</v>
      </c>
      <c r="E477" s="751">
        <v>50113001</v>
      </c>
      <c r="F477" s="750" t="s">
        <v>596</v>
      </c>
      <c r="G477" s="749" t="s">
        <v>597</v>
      </c>
      <c r="H477" s="749">
        <v>158827</v>
      </c>
      <c r="I477" s="749">
        <v>58827</v>
      </c>
      <c r="J477" s="749" t="s">
        <v>785</v>
      </c>
      <c r="K477" s="749" t="s">
        <v>786</v>
      </c>
      <c r="L477" s="752">
        <v>162.49</v>
      </c>
      <c r="M477" s="752">
        <v>6</v>
      </c>
      <c r="N477" s="753">
        <v>974.94</v>
      </c>
    </row>
    <row r="478" spans="1:14" ht="14.4" customHeight="1" x14ac:dyDescent="0.3">
      <c r="A478" s="747" t="s">
        <v>560</v>
      </c>
      <c r="B478" s="748" t="s">
        <v>561</v>
      </c>
      <c r="C478" s="749" t="s">
        <v>587</v>
      </c>
      <c r="D478" s="750" t="s">
        <v>588</v>
      </c>
      <c r="E478" s="751">
        <v>50113001</v>
      </c>
      <c r="F478" s="750" t="s">
        <v>596</v>
      </c>
      <c r="G478" s="749" t="s">
        <v>604</v>
      </c>
      <c r="H478" s="749">
        <v>213477</v>
      </c>
      <c r="I478" s="749">
        <v>213477</v>
      </c>
      <c r="J478" s="749" t="s">
        <v>1294</v>
      </c>
      <c r="K478" s="749" t="s">
        <v>1295</v>
      </c>
      <c r="L478" s="752">
        <v>3300</v>
      </c>
      <c r="M478" s="752">
        <v>2</v>
      </c>
      <c r="N478" s="753">
        <v>6600</v>
      </c>
    </row>
    <row r="479" spans="1:14" ht="14.4" customHeight="1" x14ac:dyDescent="0.3">
      <c r="A479" s="747" t="s">
        <v>560</v>
      </c>
      <c r="B479" s="748" t="s">
        <v>561</v>
      </c>
      <c r="C479" s="749" t="s">
        <v>587</v>
      </c>
      <c r="D479" s="750" t="s">
        <v>588</v>
      </c>
      <c r="E479" s="751">
        <v>50113001</v>
      </c>
      <c r="F479" s="750" t="s">
        <v>596</v>
      </c>
      <c r="G479" s="749" t="s">
        <v>604</v>
      </c>
      <c r="H479" s="749">
        <v>213485</v>
      </c>
      <c r="I479" s="749">
        <v>213485</v>
      </c>
      <c r="J479" s="749" t="s">
        <v>787</v>
      </c>
      <c r="K479" s="749" t="s">
        <v>788</v>
      </c>
      <c r="L479" s="752">
        <v>721.2</v>
      </c>
      <c r="M479" s="752">
        <v>11</v>
      </c>
      <c r="N479" s="753">
        <v>7933.2000000000007</v>
      </c>
    </row>
    <row r="480" spans="1:14" ht="14.4" customHeight="1" x14ac:dyDescent="0.3">
      <c r="A480" s="747" t="s">
        <v>560</v>
      </c>
      <c r="B480" s="748" t="s">
        <v>561</v>
      </c>
      <c r="C480" s="749" t="s">
        <v>587</v>
      </c>
      <c r="D480" s="750" t="s">
        <v>588</v>
      </c>
      <c r="E480" s="751">
        <v>50113001</v>
      </c>
      <c r="F480" s="750" t="s">
        <v>596</v>
      </c>
      <c r="G480" s="749" t="s">
        <v>604</v>
      </c>
      <c r="H480" s="749">
        <v>213487</v>
      </c>
      <c r="I480" s="749">
        <v>213487</v>
      </c>
      <c r="J480" s="749" t="s">
        <v>787</v>
      </c>
      <c r="K480" s="749" t="s">
        <v>789</v>
      </c>
      <c r="L480" s="752">
        <v>271.85000000000002</v>
      </c>
      <c r="M480" s="752">
        <v>27</v>
      </c>
      <c r="N480" s="753">
        <v>7339.9500000000007</v>
      </c>
    </row>
    <row r="481" spans="1:14" ht="14.4" customHeight="1" x14ac:dyDescent="0.3">
      <c r="A481" s="747" t="s">
        <v>560</v>
      </c>
      <c r="B481" s="748" t="s">
        <v>561</v>
      </c>
      <c r="C481" s="749" t="s">
        <v>587</v>
      </c>
      <c r="D481" s="750" t="s">
        <v>588</v>
      </c>
      <c r="E481" s="751">
        <v>50113001</v>
      </c>
      <c r="F481" s="750" t="s">
        <v>596</v>
      </c>
      <c r="G481" s="749" t="s">
        <v>604</v>
      </c>
      <c r="H481" s="749">
        <v>213489</v>
      </c>
      <c r="I481" s="749">
        <v>213489</v>
      </c>
      <c r="J481" s="749" t="s">
        <v>787</v>
      </c>
      <c r="K481" s="749" t="s">
        <v>790</v>
      </c>
      <c r="L481" s="752">
        <v>630.66</v>
      </c>
      <c r="M481" s="752">
        <v>31</v>
      </c>
      <c r="N481" s="753">
        <v>19550.46</v>
      </c>
    </row>
    <row r="482" spans="1:14" ht="14.4" customHeight="1" x14ac:dyDescent="0.3">
      <c r="A482" s="747" t="s">
        <v>560</v>
      </c>
      <c r="B482" s="748" t="s">
        <v>561</v>
      </c>
      <c r="C482" s="749" t="s">
        <v>587</v>
      </c>
      <c r="D482" s="750" t="s">
        <v>588</v>
      </c>
      <c r="E482" s="751">
        <v>50113001</v>
      </c>
      <c r="F482" s="750" t="s">
        <v>596</v>
      </c>
      <c r="G482" s="749" t="s">
        <v>604</v>
      </c>
      <c r="H482" s="749">
        <v>213490</v>
      </c>
      <c r="I482" s="749">
        <v>213490</v>
      </c>
      <c r="J482" s="749" t="s">
        <v>787</v>
      </c>
      <c r="K482" s="749" t="s">
        <v>791</v>
      </c>
      <c r="L482" s="752">
        <v>913.6500000000002</v>
      </c>
      <c r="M482" s="752">
        <v>7</v>
      </c>
      <c r="N482" s="753">
        <v>6395.5500000000011</v>
      </c>
    </row>
    <row r="483" spans="1:14" ht="14.4" customHeight="1" x14ac:dyDescent="0.3">
      <c r="A483" s="747" t="s">
        <v>560</v>
      </c>
      <c r="B483" s="748" t="s">
        <v>561</v>
      </c>
      <c r="C483" s="749" t="s">
        <v>587</v>
      </c>
      <c r="D483" s="750" t="s">
        <v>588</v>
      </c>
      <c r="E483" s="751">
        <v>50113001</v>
      </c>
      <c r="F483" s="750" t="s">
        <v>596</v>
      </c>
      <c r="G483" s="749" t="s">
        <v>604</v>
      </c>
      <c r="H483" s="749">
        <v>213494</v>
      </c>
      <c r="I483" s="749">
        <v>213494</v>
      </c>
      <c r="J483" s="749" t="s">
        <v>787</v>
      </c>
      <c r="K483" s="749" t="s">
        <v>792</v>
      </c>
      <c r="L483" s="752">
        <v>408.95</v>
      </c>
      <c r="M483" s="752">
        <v>30</v>
      </c>
      <c r="N483" s="753">
        <v>12268.5</v>
      </c>
    </row>
    <row r="484" spans="1:14" ht="14.4" customHeight="1" x14ac:dyDescent="0.3">
      <c r="A484" s="747" t="s">
        <v>560</v>
      </c>
      <c r="B484" s="748" t="s">
        <v>561</v>
      </c>
      <c r="C484" s="749" t="s">
        <v>587</v>
      </c>
      <c r="D484" s="750" t="s">
        <v>588</v>
      </c>
      <c r="E484" s="751">
        <v>50113001</v>
      </c>
      <c r="F484" s="750" t="s">
        <v>596</v>
      </c>
      <c r="G484" s="749" t="s">
        <v>604</v>
      </c>
      <c r="H484" s="749">
        <v>213482</v>
      </c>
      <c r="I484" s="749">
        <v>213482</v>
      </c>
      <c r="J484" s="749" t="s">
        <v>793</v>
      </c>
      <c r="K484" s="749" t="s">
        <v>794</v>
      </c>
      <c r="L484" s="752">
        <v>1501.02</v>
      </c>
      <c r="M484" s="752">
        <v>1</v>
      </c>
      <c r="N484" s="753">
        <v>1501.02</v>
      </c>
    </row>
    <row r="485" spans="1:14" ht="14.4" customHeight="1" x14ac:dyDescent="0.3">
      <c r="A485" s="747" t="s">
        <v>560</v>
      </c>
      <c r="B485" s="748" t="s">
        <v>561</v>
      </c>
      <c r="C485" s="749" t="s">
        <v>587</v>
      </c>
      <c r="D485" s="750" t="s">
        <v>588</v>
      </c>
      <c r="E485" s="751">
        <v>50113001</v>
      </c>
      <c r="F485" s="750" t="s">
        <v>596</v>
      </c>
      <c r="G485" s="749" t="s">
        <v>604</v>
      </c>
      <c r="H485" s="749">
        <v>213484</v>
      </c>
      <c r="I485" s="749">
        <v>213484</v>
      </c>
      <c r="J485" s="749" t="s">
        <v>793</v>
      </c>
      <c r="K485" s="749" t="s">
        <v>791</v>
      </c>
      <c r="L485" s="752">
        <v>1895.77</v>
      </c>
      <c r="M485" s="752">
        <v>1</v>
      </c>
      <c r="N485" s="753">
        <v>1895.77</v>
      </c>
    </row>
    <row r="486" spans="1:14" ht="14.4" customHeight="1" x14ac:dyDescent="0.3">
      <c r="A486" s="747" t="s">
        <v>560</v>
      </c>
      <c r="B486" s="748" t="s">
        <v>561</v>
      </c>
      <c r="C486" s="749" t="s">
        <v>587</v>
      </c>
      <c r="D486" s="750" t="s">
        <v>588</v>
      </c>
      <c r="E486" s="751">
        <v>50113001</v>
      </c>
      <c r="F486" s="750" t="s">
        <v>596</v>
      </c>
      <c r="G486" s="749" t="s">
        <v>562</v>
      </c>
      <c r="H486" s="749">
        <v>198219</v>
      </c>
      <c r="I486" s="749">
        <v>98219</v>
      </c>
      <c r="J486" s="749" t="s">
        <v>795</v>
      </c>
      <c r="K486" s="749" t="s">
        <v>796</v>
      </c>
      <c r="L486" s="752">
        <v>59.9</v>
      </c>
      <c r="M486" s="752">
        <v>2</v>
      </c>
      <c r="N486" s="753">
        <v>119.8</v>
      </c>
    </row>
    <row r="487" spans="1:14" ht="14.4" customHeight="1" x14ac:dyDescent="0.3">
      <c r="A487" s="747" t="s">
        <v>560</v>
      </c>
      <c r="B487" s="748" t="s">
        <v>561</v>
      </c>
      <c r="C487" s="749" t="s">
        <v>587</v>
      </c>
      <c r="D487" s="750" t="s">
        <v>588</v>
      </c>
      <c r="E487" s="751">
        <v>50113001</v>
      </c>
      <c r="F487" s="750" t="s">
        <v>596</v>
      </c>
      <c r="G487" s="749" t="s">
        <v>604</v>
      </c>
      <c r="H487" s="749">
        <v>156807</v>
      </c>
      <c r="I487" s="749">
        <v>56807</v>
      </c>
      <c r="J487" s="749" t="s">
        <v>1296</v>
      </c>
      <c r="K487" s="749" t="s">
        <v>1297</v>
      </c>
      <c r="L487" s="752">
        <v>57.77</v>
      </c>
      <c r="M487" s="752">
        <v>2</v>
      </c>
      <c r="N487" s="753">
        <v>115.54</v>
      </c>
    </row>
    <row r="488" spans="1:14" ht="14.4" customHeight="1" x14ac:dyDescent="0.3">
      <c r="A488" s="747" t="s">
        <v>560</v>
      </c>
      <c r="B488" s="748" t="s">
        <v>561</v>
      </c>
      <c r="C488" s="749" t="s">
        <v>587</v>
      </c>
      <c r="D488" s="750" t="s">
        <v>588</v>
      </c>
      <c r="E488" s="751">
        <v>50113001</v>
      </c>
      <c r="F488" s="750" t="s">
        <v>596</v>
      </c>
      <c r="G488" s="749" t="s">
        <v>604</v>
      </c>
      <c r="H488" s="749">
        <v>156808</v>
      </c>
      <c r="I488" s="749">
        <v>56808</v>
      </c>
      <c r="J488" s="749" t="s">
        <v>1296</v>
      </c>
      <c r="K488" s="749" t="s">
        <v>1298</v>
      </c>
      <c r="L488" s="752">
        <v>92.77000000000001</v>
      </c>
      <c r="M488" s="752">
        <v>1</v>
      </c>
      <c r="N488" s="753">
        <v>92.77000000000001</v>
      </c>
    </row>
    <row r="489" spans="1:14" ht="14.4" customHeight="1" x14ac:dyDescent="0.3">
      <c r="A489" s="747" t="s">
        <v>560</v>
      </c>
      <c r="B489" s="748" t="s">
        <v>561</v>
      </c>
      <c r="C489" s="749" t="s">
        <v>587</v>
      </c>
      <c r="D489" s="750" t="s">
        <v>588</v>
      </c>
      <c r="E489" s="751">
        <v>50113001</v>
      </c>
      <c r="F489" s="750" t="s">
        <v>596</v>
      </c>
      <c r="G489" s="749" t="s">
        <v>604</v>
      </c>
      <c r="H489" s="749">
        <v>156810</v>
      </c>
      <c r="I489" s="749">
        <v>56810</v>
      </c>
      <c r="J489" s="749" t="s">
        <v>797</v>
      </c>
      <c r="K489" s="749" t="s">
        <v>1138</v>
      </c>
      <c r="L489" s="752">
        <v>69.38000000000001</v>
      </c>
      <c r="M489" s="752">
        <v>1</v>
      </c>
      <c r="N489" s="753">
        <v>69.38000000000001</v>
      </c>
    </row>
    <row r="490" spans="1:14" ht="14.4" customHeight="1" x14ac:dyDescent="0.3">
      <c r="A490" s="747" t="s">
        <v>560</v>
      </c>
      <c r="B490" s="748" t="s">
        <v>561</v>
      </c>
      <c r="C490" s="749" t="s">
        <v>587</v>
      </c>
      <c r="D490" s="750" t="s">
        <v>588</v>
      </c>
      <c r="E490" s="751">
        <v>50113001</v>
      </c>
      <c r="F490" s="750" t="s">
        <v>596</v>
      </c>
      <c r="G490" s="749" t="s">
        <v>604</v>
      </c>
      <c r="H490" s="749">
        <v>156805</v>
      </c>
      <c r="I490" s="749">
        <v>56805</v>
      </c>
      <c r="J490" s="749" t="s">
        <v>800</v>
      </c>
      <c r="K490" s="749" t="s">
        <v>801</v>
      </c>
      <c r="L490" s="752">
        <v>58.14</v>
      </c>
      <c r="M490" s="752">
        <v>1</v>
      </c>
      <c r="N490" s="753">
        <v>58.14</v>
      </c>
    </row>
    <row r="491" spans="1:14" ht="14.4" customHeight="1" x14ac:dyDescent="0.3">
      <c r="A491" s="747" t="s">
        <v>560</v>
      </c>
      <c r="B491" s="748" t="s">
        <v>561</v>
      </c>
      <c r="C491" s="749" t="s">
        <v>587</v>
      </c>
      <c r="D491" s="750" t="s">
        <v>588</v>
      </c>
      <c r="E491" s="751">
        <v>50113001</v>
      </c>
      <c r="F491" s="750" t="s">
        <v>596</v>
      </c>
      <c r="G491" s="749" t="s">
        <v>604</v>
      </c>
      <c r="H491" s="749">
        <v>214036</v>
      </c>
      <c r="I491" s="749">
        <v>214036</v>
      </c>
      <c r="J491" s="749" t="s">
        <v>802</v>
      </c>
      <c r="K491" s="749" t="s">
        <v>803</v>
      </c>
      <c r="L491" s="752">
        <v>40.390000000000008</v>
      </c>
      <c r="M491" s="752">
        <v>88</v>
      </c>
      <c r="N491" s="753">
        <v>3554.3200000000006</v>
      </c>
    </row>
    <row r="492" spans="1:14" ht="14.4" customHeight="1" x14ac:dyDescent="0.3">
      <c r="A492" s="747" t="s">
        <v>560</v>
      </c>
      <c r="B492" s="748" t="s">
        <v>561</v>
      </c>
      <c r="C492" s="749" t="s">
        <v>587</v>
      </c>
      <c r="D492" s="750" t="s">
        <v>588</v>
      </c>
      <c r="E492" s="751">
        <v>50113001</v>
      </c>
      <c r="F492" s="750" t="s">
        <v>596</v>
      </c>
      <c r="G492" s="749" t="s">
        <v>597</v>
      </c>
      <c r="H492" s="749">
        <v>199333</v>
      </c>
      <c r="I492" s="749">
        <v>99333</v>
      </c>
      <c r="J492" s="749" t="s">
        <v>804</v>
      </c>
      <c r="K492" s="749" t="s">
        <v>805</v>
      </c>
      <c r="L492" s="752">
        <v>237.86327272727274</v>
      </c>
      <c r="M492" s="752">
        <v>55</v>
      </c>
      <c r="N492" s="753">
        <v>13082.480000000001</v>
      </c>
    </row>
    <row r="493" spans="1:14" ht="14.4" customHeight="1" x14ac:dyDescent="0.3">
      <c r="A493" s="747" t="s">
        <v>560</v>
      </c>
      <c r="B493" s="748" t="s">
        <v>561</v>
      </c>
      <c r="C493" s="749" t="s">
        <v>587</v>
      </c>
      <c r="D493" s="750" t="s">
        <v>588</v>
      </c>
      <c r="E493" s="751">
        <v>50113001</v>
      </c>
      <c r="F493" s="750" t="s">
        <v>596</v>
      </c>
      <c r="G493" s="749" t="s">
        <v>597</v>
      </c>
      <c r="H493" s="749">
        <v>165633</v>
      </c>
      <c r="I493" s="749">
        <v>165751</v>
      </c>
      <c r="J493" s="749" t="s">
        <v>1299</v>
      </c>
      <c r="K493" s="749" t="s">
        <v>1300</v>
      </c>
      <c r="L493" s="752">
        <v>2866.38</v>
      </c>
      <c r="M493" s="752">
        <v>2</v>
      </c>
      <c r="N493" s="753">
        <v>5732.76</v>
      </c>
    </row>
    <row r="494" spans="1:14" ht="14.4" customHeight="1" x14ac:dyDescent="0.3">
      <c r="A494" s="747" t="s">
        <v>560</v>
      </c>
      <c r="B494" s="748" t="s">
        <v>561</v>
      </c>
      <c r="C494" s="749" t="s">
        <v>587</v>
      </c>
      <c r="D494" s="750" t="s">
        <v>588</v>
      </c>
      <c r="E494" s="751">
        <v>50113001</v>
      </c>
      <c r="F494" s="750" t="s">
        <v>596</v>
      </c>
      <c r="G494" s="749" t="s">
        <v>597</v>
      </c>
      <c r="H494" s="749">
        <v>111242</v>
      </c>
      <c r="I494" s="749">
        <v>11242</v>
      </c>
      <c r="J494" s="749" t="s">
        <v>806</v>
      </c>
      <c r="K494" s="749" t="s">
        <v>1301</v>
      </c>
      <c r="L494" s="752">
        <v>113.19000000000005</v>
      </c>
      <c r="M494" s="752">
        <v>1</v>
      </c>
      <c r="N494" s="753">
        <v>113.19000000000005</v>
      </c>
    </row>
    <row r="495" spans="1:14" ht="14.4" customHeight="1" x14ac:dyDescent="0.3">
      <c r="A495" s="747" t="s">
        <v>560</v>
      </c>
      <c r="B495" s="748" t="s">
        <v>561</v>
      </c>
      <c r="C495" s="749" t="s">
        <v>587</v>
      </c>
      <c r="D495" s="750" t="s">
        <v>588</v>
      </c>
      <c r="E495" s="751">
        <v>50113001</v>
      </c>
      <c r="F495" s="750" t="s">
        <v>596</v>
      </c>
      <c r="G495" s="749" t="s">
        <v>597</v>
      </c>
      <c r="H495" s="749">
        <v>111337</v>
      </c>
      <c r="I495" s="749">
        <v>52421</v>
      </c>
      <c r="J495" s="749" t="s">
        <v>1302</v>
      </c>
      <c r="K495" s="749" t="s">
        <v>1303</v>
      </c>
      <c r="L495" s="752">
        <v>74.36</v>
      </c>
      <c r="M495" s="752">
        <v>3</v>
      </c>
      <c r="N495" s="753">
        <v>223.07999999999998</v>
      </c>
    </row>
    <row r="496" spans="1:14" ht="14.4" customHeight="1" x14ac:dyDescent="0.3">
      <c r="A496" s="747" t="s">
        <v>560</v>
      </c>
      <c r="B496" s="748" t="s">
        <v>561</v>
      </c>
      <c r="C496" s="749" t="s">
        <v>587</v>
      </c>
      <c r="D496" s="750" t="s">
        <v>588</v>
      </c>
      <c r="E496" s="751">
        <v>50113001</v>
      </c>
      <c r="F496" s="750" t="s">
        <v>596</v>
      </c>
      <c r="G496" s="749" t="s">
        <v>597</v>
      </c>
      <c r="H496" s="749">
        <v>142495</v>
      </c>
      <c r="I496" s="749">
        <v>42495</v>
      </c>
      <c r="J496" s="749" t="s">
        <v>1304</v>
      </c>
      <c r="K496" s="749" t="s">
        <v>1305</v>
      </c>
      <c r="L496" s="752">
        <v>409.79</v>
      </c>
      <c r="M496" s="752">
        <v>2</v>
      </c>
      <c r="N496" s="753">
        <v>819.58</v>
      </c>
    </row>
    <row r="497" spans="1:14" ht="14.4" customHeight="1" x14ac:dyDescent="0.3">
      <c r="A497" s="747" t="s">
        <v>560</v>
      </c>
      <c r="B497" s="748" t="s">
        <v>561</v>
      </c>
      <c r="C497" s="749" t="s">
        <v>587</v>
      </c>
      <c r="D497" s="750" t="s">
        <v>588</v>
      </c>
      <c r="E497" s="751">
        <v>50113001</v>
      </c>
      <c r="F497" s="750" t="s">
        <v>596</v>
      </c>
      <c r="G497" s="749" t="s">
        <v>597</v>
      </c>
      <c r="H497" s="749">
        <v>31915</v>
      </c>
      <c r="I497" s="749">
        <v>31915</v>
      </c>
      <c r="J497" s="749" t="s">
        <v>808</v>
      </c>
      <c r="K497" s="749" t="s">
        <v>809</v>
      </c>
      <c r="L497" s="752">
        <v>176.15276327998143</v>
      </c>
      <c r="M497" s="752">
        <v>47.899999999999991</v>
      </c>
      <c r="N497" s="753">
        <v>8437.7173611111084</v>
      </c>
    </row>
    <row r="498" spans="1:14" ht="14.4" customHeight="1" x14ac:dyDescent="0.3">
      <c r="A498" s="747" t="s">
        <v>560</v>
      </c>
      <c r="B498" s="748" t="s">
        <v>561</v>
      </c>
      <c r="C498" s="749" t="s">
        <v>587</v>
      </c>
      <c r="D498" s="750" t="s">
        <v>588</v>
      </c>
      <c r="E498" s="751">
        <v>50113001</v>
      </c>
      <c r="F498" s="750" t="s">
        <v>596</v>
      </c>
      <c r="G498" s="749" t="s">
        <v>597</v>
      </c>
      <c r="H498" s="749">
        <v>2584</v>
      </c>
      <c r="I498" s="749">
        <v>2584</v>
      </c>
      <c r="J498" s="749" t="s">
        <v>1306</v>
      </c>
      <c r="K498" s="749" t="s">
        <v>809</v>
      </c>
      <c r="L498" s="752">
        <v>365.97</v>
      </c>
      <c r="M498" s="752">
        <v>1</v>
      </c>
      <c r="N498" s="753">
        <v>365.97</v>
      </c>
    </row>
    <row r="499" spans="1:14" ht="14.4" customHeight="1" x14ac:dyDescent="0.3">
      <c r="A499" s="747" t="s">
        <v>560</v>
      </c>
      <c r="B499" s="748" t="s">
        <v>561</v>
      </c>
      <c r="C499" s="749" t="s">
        <v>587</v>
      </c>
      <c r="D499" s="750" t="s">
        <v>588</v>
      </c>
      <c r="E499" s="751">
        <v>50113001</v>
      </c>
      <c r="F499" s="750" t="s">
        <v>596</v>
      </c>
      <c r="G499" s="749" t="s">
        <v>597</v>
      </c>
      <c r="H499" s="749">
        <v>47244</v>
      </c>
      <c r="I499" s="749">
        <v>47244</v>
      </c>
      <c r="J499" s="749" t="s">
        <v>810</v>
      </c>
      <c r="K499" s="749" t="s">
        <v>809</v>
      </c>
      <c r="L499" s="752">
        <v>142.99999999999997</v>
      </c>
      <c r="M499" s="752">
        <v>22</v>
      </c>
      <c r="N499" s="753">
        <v>3145.9999999999995</v>
      </c>
    </row>
    <row r="500" spans="1:14" ht="14.4" customHeight="1" x14ac:dyDescent="0.3">
      <c r="A500" s="747" t="s">
        <v>560</v>
      </c>
      <c r="B500" s="748" t="s">
        <v>561</v>
      </c>
      <c r="C500" s="749" t="s">
        <v>587</v>
      </c>
      <c r="D500" s="750" t="s">
        <v>588</v>
      </c>
      <c r="E500" s="751">
        <v>50113001</v>
      </c>
      <c r="F500" s="750" t="s">
        <v>596</v>
      </c>
      <c r="G500" s="749" t="s">
        <v>597</v>
      </c>
      <c r="H500" s="749">
        <v>47249</v>
      </c>
      <c r="I500" s="749">
        <v>47249</v>
      </c>
      <c r="J500" s="749" t="s">
        <v>810</v>
      </c>
      <c r="K500" s="749" t="s">
        <v>811</v>
      </c>
      <c r="L500" s="752">
        <v>126.5</v>
      </c>
      <c r="M500" s="752">
        <v>10</v>
      </c>
      <c r="N500" s="753">
        <v>1265</v>
      </c>
    </row>
    <row r="501" spans="1:14" ht="14.4" customHeight="1" x14ac:dyDescent="0.3">
      <c r="A501" s="747" t="s">
        <v>560</v>
      </c>
      <c r="B501" s="748" t="s">
        <v>561</v>
      </c>
      <c r="C501" s="749" t="s">
        <v>587</v>
      </c>
      <c r="D501" s="750" t="s">
        <v>588</v>
      </c>
      <c r="E501" s="751">
        <v>50113001</v>
      </c>
      <c r="F501" s="750" t="s">
        <v>596</v>
      </c>
      <c r="G501" s="749" t="s">
        <v>597</v>
      </c>
      <c r="H501" s="749">
        <v>47256</v>
      </c>
      <c r="I501" s="749">
        <v>47256</v>
      </c>
      <c r="J501" s="749" t="s">
        <v>810</v>
      </c>
      <c r="K501" s="749" t="s">
        <v>1307</v>
      </c>
      <c r="L501" s="752">
        <v>222.20000000000002</v>
      </c>
      <c r="M501" s="752">
        <v>2</v>
      </c>
      <c r="N501" s="753">
        <v>444.40000000000003</v>
      </c>
    </row>
    <row r="502" spans="1:14" ht="14.4" customHeight="1" x14ac:dyDescent="0.3">
      <c r="A502" s="747" t="s">
        <v>560</v>
      </c>
      <c r="B502" s="748" t="s">
        <v>561</v>
      </c>
      <c r="C502" s="749" t="s">
        <v>587</v>
      </c>
      <c r="D502" s="750" t="s">
        <v>588</v>
      </c>
      <c r="E502" s="751">
        <v>50113001</v>
      </c>
      <c r="F502" s="750" t="s">
        <v>596</v>
      </c>
      <c r="G502" s="749" t="s">
        <v>597</v>
      </c>
      <c r="H502" s="749">
        <v>102539</v>
      </c>
      <c r="I502" s="749">
        <v>2539</v>
      </c>
      <c r="J502" s="749" t="s">
        <v>1308</v>
      </c>
      <c r="K502" s="749" t="s">
        <v>1309</v>
      </c>
      <c r="L502" s="752">
        <v>52.610000000000014</v>
      </c>
      <c r="M502" s="752">
        <v>1</v>
      </c>
      <c r="N502" s="753">
        <v>52.610000000000014</v>
      </c>
    </row>
    <row r="503" spans="1:14" ht="14.4" customHeight="1" x14ac:dyDescent="0.3">
      <c r="A503" s="747" t="s">
        <v>560</v>
      </c>
      <c r="B503" s="748" t="s">
        <v>561</v>
      </c>
      <c r="C503" s="749" t="s">
        <v>587</v>
      </c>
      <c r="D503" s="750" t="s">
        <v>588</v>
      </c>
      <c r="E503" s="751">
        <v>50113001</v>
      </c>
      <c r="F503" s="750" t="s">
        <v>596</v>
      </c>
      <c r="G503" s="749" t="s">
        <v>597</v>
      </c>
      <c r="H503" s="749">
        <v>125366</v>
      </c>
      <c r="I503" s="749">
        <v>25366</v>
      </c>
      <c r="J503" s="749" t="s">
        <v>1310</v>
      </c>
      <c r="K503" s="749" t="s">
        <v>1311</v>
      </c>
      <c r="L503" s="752">
        <v>72.37</v>
      </c>
      <c r="M503" s="752">
        <v>1</v>
      </c>
      <c r="N503" s="753">
        <v>72.37</v>
      </c>
    </row>
    <row r="504" spans="1:14" ht="14.4" customHeight="1" x14ac:dyDescent="0.3">
      <c r="A504" s="747" t="s">
        <v>560</v>
      </c>
      <c r="B504" s="748" t="s">
        <v>561</v>
      </c>
      <c r="C504" s="749" t="s">
        <v>587</v>
      </c>
      <c r="D504" s="750" t="s">
        <v>588</v>
      </c>
      <c r="E504" s="751">
        <v>50113001</v>
      </c>
      <c r="F504" s="750" t="s">
        <v>596</v>
      </c>
      <c r="G504" s="749" t="s">
        <v>597</v>
      </c>
      <c r="H504" s="749">
        <v>215605</v>
      </c>
      <c r="I504" s="749">
        <v>215605</v>
      </c>
      <c r="J504" s="749" t="s">
        <v>1310</v>
      </c>
      <c r="K504" s="749" t="s">
        <v>1312</v>
      </c>
      <c r="L504" s="752">
        <v>28.399999999999991</v>
      </c>
      <c r="M504" s="752">
        <v>1</v>
      </c>
      <c r="N504" s="753">
        <v>28.399999999999991</v>
      </c>
    </row>
    <row r="505" spans="1:14" ht="14.4" customHeight="1" x14ac:dyDescent="0.3">
      <c r="A505" s="747" t="s">
        <v>560</v>
      </c>
      <c r="B505" s="748" t="s">
        <v>561</v>
      </c>
      <c r="C505" s="749" t="s">
        <v>587</v>
      </c>
      <c r="D505" s="750" t="s">
        <v>588</v>
      </c>
      <c r="E505" s="751">
        <v>50113001</v>
      </c>
      <c r="F505" s="750" t="s">
        <v>596</v>
      </c>
      <c r="G505" s="749" t="s">
        <v>597</v>
      </c>
      <c r="H505" s="749">
        <v>215606</v>
      </c>
      <c r="I505" s="749">
        <v>215606</v>
      </c>
      <c r="J505" s="749" t="s">
        <v>1310</v>
      </c>
      <c r="K505" s="749" t="s">
        <v>1311</v>
      </c>
      <c r="L505" s="752">
        <v>71.950000000000017</v>
      </c>
      <c r="M505" s="752">
        <v>1</v>
      </c>
      <c r="N505" s="753">
        <v>71.950000000000017</v>
      </c>
    </row>
    <row r="506" spans="1:14" ht="14.4" customHeight="1" x14ac:dyDescent="0.3">
      <c r="A506" s="747" t="s">
        <v>560</v>
      </c>
      <c r="B506" s="748" t="s">
        <v>561</v>
      </c>
      <c r="C506" s="749" t="s">
        <v>587</v>
      </c>
      <c r="D506" s="750" t="s">
        <v>588</v>
      </c>
      <c r="E506" s="751">
        <v>50113001</v>
      </c>
      <c r="F506" s="750" t="s">
        <v>596</v>
      </c>
      <c r="G506" s="749" t="s">
        <v>597</v>
      </c>
      <c r="H506" s="749">
        <v>191186</v>
      </c>
      <c r="I506" s="749">
        <v>191186</v>
      </c>
      <c r="J506" s="749" t="s">
        <v>1313</v>
      </c>
      <c r="K506" s="749" t="s">
        <v>1314</v>
      </c>
      <c r="L506" s="752">
        <v>89.42</v>
      </c>
      <c r="M506" s="752">
        <v>6</v>
      </c>
      <c r="N506" s="753">
        <v>536.52</v>
      </c>
    </row>
    <row r="507" spans="1:14" ht="14.4" customHeight="1" x14ac:dyDescent="0.3">
      <c r="A507" s="747" t="s">
        <v>560</v>
      </c>
      <c r="B507" s="748" t="s">
        <v>561</v>
      </c>
      <c r="C507" s="749" t="s">
        <v>587</v>
      </c>
      <c r="D507" s="750" t="s">
        <v>588</v>
      </c>
      <c r="E507" s="751">
        <v>50113001</v>
      </c>
      <c r="F507" s="750" t="s">
        <v>596</v>
      </c>
      <c r="G507" s="749" t="s">
        <v>597</v>
      </c>
      <c r="H507" s="749">
        <v>849045</v>
      </c>
      <c r="I507" s="749">
        <v>155938</v>
      </c>
      <c r="J507" s="749" t="s">
        <v>814</v>
      </c>
      <c r="K507" s="749" t="s">
        <v>815</v>
      </c>
      <c r="L507" s="752">
        <v>178.65</v>
      </c>
      <c r="M507" s="752">
        <v>1</v>
      </c>
      <c r="N507" s="753">
        <v>178.65</v>
      </c>
    </row>
    <row r="508" spans="1:14" ht="14.4" customHeight="1" x14ac:dyDescent="0.3">
      <c r="A508" s="747" t="s">
        <v>560</v>
      </c>
      <c r="B508" s="748" t="s">
        <v>561</v>
      </c>
      <c r="C508" s="749" t="s">
        <v>587</v>
      </c>
      <c r="D508" s="750" t="s">
        <v>588</v>
      </c>
      <c r="E508" s="751">
        <v>50113001</v>
      </c>
      <c r="F508" s="750" t="s">
        <v>596</v>
      </c>
      <c r="G508" s="749" t="s">
        <v>604</v>
      </c>
      <c r="H508" s="749">
        <v>100308</v>
      </c>
      <c r="I508" s="749">
        <v>100308</v>
      </c>
      <c r="J508" s="749" t="s">
        <v>816</v>
      </c>
      <c r="K508" s="749" t="s">
        <v>817</v>
      </c>
      <c r="L508" s="752">
        <v>50.594705882352947</v>
      </c>
      <c r="M508" s="752">
        <v>34</v>
      </c>
      <c r="N508" s="753">
        <v>1720.2200000000003</v>
      </c>
    </row>
    <row r="509" spans="1:14" ht="14.4" customHeight="1" x14ac:dyDescent="0.3">
      <c r="A509" s="747" t="s">
        <v>560</v>
      </c>
      <c r="B509" s="748" t="s">
        <v>561</v>
      </c>
      <c r="C509" s="749" t="s">
        <v>587</v>
      </c>
      <c r="D509" s="750" t="s">
        <v>588</v>
      </c>
      <c r="E509" s="751">
        <v>50113001</v>
      </c>
      <c r="F509" s="750" t="s">
        <v>596</v>
      </c>
      <c r="G509" s="749" t="s">
        <v>597</v>
      </c>
      <c r="H509" s="749">
        <v>214337</v>
      </c>
      <c r="I509" s="749">
        <v>214337</v>
      </c>
      <c r="J509" s="749" t="s">
        <v>1315</v>
      </c>
      <c r="K509" s="749" t="s">
        <v>820</v>
      </c>
      <c r="L509" s="752">
        <v>281.83000000000004</v>
      </c>
      <c r="M509" s="752">
        <v>1</v>
      </c>
      <c r="N509" s="753">
        <v>281.83000000000004</v>
      </c>
    </row>
    <row r="510" spans="1:14" ht="14.4" customHeight="1" x14ac:dyDescent="0.3">
      <c r="A510" s="747" t="s">
        <v>560</v>
      </c>
      <c r="B510" s="748" t="s">
        <v>561</v>
      </c>
      <c r="C510" s="749" t="s">
        <v>587</v>
      </c>
      <c r="D510" s="750" t="s">
        <v>588</v>
      </c>
      <c r="E510" s="751">
        <v>50113001</v>
      </c>
      <c r="F510" s="750" t="s">
        <v>596</v>
      </c>
      <c r="G510" s="749" t="s">
        <v>597</v>
      </c>
      <c r="H510" s="749">
        <v>214355</v>
      </c>
      <c r="I510" s="749">
        <v>214355</v>
      </c>
      <c r="J510" s="749" t="s">
        <v>819</v>
      </c>
      <c r="K510" s="749" t="s">
        <v>820</v>
      </c>
      <c r="L510" s="752">
        <v>241.392</v>
      </c>
      <c r="M510" s="752">
        <v>5</v>
      </c>
      <c r="N510" s="753">
        <v>1206.96</v>
      </c>
    </row>
    <row r="511" spans="1:14" ht="14.4" customHeight="1" x14ac:dyDescent="0.3">
      <c r="A511" s="747" t="s">
        <v>560</v>
      </c>
      <c r="B511" s="748" t="s">
        <v>561</v>
      </c>
      <c r="C511" s="749" t="s">
        <v>587</v>
      </c>
      <c r="D511" s="750" t="s">
        <v>588</v>
      </c>
      <c r="E511" s="751">
        <v>50113001</v>
      </c>
      <c r="F511" s="750" t="s">
        <v>596</v>
      </c>
      <c r="G511" s="749" t="s">
        <v>597</v>
      </c>
      <c r="H511" s="749">
        <v>176205</v>
      </c>
      <c r="I511" s="749">
        <v>180825</v>
      </c>
      <c r="J511" s="749" t="s">
        <v>821</v>
      </c>
      <c r="K511" s="749" t="s">
        <v>718</v>
      </c>
      <c r="L511" s="752">
        <v>104.76000000000005</v>
      </c>
      <c r="M511" s="752">
        <v>3</v>
      </c>
      <c r="N511" s="753">
        <v>314.28000000000014</v>
      </c>
    </row>
    <row r="512" spans="1:14" ht="14.4" customHeight="1" x14ac:dyDescent="0.3">
      <c r="A512" s="747" t="s">
        <v>560</v>
      </c>
      <c r="B512" s="748" t="s">
        <v>561</v>
      </c>
      <c r="C512" s="749" t="s">
        <v>587</v>
      </c>
      <c r="D512" s="750" t="s">
        <v>588</v>
      </c>
      <c r="E512" s="751">
        <v>50113001</v>
      </c>
      <c r="F512" s="750" t="s">
        <v>596</v>
      </c>
      <c r="G512" s="749" t="s">
        <v>597</v>
      </c>
      <c r="H512" s="749">
        <v>216572</v>
      </c>
      <c r="I512" s="749">
        <v>216572</v>
      </c>
      <c r="J512" s="749" t="s">
        <v>824</v>
      </c>
      <c r="K512" s="749" t="s">
        <v>825</v>
      </c>
      <c r="L512" s="752">
        <v>36.285555555555561</v>
      </c>
      <c r="M512" s="752">
        <v>90</v>
      </c>
      <c r="N512" s="753">
        <v>3265.7000000000003</v>
      </c>
    </row>
    <row r="513" spans="1:14" ht="14.4" customHeight="1" x14ac:dyDescent="0.3">
      <c r="A513" s="747" t="s">
        <v>560</v>
      </c>
      <c r="B513" s="748" t="s">
        <v>561</v>
      </c>
      <c r="C513" s="749" t="s">
        <v>587</v>
      </c>
      <c r="D513" s="750" t="s">
        <v>588</v>
      </c>
      <c r="E513" s="751">
        <v>50113001</v>
      </c>
      <c r="F513" s="750" t="s">
        <v>596</v>
      </c>
      <c r="G513" s="749" t="s">
        <v>597</v>
      </c>
      <c r="H513" s="749">
        <v>100168</v>
      </c>
      <c r="I513" s="749">
        <v>168</v>
      </c>
      <c r="J513" s="749" t="s">
        <v>826</v>
      </c>
      <c r="K513" s="749" t="s">
        <v>827</v>
      </c>
      <c r="L513" s="752">
        <v>43.140000000000015</v>
      </c>
      <c r="M513" s="752">
        <v>1</v>
      </c>
      <c r="N513" s="753">
        <v>43.140000000000015</v>
      </c>
    </row>
    <row r="514" spans="1:14" ht="14.4" customHeight="1" x14ac:dyDescent="0.3">
      <c r="A514" s="747" t="s">
        <v>560</v>
      </c>
      <c r="B514" s="748" t="s">
        <v>561</v>
      </c>
      <c r="C514" s="749" t="s">
        <v>587</v>
      </c>
      <c r="D514" s="750" t="s">
        <v>588</v>
      </c>
      <c r="E514" s="751">
        <v>50113001</v>
      </c>
      <c r="F514" s="750" t="s">
        <v>596</v>
      </c>
      <c r="G514" s="749" t="s">
        <v>597</v>
      </c>
      <c r="H514" s="749">
        <v>109159</v>
      </c>
      <c r="I514" s="749">
        <v>9159</v>
      </c>
      <c r="J514" s="749" t="s">
        <v>828</v>
      </c>
      <c r="K514" s="749" t="s">
        <v>829</v>
      </c>
      <c r="L514" s="752">
        <v>143.32</v>
      </c>
      <c r="M514" s="752">
        <v>1</v>
      </c>
      <c r="N514" s="753">
        <v>143.32</v>
      </c>
    </row>
    <row r="515" spans="1:14" ht="14.4" customHeight="1" x14ac:dyDescent="0.3">
      <c r="A515" s="747" t="s">
        <v>560</v>
      </c>
      <c r="B515" s="748" t="s">
        <v>561</v>
      </c>
      <c r="C515" s="749" t="s">
        <v>587</v>
      </c>
      <c r="D515" s="750" t="s">
        <v>588</v>
      </c>
      <c r="E515" s="751">
        <v>50113001</v>
      </c>
      <c r="F515" s="750" t="s">
        <v>596</v>
      </c>
      <c r="G515" s="749" t="s">
        <v>597</v>
      </c>
      <c r="H515" s="749">
        <v>51366</v>
      </c>
      <c r="I515" s="749">
        <v>51366</v>
      </c>
      <c r="J515" s="749" t="s">
        <v>831</v>
      </c>
      <c r="K515" s="749" t="s">
        <v>832</v>
      </c>
      <c r="L515" s="752">
        <v>171.6</v>
      </c>
      <c r="M515" s="752">
        <v>275</v>
      </c>
      <c r="N515" s="753">
        <v>47190</v>
      </c>
    </row>
    <row r="516" spans="1:14" ht="14.4" customHeight="1" x14ac:dyDescent="0.3">
      <c r="A516" s="747" t="s">
        <v>560</v>
      </c>
      <c r="B516" s="748" t="s">
        <v>561</v>
      </c>
      <c r="C516" s="749" t="s">
        <v>587</v>
      </c>
      <c r="D516" s="750" t="s">
        <v>588</v>
      </c>
      <c r="E516" s="751">
        <v>50113001</v>
      </c>
      <c r="F516" s="750" t="s">
        <v>596</v>
      </c>
      <c r="G516" s="749" t="s">
        <v>597</v>
      </c>
      <c r="H516" s="749">
        <v>51367</v>
      </c>
      <c r="I516" s="749">
        <v>51367</v>
      </c>
      <c r="J516" s="749" t="s">
        <v>831</v>
      </c>
      <c r="K516" s="749" t="s">
        <v>833</v>
      </c>
      <c r="L516" s="752">
        <v>92.950000000000031</v>
      </c>
      <c r="M516" s="752">
        <v>26</v>
      </c>
      <c r="N516" s="753">
        <v>2416.7000000000007</v>
      </c>
    </row>
    <row r="517" spans="1:14" ht="14.4" customHeight="1" x14ac:dyDescent="0.3">
      <c r="A517" s="747" t="s">
        <v>560</v>
      </c>
      <c r="B517" s="748" t="s">
        <v>561</v>
      </c>
      <c r="C517" s="749" t="s">
        <v>587</v>
      </c>
      <c r="D517" s="750" t="s">
        <v>588</v>
      </c>
      <c r="E517" s="751">
        <v>50113001</v>
      </c>
      <c r="F517" s="750" t="s">
        <v>596</v>
      </c>
      <c r="G517" s="749" t="s">
        <v>597</v>
      </c>
      <c r="H517" s="749">
        <v>51383</v>
      </c>
      <c r="I517" s="749">
        <v>51383</v>
      </c>
      <c r="J517" s="749" t="s">
        <v>831</v>
      </c>
      <c r="K517" s="749" t="s">
        <v>834</v>
      </c>
      <c r="L517" s="752">
        <v>93.5</v>
      </c>
      <c r="M517" s="752">
        <v>64</v>
      </c>
      <c r="N517" s="753">
        <v>5984</v>
      </c>
    </row>
    <row r="518" spans="1:14" ht="14.4" customHeight="1" x14ac:dyDescent="0.3">
      <c r="A518" s="747" t="s">
        <v>560</v>
      </c>
      <c r="B518" s="748" t="s">
        <v>561</v>
      </c>
      <c r="C518" s="749" t="s">
        <v>587</v>
      </c>
      <c r="D518" s="750" t="s">
        <v>588</v>
      </c>
      <c r="E518" s="751">
        <v>50113001</v>
      </c>
      <c r="F518" s="750" t="s">
        <v>596</v>
      </c>
      <c r="G518" s="749" t="s">
        <v>597</v>
      </c>
      <c r="H518" s="749">
        <v>51384</v>
      </c>
      <c r="I518" s="749">
        <v>51384</v>
      </c>
      <c r="J518" s="749" t="s">
        <v>831</v>
      </c>
      <c r="K518" s="749" t="s">
        <v>1316</v>
      </c>
      <c r="L518" s="752">
        <v>192.5</v>
      </c>
      <c r="M518" s="752">
        <v>1</v>
      </c>
      <c r="N518" s="753">
        <v>192.5</v>
      </c>
    </row>
    <row r="519" spans="1:14" ht="14.4" customHeight="1" x14ac:dyDescent="0.3">
      <c r="A519" s="747" t="s">
        <v>560</v>
      </c>
      <c r="B519" s="748" t="s">
        <v>561</v>
      </c>
      <c r="C519" s="749" t="s">
        <v>587</v>
      </c>
      <c r="D519" s="750" t="s">
        <v>588</v>
      </c>
      <c r="E519" s="751">
        <v>50113001</v>
      </c>
      <c r="F519" s="750" t="s">
        <v>596</v>
      </c>
      <c r="G519" s="749" t="s">
        <v>597</v>
      </c>
      <c r="H519" s="749">
        <v>847908</v>
      </c>
      <c r="I519" s="749">
        <v>155052</v>
      </c>
      <c r="J519" s="749" t="s">
        <v>1317</v>
      </c>
      <c r="K519" s="749" t="s">
        <v>1318</v>
      </c>
      <c r="L519" s="752">
        <v>119.16</v>
      </c>
      <c r="M519" s="752">
        <v>1</v>
      </c>
      <c r="N519" s="753">
        <v>119.16</v>
      </c>
    </row>
    <row r="520" spans="1:14" ht="14.4" customHeight="1" x14ac:dyDescent="0.3">
      <c r="A520" s="747" t="s">
        <v>560</v>
      </c>
      <c r="B520" s="748" t="s">
        <v>561</v>
      </c>
      <c r="C520" s="749" t="s">
        <v>587</v>
      </c>
      <c r="D520" s="750" t="s">
        <v>588</v>
      </c>
      <c r="E520" s="751">
        <v>50113001</v>
      </c>
      <c r="F520" s="750" t="s">
        <v>596</v>
      </c>
      <c r="G520" s="749" t="s">
        <v>597</v>
      </c>
      <c r="H520" s="749">
        <v>213080</v>
      </c>
      <c r="I520" s="749">
        <v>213080</v>
      </c>
      <c r="J520" s="749" t="s">
        <v>1319</v>
      </c>
      <c r="K520" s="749" t="s">
        <v>1320</v>
      </c>
      <c r="L520" s="752">
        <v>128.03000000000006</v>
      </c>
      <c r="M520" s="752">
        <v>1</v>
      </c>
      <c r="N520" s="753">
        <v>128.03000000000006</v>
      </c>
    </row>
    <row r="521" spans="1:14" ht="14.4" customHeight="1" x14ac:dyDescent="0.3">
      <c r="A521" s="747" t="s">
        <v>560</v>
      </c>
      <c r="B521" s="748" t="s">
        <v>561</v>
      </c>
      <c r="C521" s="749" t="s">
        <v>587</v>
      </c>
      <c r="D521" s="750" t="s">
        <v>588</v>
      </c>
      <c r="E521" s="751">
        <v>50113001</v>
      </c>
      <c r="F521" s="750" t="s">
        <v>596</v>
      </c>
      <c r="G521" s="749" t="s">
        <v>597</v>
      </c>
      <c r="H521" s="749">
        <v>187299</v>
      </c>
      <c r="I521" s="749">
        <v>87299</v>
      </c>
      <c r="J521" s="749" t="s">
        <v>1321</v>
      </c>
      <c r="K521" s="749" t="s">
        <v>1322</v>
      </c>
      <c r="L521" s="752">
        <v>1013.7699999999996</v>
      </c>
      <c r="M521" s="752">
        <v>1</v>
      </c>
      <c r="N521" s="753">
        <v>1013.7699999999996</v>
      </c>
    </row>
    <row r="522" spans="1:14" ht="14.4" customHeight="1" x14ac:dyDescent="0.3">
      <c r="A522" s="747" t="s">
        <v>560</v>
      </c>
      <c r="B522" s="748" t="s">
        <v>561</v>
      </c>
      <c r="C522" s="749" t="s">
        <v>587</v>
      </c>
      <c r="D522" s="750" t="s">
        <v>588</v>
      </c>
      <c r="E522" s="751">
        <v>50113001</v>
      </c>
      <c r="F522" s="750" t="s">
        <v>596</v>
      </c>
      <c r="G522" s="749" t="s">
        <v>597</v>
      </c>
      <c r="H522" s="749">
        <v>193724</v>
      </c>
      <c r="I522" s="749">
        <v>93724</v>
      </c>
      <c r="J522" s="749" t="s">
        <v>847</v>
      </c>
      <c r="K522" s="749" t="s">
        <v>848</v>
      </c>
      <c r="L522" s="752">
        <v>68.322000000000003</v>
      </c>
      <c r="M522" s="752">
        <v>5</v>
      </c>
      <c r="N522" s="753">
        <v>341.61</v>
      </c>
    </row>
    <row r="523" spans="1:14" ht="14.4" customHeight="1" x14ac:dyDescent="0.3">
      <c r="A523" s="747" t="s">
        <v>560</v>
      </c>
      <c r="B523" s="748" t="s">
        <v>561</v>
      </c>
      <c r="C523" s="749" t="s">
        <v>587</v>
      </c>
      <c r="D523" s="750" t="s">
        <v>588</v>
      </c>
      <c r="E523" s="751">
        <v>50113001</v>
      </c>
      <c r="F523" s="750" t="s">
        <v>596</v>
      </c>
      <c r="G523" s="749" t="s">
        <v>597</v>
      </c>
      <c r="H523" s="749">
        <v>208466</v>
      </c>
      <c r="I523" s="749">
        <v>208466</v>
      </c>
      <c r="J523" s="749" t="s">
        <v>851</v>
      </c>
      <c r="K523" s="749" t="s">
        <v>852</v>
      </c>
      <c r="L523" s="752">
        <v>792.77</v>
      </c>
      <c r="M523" s="752">
        <v>1</v>
      </c>
      <c r="N523" s="753">
        <v>792.77</v>
      </c>
    </row>
    <row r="524" spans="1:14" ht="14.4" customHeight="1" x14ac:dyDescent="0.3">
      <c r="A524" s="747" t="s">
        <v>560</v>
      </c>
      <c r="B524" s="748" t="s">
        <v>561</v>
      </c>
      <c r="C524" s="749" t="s">
        <v>587</v>
      </c>
      <c r="D524" s="750" t="s">
        <v>588</v>
      </c>
      <c r="E524" s="751">
        <v>50113001</v>
      </c>
      <c r="F524" s="750" t="s">
        <v>596</v>
      </c>
      <c r="G524" s="749" t="s">
        <v>597</v>
      </c>
      <c r="H524" s="749">
        <v>208465</v>
      </c>
      <c r="I524" s="749">
        <v>208465</v>
      </c>
      <c r="J524" s="749" t="s">
        <v>853</v>
      </c>
      <c r="K524" s="749" t="s">
        <v>854</v>
      </c>
      <c r="L524" s="752">
        <v>2234.65</v>
      </c>
      <c r="M524" s="752">
        <v>1</v>
      </c>
      <c r="N524" s="753">
        <v>2234.65</v>
      </c>
    </row>
    <row r="525" spans="1:14" ht="14.4" customHeight="1" x14ac:dyDescent="0.3">
      <c r="A525" s="747" t="s">
        <v>560</v>
      </c>
      <c r="B525" s="748" t="s">
        <v>561</v>
      </c>
      <c r="C525" s="749" t="s">
        <v>587</v>
      </c>
      <c r="D525" s="750" t="s">
        <v>588</v>
      </c>
      <c r="E525" s="751">
        <v>50113001</v>
      </c>
      <c r="F525" s="750" t="s">
        <v>596</v>
      </c>
      <c r="G525" s="749" t="s">
        <v>597</v>
      </c>
      <c r="H525" s="749">
        <v>394712</v>
      </c>
      <c r="I525" s="749">
        <v>0</v>
      </c>
      <c r="J525" s="749" t="s">
        <v>857</v>
      </c>
      <c r="K525" s="749" t="s">
        <v>858</v>
      </c>
      <c r="L525" s="752">
        <v>23.7</v>
      </c>
      <c r="M525" s="752">
        <v>288</v>
      </c>
      <c r="N525" s="753">
        <v>6825.5999999999995</v>
      </c>
    </row>
    <row r="526" spans="1:14" ht="14.4" customHeight="1" x14ac:dyDescent="0.3">
      <c r="A526" s="747" t="s">
        <v>560</v>
      </c>
      <c r="B526" s="748" t="s">
        <v>561</v>
      </c>
      <c r="C526" s="749" t="s">
        <v>587</v>
      </c>
      <c r="D526" s="750" t="s">
        <v>588</v>
      </c>
      <c r="E526" s="751">
        <v>50113001</v>
      </c>
      <c r="F526" s="750" t="s">
        <v>596</v>
      </c>
      <c r="G526" s="749" t="s">
        <v>597</v>
      </c>
      <c r="H526" s="749">
        <v>100802</v>
      </c>
      <c r="I526" s="749">
        <v>0</v>
      </c>
      <c r="J526" s="749" t="s">
        <v>859</v>
      </c>
      <c r="K526" s="749" t="s">
        <v>860</v>
      </c>
      <c r="L526" s="752">
        <v>85.515757762779344</v>
      </c>
      <c r="M526" s="752">
        <v>6</v>
      </c>
      <c r="N526" s="753">
        <v>513.09454657667607</v>
      </c>
    </row>
    <row r="527" spans="1:14" ht="14.4" customHeight="1" x14ac:dyDescent="0.3">
      <c r="A527" s="747" t="s">
        <v>560</v>
      </c>
      <c r="B527" s="748" t="s">
        <v>561</v>
      </c>
      <c r="C527" s="749" t="s">
        <v>587</v>
      </c>
      <c r="D527" s="750" t="s">
        <v>588</v>
      </c>
      <c r="E527" s="751">
        <v>50113001</v>
      </c>
      <c r="F527" s="750" t="s">
        <v>596</v>
      </c>
      <c r="G527" s="749" t="s">
        <v>597</v>
      </c>
      <c r="H527" s="749">
        <v>218183</v>
      </c>
      <c r="I527" s="749">
        <v>218183</v>
      </c>
      <c r="J527" s="749" t="s">
        <v>1323</v>
      </c>
      <c r="K527" s="749" t="s">
        <v>1324</v>
      </c>
      <c r="L527" s="752">
        <v>566.58500000000015</v>
      </c>
      <c r="M527" s="752">
        <v>10</v>
      </c>
      <c r="N527" s="753">
        <v>5665.8500000000013</v>
      </c>
    </row>
    <row r="528" spans="1:14" ht="14.4" customHeight="1" x14ac:dyDescent="0.3">
      <c r="A528" s="747" t="s">
        <v>560</v>
      </c>
      <c r="B528" s="748" t="s">
        <v>561</v>
      </c>
      <c r="C528" s="749" t="s">
        <v>587</v>
      </c>
      <c r="D528" s="750" t="s">
        <v>588</v>
      </c>
      <c r="E528" s="751">
        <v>50113001</v>
      </c>
      <c r="F528" s="750" t="s">
        <v>596</v>
      </c>
      <c r="G528" s="749" t="s">
        <v>597</v>
      </c>
      <c r="H528" s="749">
        <v>134821</v>
      </c>
      <c r="I528" s="749">
        <v>134821</v>
      </c>
      <c r="J528" s="749" t="s">
        <v>861</v>
      </c>
      <c r="K528" s="749" t="s">
        <v>862</v>
      </c>
      <c r="L528" s="752">
        <v>264.98999999999995</v>
      </c>
      <c r="M528" s="752">
        <v>53</v>
      </c>
      <c r="N528" s="753">
        <v>14044.469999999998</v>
      </c>
    </row>
    <row r="529" spans="1:14" ht="14.4" customHeight="1" x14ac:dyDescent="0.3">
      <c r="A529" s="747" t="s">
        <v>560</v>
      </c>
      <c r="B529" s="748" t="s">
        <v>561</v>
      </c>
      <c r="C529" s="749" t="s">
        <v>587</v>
      </c>
      <c r="D529" s="750" t="s">
        <v>588</v>
      </c>
      <c r="E529" s="751">
        <v>50113001</v>
      </c>
      <c r="F529" s="750" t="s">
        <v>596</v>
      </c>
      <c r="G529" s="749" t="s">
        <v>597</v>
      </c>
      <c r="H529" s="749">
        <v>501705</v>
      </c>
      <c r="I529" s="749">
        <v>0</v>
      </c>
      <c r="J529" s="749" t="s">
        <v>1325</v>
      </c>
      <c r="K529" s="749" t="s">
        <v>1326</v>
      </c>
      <c r="L529" s="752">
        <v>396</v>
      </c>
      <c r="M529" s="752">
        <v>2</v>
      </c>
      <c r="N529" s="753">
        <v>792</v>
      </c>
    </row>
    <row r="530" spans="1:14" ht="14.4" customHeight="1" x14ac:dyDescent="0.3">
      <c r="A530" s="747" t="s">
        <v>560</v>
      </c>
      <c r="B530" s="748" t="s">
        <v>561</v>
      </c>
      <c r="C530" s="749" t="s">
        <v>587</v>
      </c>
      <c r="D530" s="750" t="s">
        <v>588</v>
      </c>
      <c r="E530" s="751">
        <v>50113001</v>
      </c>
      <c r="F530" s="750" t="s">
        <v>596</v>
      </c>
      <c r="G530" s="749" t="s">
        <v>604</v>
      </c>
      <c r="H530" s="749">
        <v>215966</v>
      </c>
      <c r="I530" s="749">
        <v>215966</v>
      </c>
      <c r="J530" s="749" t="s">
        <v>1327</v>
      </c>
      <c r="K530" s="749" t="s">
        <v>1328</v>
      </c>
      <c r="L530" s="752">
        <v>56.660000000000011</v>
      </c>
      <c r="M530" s="752">
        <v>1</v>
      </c>
      <c r="N530" s="753">
        <v>56.660000000000011</v>
      </c>
    </row>
    <row r="531" spans="1:14" ht="14.4" customHeight="1" x14ac:dyDescent="0.3">
      <c r="A531" s="747" t="s">
        <v>560</v>
      </c>
      <c r="B531" s="748" t="s">
        <v>561</v>
      </c>
      <c r="C531" s="749" t="s">
        <v>587</v>
      </c>
      <c r="D531" s="750" t="s">
        <v>588</v>
      </c>
      <c r="E531" s="751">
        <v>50113001</v>
      </c>
      <c r="F531" s="750" t="s">
        <v>596</v>
      </c>
      <c r="G531" s="749" t="s">
        <v>597</v>
      </c>
      <c r="H531" s="749">
        <v>117189</v>
      </c>
      <c r="I531" s="749">
        <v>17189</v>
      </c>
      <c r="J531" s="749" t="s">
        <v>867</v>
      </c>
      <c r="K531" s="749" t="s">
        <v>868</v>
      </c>
      <c r="L531" s="752">
        <v>55.872500000000002</v>
      </c>
      <c r="M531" s="752">
        <v>8</v>
      </c>
      <c r="N531" s="753">
        <v>446.98</v>
      </c>
    </row>
    <row r="532" spans="1:14" ht="14.4" customHeight="1" x14ac:dyDescent="0.3">
      <c r="A532" s="747" t="s">
        <v>560</v>
      </c>
      <c r="B532" s="748" t="s">
        <v>561</v>
      </c>
      <c r="C532" s="749" t="s">
        <v>587</v>
      </c>
      <c r="D532" s="750" t="s">
        <v>588</v>
      </c>
      <c r="E532" s="751">
        <v>50113001</v>
      </c>
      <c r="F532" s="750" t="s">
        <v>596</v>
      </c>
      <c r="G532" s="749" t="s">
        <v>597</v>
      </c>
      <c r="H532" s="749">
        <v>848725</v>
      </c>
      <c r="I532" s="749">
        <v>107677</v>
      </c>
      <c r="J532" s="749" t="s">
        <v>869</v>
      </c>
      <c r="K532" s="749" t="s">
        <v>1329</v>
      </c>
      <c r="L532" s="752">
        <v>382.11</v>
      </c>
      <c r="M532" s="752">
        <v>15</v>
      </c>
      <c r="N532" s="753">
        <v>5731.6500000000005</v>
      </c>
    </row>
    <row r="533" spans="1:14" ht="14.4" customHeight="1" x14ac:dyDescent="0.3">
      <c r="A533" s="747" t="s">
        <v>560</v>
      </c>
      <c r="B533" s="748" t="s">
        <v>561</v>
      </c>
      <c r="C533" s="749" t="s">
        <v>587</v>
      </c>
      <c r="D533" s="750" t="s">
        <v>588</v>
      </c>
      <c r="E533" s="751">
        <v>50113001</v>
      </c>
      <c r="F533" s="750" t="s">
        <v>596</v>
      </c>
      <c r="G533" s="749" t="s">
        <v>597</v>
      </c>
      <c r="H533" s="749">
        <v>845697</v>
      </c>
      <c r="I533" s="749">
        <v>200935</v>
      </c>
      <c r="J533" s="749" t="s">
        <v>871</v>
      </c>
      <c r="K533" s="749" t="s">
        <v>872</v>
      </c>
      <c r="L533" s="752">
        <v>44.849999999999987</v>
      </c>
      <c r="M533" s="752">
        <v>5</v>
      </c>
      <c r="N533" s="753">
        <v>224.24999999999994</v>
      </c>
    </row>
    <row r="534" spans="1:14" ht="14.4" customHeight="1" x14ac:dyDescent="0.3">
      <c r="A534" s="747" t="s">
        <v>560</v>
      </c>
      <c r="B534" s="748" t="s">
        <v>561</v>
      </c>
      <c r="C534" s="749" t="s">
        <v>587</v>
      </c>
      <c r="D534" s="750" t="s">
        <v>588</v>
      </c>
      <c r="E534" s="751">
        <v>50113001</v>
      </c>
      <c r="F534" s="750" t="s">
        <v>596</v>
      </c>
      <c r="G534" s="749" t="s">
        <v>597</v>
      </c>
      <c r="H534" s="749">
        <v>100489</v>
      </c>
      <c r="I534" s="749">
        <v>489</v>
      </c>
      <c r="J534" s="749" t="s">
        <v>873</v>
      </c>
      <c r="K534" s="749" t="s">
        <v>874</v>
      </c>
      <c r="L534" s="752">
        <v>42.6663</v>
      </c>
      <c r="M534" s="752">
        <v>100</v>
      </c>
      <c r="N534" s="753">
        <v>4266.63</v>
      </c>
    </row>
    <row r="535" spans="1:14" ht="14.4" customHeight="1" x14ac:dyDescent="0.3">
      <c r="A535" s="747" t="s">
        <v>560</v>
      </c>
      <c r="B535" s="748" t="s">
        <v>561</v>
      </c>
      <c r="C535" s="749" t="s">
        <v>587</v>
      </c>
      <c r="D535" s="750" t="s">
        <v>588</v>
      </c>
      <c r="E535" s="751">
        <v>50113001</v>
      </c>
      <c r="F535" s="750" t="s">
        <v>596</v>
      </c>
      <c r="G535" s="749" t="s">
        <v>597</v>
      </c>
      <c r="H535" s="749">
        <v>100720</v>
      </c>
      <c r="I535" s="749">
        <v>720</v>
      </c>
      <c r="J535" s="749" t="s">
        <v>873</v>
      </c>
      <c r="K535" s="749" t="s">
        <v>875</v>
      </c>
      <c r="L535" s="752">
        <v>78.584374999999994</v>
      </c>
      <c r="M535" s="752">
        <v>32</v>
      </c>
      <c r="N535" s="753">
        <v>2514.6999999999998</v>
      </c>
    </row>
    <row r="536" spans="1:14" ht="14.4" customHeight="1" x14ac:dyDescent="0.3">
      <c r="A536" s="747" t="s">
        <v>560</v>
      </c>
      <c r="B536" s="748" t="s">
        <v>561</v>
      </c>
      <c r="C536" s="749" t="s">
        <v>587</v>
      </c>
      <c r="D536" s="750" t="s">
        <v>588</v>
      </c>
      <c r="E536" s="751">
        <v>50113001</v>
      </c>
      <c r="F536" s="750" t="s">
        <v>596</v>
      </c>
      <c r="G536" s="749" t="s">
        <v>604</v>
      </c>
      <c r="H536" s="749">
        <v>166760</v>
      </c>
      <c r="I536" s="749">
        <v>166760</v>
      </c>
      <c r="J536" s="749" t="s">
        <v>876</v>
      </c>
      <c r="K536" s="749" t="s">
        <v>877</v>
      </c>
      <c r="L536" s="752">
        <v>312.46999999999997</v>
      </c>
      <c r="M536" s="752">
        <v>2</v>
      </c>
      <c r="N536" s="753">
        <v>624.93999999999994</v>
      </c>
    </row>
    <row r="537" spans="1:14" ht="14.4" customHeight="1" x14ac:dyDescent="0.3">
      <c r="A537" s="747" t="s">
        <v>560</v>
      </c>
      <c r="B537" s="748" t="s">
        <v>561</v>
      </c>
      <c r="C537" s="749" t="s">
        <v>587</v>
      </c>
      <c r="D537" s="750" t="s">
        <v>588</v>
      </c>
      <c r="E537" s="751">
        <v>50113001</v>
      </c>
      <c r="F537" s="750" t="s">
        <v>596</v>
      </c>
      <c r="G537" s="749" t="s">
        <v>597</v>
      </c>
      <c r="H537" s="749">
        <v>900497</v>
      </c>
      <c r="I537" s="749">
        <v>0</v>
      </c>
      <c r="J537" s="749" t="s">
        <v>1330</v>
      </c>
      <c r="K537" s="749" t="s">
        <v>562</v>
      </c>
      <c r="L537" s="752">
        <v>348.80108224891939</v>
      </c>
      <c r="M537" s="752">
        <v>1</v>
      </c>
      <c r="N537" s="753">
        <v>348.80108224891939</v>
      </c>
    </row>
    <row r="538" spans="1:14" ht="14.4" customHeight="1" x14ac:dyDescent="0.3">
      <c r="A538" s="747" t="s">
        <v>560</v>
      </c>
      <c r="B538" s="748" t="s">
        <v>561</v>
      </c>
      <c r="C538" s="749" t="s">
        <v>587</v>
      </c>
      <c r="D538" s="750" t="s">
        <v>588</v>
      </c>
      <c r="E538" s="751">
        <v>50113001</v>
      </c>
      <c r="F538" s="750" t="s">
        <v>596</v>
      </c>
      <c r="G538" s="749" t="s">
        <v>597</v>
      </c>
      <c r="H538" s="749">
        <v>500980</v>
      </c>
      <c r="I538" s="749">
        <v>0</v>
      </c>
      <c r="J538" s="749" t="s">
        <v>878</v>
      </c>
      <c r="K538" s="749" t="s">
        <v>562</v>
      </c>
      <c r="L538" s="752">
        <v>164.80859159891185</v>
      </c>
      <c r="M538" s="752">
        <v>7</v>
      </c>
      <c r="N538" s="753">
        <v>1153.660141192383</v>
      </c>
    </row>
    <row r="539" spans="1:14" ht="14.4" customHeight="1" x14ac:dyDescent="0.3">
      <c r="A539" s="747" t="s">
        <v>560</v>
      </c>
      <c r="B539" s="748" t="s">
        <v>561</v>
      </c>
      <c r="C539" s="749" t="s">
        <v>587</v>
      </c>
      <c r="D539" s="750" t="s">
        <v>588</v>
      </c>
      <c r="E539" s="751">
        <v>50113001</v>
      </c>
      <c r="F539" s="750" t="s">
        <v>596</v>
      </c>
      <c r="G539" s="749" t="s">
        <v>597</v>
      </c>
      <c r="H539" s="749">
        <v>921256</v>
      </c>
      <c r="I539" s="749">
        <v>0</v>
      </c>
      <c r="J539" s="749" t="s">
        <v>1331</v>
      </c>
      <c r="K539" s="749" t="s">
        <v>562</v>
      </c>
      <c r="L539" s="752">
        <v>84.041605865421957</v>
      </c>
      <c r="M539" s="752">
        <v>1</v>
      </c>
      <c r="N539" s="753">
        <v>84.041605865421957</v>
      </c>
    </row>
    <row r="540" spans="1:14" ht="14.4" customHeight="1" x14ac:dyDescent="0.3">
      <c r="A540" s="747" t="s">
        <v>560</v>
      </c>
      <c r="B540" s="748" t="s">
        <v>561</v>
      </c>
      <c r="C540" s="749" t="s">
        <v>587</v>
      </c>
      <c r="D540" s="750" t="s">
        <v>588</v>
      </c>
      <c r="E540" s="751">
        <v>50113001</v>
      </c>
      <c r="F540" s="750" t="s">
        <v>596</v>
      </c>
      <c r="G540" s="749" t="s">
        <v>597</v>
      </c>
      <c r="H540" s="749">
        <v>395019</v>
      </c>
      <c r="I540" s="749">
        <v>0</v>
      </c>
      <c r="J540" s="749" t="s">
        <v>1332</v>
      </c>
      <c r="K540" s="749" t="s">
        <v>562</v>
      </c>
      <c r="L540" s="752">
        <v>111.37071424265264</v>
      </c>
      <c r="M540" s="752">
        <v>2</v>
      </c>
      <c r="N540" s="753">
        <v>222.74142848530528</v>
      </c>
    </row>
    <row r="541" spans="1:14" ht="14.4" customHeight="1" x14ac:dyDescent="0.3">
      <c r="A541" s="747" t="s">
        <v>560</v>
      </c>
      <c r="B541" s="748" t="s">
        <v>561</v>
      </c>
      <c r="C541" s="749" t="s">
        <v>587</v>
      </c>
      <c r="D541" s="750" t="s">
        <v>588</v>
      </c>
      <c r="E541" s="751">
        <v>50113001</v>
      </c>
      <c r="F541" s="750" t="s">
        <v>596</v>
      </c>
      <c r="G541" s="749" t="s">
        <v>597</v>
      </c>
      <c r="H541" s="749">
        <v>394072</v>
      </c>
      <c r="I541" s="749">
        <v>1000</v>
      </c>
      <c r="J541" s="749" t="s">
        <v>1333</v>
      </c>
      <c r="K541" s="749" t="s">
        <v>562</v>
      </c>
      <c r="L541" s="752">
        <v>324.02964949687339</v>
      </c>
      <c r="M541" s="752">
        <v>1</v>
      </c>
      <c r="N541" s="753">
        <v>324.02964949687339</v>
      </c>
    </row>
    <row r="542" spans="1:14" ht="14.4" customHeight="1" x14ac:dyDescent="0.3">
      <c r="A542" s="747" t="s">
        <v>560</v>
      </c>
      <c r="B542" s="748" t="s">
        <v>561</v>
      </c>
      <c r="C542" s="749" t="s">
        <v>587</v>
      </c>
      <c r="D542" s="750" t="s">
        <v>588</v>
      </c>
      <c r="E542" s="751">
        <v>50113001</v>
      </c>
      <c r="F542" s="750" t="s">
        <v>596</v>
      </c>
      <c r="G542" s="749" t="s">
        <v>597</v>
      </c>
      <c r="H542" s="749">
        <v>394395</v>
      </c>
      <c r="I542" s="749">
        <v>0</v>
      </c>
      <c r="J542" s="749" t="s">
        <v>1334</v>
      </c>
      <c r="K542" s="749" t="s">
        <v>562</v>
      </c>
      <c r="L542" s="752">
        <v>275.87593662957818</v>
      </c>
      <c r="M542" s="752">
        <v>2</v>
      </c>
      <c r="N542" s="753">
        <v>551.75187325915635</v>
      </c>
    </row>
    <row r="543" spans="1:14" ht="14.4" customHeight="1" x14ac:dyDescent="0.3">
      <c r="A543" s="747" t="s">
        <v>560</v>
      </c>
      <c r="B543" s="748" t="s">
        <v>561</v>
      </c>
      <c r="C543" s="749" t="s">
        <v>587</v>
      </c>
      <c r="D543" s="750" t="s">
        <v>588</v>
      </c>
      <c r="E543" s="751">
        <v>50113001</v>
      </c>
      <c r="F543" s="750" t="s">
        <v>596</v>
      </c>
      <c r="G543" s="749" t="s">
        <v>597</v>
      </c>
      <c r="H543" s="749">
        <v>920361</v>
      </c>
      <c r="I543" s="749">
        <v>0</v>
      </c>
      <c r="J543" s="749" t="s">
        <v>1335</v>
      </c>
      <c r="K543" s="749" t="s">
        <v>562</v>
      </c>
      <c r="L543" s="752">
        <v>260.85266923631309</v>
      </c>
      <c r="M543" s="752">
        <v>1</v>
      </c>
      <c r="N543" s="753">
        <v>260.85266923631309</v>
      </c>
    </row>
    <row r="544" spans="1:14" ht="14.4" customHeight="1" x14ac:dyDescent="0.3">
      <c r="A544" s="747" t="s">
        <v>560</v>
      </c>
      <c r="B544" s="748" t="s">
        <v>561</v>
      </c>
      <c r="C544" s="749" t="s">
        <v>587</v>
      </c>
      <c r="D544" s="750" t="s">
        <v>588</v>
      </c>
      <c r="E544" s="751">
        <v>50113001</v>
      </c>
      <c r="F544" s="750" t="s">
        <v>596</v>
      </c>
      <c r="G544" s="749" t="s">
        <v>597</v>
      </c>
      <c r="H544" s="749">
        <v>921064</v>
      </c>
      <c r="I544" s="749">
        <v>0</v>
      </c>
      <c r="J544" s="749" t="s">
        <v>1336</v>
      </c>
      <c r="K544" s="749" t="s">
        <v>562</v>
      </c>
      <c r="L544" s="752">
        <v>73.028600058154851</v>
      </c>
      <c r="M544" s="752">
        <v>1</v>
      </c>
      <c r="N544" s="753">
        <v>73.028600058154851</v>
      </c>
    </row>
    <row r="545" spans="1:14" ht="14.4" customHeight="1" x14ac:dyDescent="0.3">
      <c r="A545" s="747" t="s">
        <v>560</v>
      </c>
      <c r="B545" s="748" t="s">
        <v>561</v>
      </c>
      <c r="C545" s="749" t="s">
        <v>587</v>
      </c>
      <c r="D545" s="750" t="s">
        <v>588</v>
      </c>
      <c r="E545" s="751">
        <v>50113001</v>
      </c>
      <c r="F545" s="750" t="s">
        <v>596</v>
      </c>
      <c r="G545" s="749" t="s">
        <v>597</v>
      </c>
      <c r="H545" s="749">
        <v>921542</v>
      </c>
      <c r="I545" s="749">
        <v>0</v>
      </c>
      <c r="J545" s="749" t="s">
        <v>1337</v>
      </c>
      <c r="K545" s="749" t="s">
        <v>562</v>
      </c>
      <c r="L545" s="752">
        <v>168.18439617917619</v>
      </c>
      <c r="M545" s="752">
        <v>1</v>
      </c>
      <c r="N545" s="753">
        <v>168.18439617917619</v>
      </c>
    </row>
    <row r="546" spans="1:14" ht="14.4" customHeight="1" x14ac:dyDescent="0.3">
      <c r="A546" s="747" t="s">
        <v>560</v>
      </c>
      <c r="B546" s="748" t="s">
        <v>561</v>
      </c>
      <c r="C546" s="749" t="s">
        <v>587</v>
      </c>
      <c r="D546" s="750" t="s">
        <v>588</v>
      </c>
      <c r="E546" s="751">
        <v>50113001</v>
      </c>
      <c r="F546" s="750" t="s">
        <v>596</v>
      </c>
      <c r="G546" s="749" t="s">
        <v>597</v>
      </c>
      <c r="H546" s="749">
        <v>900873</v>
      </c>
      <c r="I546" s="749">
        <v>0</v>
      </c>
      <c r="J546" s="749" t="s">
        <v>1338</v>
      </c>
      <c r="K546" s="749" t="s">
        <v>562</v>
      </c>
      <c r="L546" s="752">
        <v>54.706507858034215</v>
      </c>
      <c r="M546" s="752">
        <v>1</v>
      </c>
      <c r="N546" s="753">
        <v>54.706507858034215</v>
      </c>
    </row>
    <row r="547" spans="1:14" ht="14.4" customHeight="1" x14ac:dyDescent="0.3">
      <c r="A547" s="747" t="s">
        <v>560</v>
      </c>
      <c r="B547" s="748" t="s">
        <v>561</v>
      </c>
      <c r="C547" s="749" t="s">
        <v>587</v>
      </c>
      <c r="D547" s="750" t="s">
        <v>588</v>
      </c>
      <c r="E547" s="751">
        <v>50113001</v>
      </c>
      <c r="F547" s="750" t="s">
        <v>596</v>
      </c>
      <c r="G547" s="749" t="s">
        <v>597</v>
      </c>
      <c r="H547" s="749">
        <v>215172</v>
      </c>
      <c r="I547" s="749">
        <v>215172</v>
      </c>
      <c r="J547" s="749" t="s">
        <v>886</v>
      </c>
      <c r="K547" s="749" t="s">
        <v>887</v>
      </c>
      <c r="L547" s="752">
        <v>282.51499999999999</v>
      </c>
      <c r="M547" s="752">
        <v>2</v>
      </c>
      <c r="N547" s="753">
        <v>565.03</v>
      </c>
    </row>
    <row r="548" spans="1:14" ht="14.4" customHeight="1" x14ac:dyDescent="0.3">
      <c r="A548" s="747" t="s">
        <v>560</v>
      </c>
      <c r="B548" s="748" t="s">
        <v>561</v>
      </c>
      <c r="C548" s="749" t="s">
        <v>587</v>
      </c>
      <c r="D548" s="750" t="s">
        <v>588</v>
      </c>
      <c r="E548" s="751">
        <v>50113001</v>
      </c>
      <c r="F548" s="750" t="s">
        <v>596</v>
      </c>
      <c r="G548" s="749" t="s">
        <v>597</v>
      </c>
      <c r="H548" s="749">
        <v>920254</v>
      </c>
      <c r="I548" s="749">
        <v>0</v>
      </c>
      <c r="J548" s="749" t="s">
        <v>1339</v>
      </c>
      <c r="K548" s="749" t="s">
        <v>562</v>
      </c>
      <c r="L548" s="752">
        <v>60.950000000000017</v>
      </c>
      <c r="M548" s="752">
        <v>2</v>
      </c>
      <c r="N548" s="753">
        <v>121.90000000000003</v>
      </c>
    </row>
    <row r="549" spans="1:14" ht="14.4" customHeight="1" x14ac:dyDescent="0.3">
      <c r="A549" s="747" t="s">
        <v>560</v>
      </c>
      <c r="B549" s="748" t="s">
        <v>561</v>
      </c>
      <c r="C549" s="749" t="s">
        <v>587</v>
      </c>
      <c r="D549" s="750" t="s">
        <v>588</v>
      </c>
      <c r="E549" s="751">
        <v>50113001</v>
      </c>
      <c r="F549" s="750" t="s">
        <v>596</v>
      </c>
      <c r="G549" s="749" t="s">
        <v>597</v>
      </c>
      <c r="H549" s="749">
        <v>119571</v>
      </c>
      <c r="I549" s="749">
        <v>19571</v>
      </c>
      <c r="J549" s="749" t="s">
        <v>888</v>
      </c>
      <c r="K549" s="749" t="s">
        <v>890</v>
      </c>
      <c r="L549" s="752">
        <v>225.82000000000005</v>
      </c>
      <c r="M549" s="752">
        <v>1</v>
      </c>
      <c r="N549" s="753">
        <v>225.82000000000005</v>
      </c>
    </row>
    <row r="550" spans="1:14" ht="14.4" customHeight="1" x14ac:dyDescent="0.3">
      <c r="A550" s="747" t="s">
        <v>560</v>
      </c>
      <c r="B550" s="748" t="s">
        <v>561</v>
      </c>
      <c r="C550" s="749" t="s">
        <v>587</v>
      </c>
      <c r="D550" s="750" t="s">
        <v>588</v>
      </c>
      <c r="E550" s="751">
        <v>50113001</v>
      </c>
      <c r="F550" s="750" t="s">
        <v>596</v>
      </c>
      <c r="G550" s="749" t="s">
        <v>604</v>
      </c>
      <c r="H550" s="749">
        <v>117122</v>
      </c>
      <c r="I550" s="749">
        <v>17122</v>
      </c>
      <c r="J550" s="749" t="s">
        <v>1340</v>
      </c>
      <c r="K550" s="749" t="s">
        <v>1341</v>
      </c>
      <c r="L550" s="752">
        <v>159.52000000000004</v>
      </c>
      <c r="M550" s="752">
        <v>2</v>
      </c>
      <c r="N550" s="753">
        <v>319.04000000000008</v>
      </c>
    </row>
    <row r="551" spans="1:14" ht="14.4" customHeight="1" x14ac:dyDescent="0.3">
      <c r="A551" s="747" t="s">
        <v>560</v>
      </c>
      <c r="B551" s="748" t="s">
        <v>561</v>
      </c>
      <c r="C551" s="749" t="s">
        <v>587</v>
      </c>
      <c r="D551" s="750" t="s">
        <v>588</v>
      </c>
      <c r="E551" s="751">
        <v>50113001</v>
      </c>
      <c r="F551" s="750" t="s">
        <v>596</v>
      </c>
      <c r="G551" s="749" t="s">
        <v>604</v>
      </c>
      <c r="H551" s="749">
        <v>187427</v>
      </c>
      <c r="I551" s="749">
        <v>187427</v>
      </c>
      <c r="J551" s="749" t="s">
        <v>897</v>
      </c>
      <c r="K551" s="749" t="s">
        <v>898</v>
      </c>
      <c r="L551" s="752">
        <v>62.680000000000014</v>
      </c>
      <c r="M551" s="752">
        <v>1</v>
      </c>
      <c r="N551" s="753">
        <v>62.680000000000014</v>
      </c>
    </row>
    <row r="552" spans="1:14" ht="14.4" customHeight="1" x14ac:dyDescent="0.3">
      <c r="A552" s="747" t="s">
        <v>560</v>
      </c>
      <c r="B552" s="748" t="s">
        <v>561</v>
      </c>
      <c r="C552" s="749" t="s">
        <v>587</v>
      </c>
      <c r="D552" s="750" t="s">
        <v>588</v>
      </c>
      <c r="E552" s="751">
        <v>50113001</v>
      </c>
      <c r="F552" s="750" t="s">
        <v>596</v>
      </c>
      <c r="G552" s="749" t="s">
        <v>604</v>
      </c>
      <c r="H552" s="749">
        <v>169714</v>
      </c>
      <c r="I552" s="749">
        <v>169714</v>
      </c>
      <c r="J552" s="749" t="s">
        <v>1342</v>
      </c>
      <c r="K552" s="749" t="s">
        <v>1343</v>
      </c>
      <c r="L552" s="752">
        <v>112.28</v>
      </c>
      <c r="M552" s="752">
        <v>1</v>
      </c>
      <c r="N552" s="753">
        <v>112.28</v>
      </c>
    </row>
    <row r="553" spans="1:14" ht="14.4" customHeight="1" x14ac:dyDescent="0.3">
      <c r="A553" s="747" t="s">
        <v>560</v>
      </c>
      <c r="B553" s="748" t="s">
        <v>561</v>
      </c>
      <c r="C553" s="749" t="s">
        <v>587</v>
      </c>
      <c r="D553" s="750" t="s">
        <v>588</v>
      </c>
      <c r="E553" s="751">
        <v>50113001</v>
      </c>
      <c r="F553" s="750" t="s">
        <v>596</v>
      </c>
      <c r="G553" s="749" t="s">
        <v>604</v>
      </c>
      <c r="H553" s="749">
        <v>147133</v>
      </c>
      <c r="I553" s="749">
        <v>172044</v>
      </c>
      <c r="J553" s="749" t="s">
        <v>1344</v>
      </c>
      <c r="K553" s="749" t="s">
        <v>1345</v>
      </c>
      <c r="L553" s="752">
        <v>98.119999999999976</v>
      </c>
      <c r="M553" s="752">
        <v>1</v>
      </c>
      <c r="N553" s="753">
        <v>98.119999999999976</v>
      </c>
    </row>
    <row r="554" spans="1:14" ht="14.4" customHeight="1" x14ac:dyDescent="0.3">
      <c r="A554" s="747" t="s">
        <v>560</v>
      </c>
      <c r="B554" s="748" t="s">
        <v>561</v>
      </c>
      <c r="C554" s="749" t="s">
        <v>587</v>
      </c>
      <c r="D554" s="750" t="s">
        <v>588</v>
      </c>
      <c r="E554" s="751">
        <v>50113001</v>
      </c>
      <c r="F554" s="750" t="s">
        <v>596</v>
      </c>
      <c r="G554" s="749" t="s">
        <v>604</v>
      </c>
      <c r="H554" s="749">
        <v>187425</v>
      </c>
      <c r="I554" s="749">
        <v>187425</v>
      </c>
      <c r="J554" s="749" t="s">
        <v>899</v>
      </c>
      <c r="K554" s="749" t="s">
        <v>900</v>
      </c>
      <c r="L554" s="752">
        <v>49.38</v>
      </c>
      <c r="M554" s="752">
        <v>1</v>
      </c>
      <c r="N554" s="753">
        <v>49.38</v>
      </c>
    </row>
    <row r="555" spans="1:14" ht="14.4" customHeight="1" x14ac:dyDescent="0.3">
      <c r="A555" s="747" t="s">
        <v>560</v>
      </c>
      <c r="B555" s="748" t="s">
        <v>561</v>
      </c>
      <c r="C555" s="749" t="s">
        <v>587</v>
      </c>
      <c r="D555" s="750" t="s">
        <v>588</v>
      </c>
      <c r="E555" s="751">
        <v>50113001</v>
      </c>
      <c r="F555" s="750" t="s">
        <v>596</v>
      </c>
      <c r="G555" s="749" t="s">
        <v>604</v>
      </c>
      <c r="H555" s="749">
        <v>184245</v>
      </c>
      <c r="I555" s="749">
        <v>184245</v>
      </c>
      <c r="J555" s="749" t="s">
        <v>901</v>
      </c>
      <c r="K555" s="749" t="s">
        <v>902</v>
      </c>
      <c r="L555" s="752">
        <v>92.77000000000001</v>
      </c>
      <c r="M555" s="752">
        <v>1</v>
      </c>
      <c r="N555" s="753">
        <v>92.77000000000001</v>
      </c>
    </row>
    <row r="556" spans="1:14" ht="14.4" customHeight="1" x14ac:dyDescent="0.3">
      <c r="A556" s="747" t="s">
        <v>560</v>
      </c>
      <c r="B556" s="748" t="s">
        <v>561</v>
      </c>
      <c r="C556" s="749" t="s">
        <v>587</v>
      </c>
      <c r="D556" s="750" t="s">
        <v>588</v>
      </c>
      <c r="E556" s="751">
        <v>50113001</v>
      </c>
      <c r="F556" s="750" t="s">
        <v>596</v>
      </c>
      <c r="G556" s="749" t="s">
        <v>604</v>
      </c>
      <c r="H556" s="749">
        <v>128148</v>
      </c>
      <c r="I556" s="749">
        <v>28148</v>
      </c>
      <c r="J556" s="749" t="s">
        <v>903</v>
      </c>
      <c r="K556" s="749" t="s">
        <v>606</v>
      </c>
      <c r="L556" s="752">
        <v>1041.1199999999997</v>
      </c>
      <c r="M556" s="752">
        <v>1</v>
      </c>
      <c r="N556" s="753">
        <v>1041.1199999999997</v>
      </c>
    </row>
    <row r="557" spans="1:14" ht="14.4" customHeight="1" x14ac:dyDescent="0.3">
      <c r="A557" s="747" t="s">
        <v>560</v>
      </c>
      <c r="B557" s="748" t="s">
        <v>561</v>
      </c>
      <c r="C557" s="749" t="s">
        <v>587</v>
      </c>
      <c r="D557" s="750" t="s">
        <v>588</v>
      </c>
      <c r="E557" s="751">
        <v>50113001</v>
      </c>
      <c r="F557" s="750" t="s">
        <v>596</v>
      </c>
      <c r="G557" s="749" t="s">
        <v>597</v>
      </c>
      <c r="H557" s="749">
        <v>188217</v>
      </c>
      <c r="I557" s="749">
        <v>88217</v>
      </c>
      <c r="J557" s="749" t="s">
        <v>904</v>
      </c>
      <c r="K557" s="749" t="s">
        <v>905</v>
      </c>
      <c r="L557" s="752">
        <v>126.67666666666666</v>
      </c>
      <c r="M557" s="752">
        <v>6</v>
      </c>
      <c r="N557" s="753">
        <v>760.06</v>
      </c>
    </row>
    <row r="558" spans="1:14" ht="14.4" customHeight="1" x14ac:dyDescent="0.3">
      <c r="A558" s="747" t="s">
        <v>560</v>
      </c>
      <c r="B558" s="748" t="s">
        <v>561</v>
      </c>
      <c r="C558" s="749" t="s">
        <v>587</v>
      </c>
      <c r="D558" s="750" t="s">
        <v>588</v>
      </c>
      <c r="E558" s="751">
        <v>50113001</v>
      </c>
      <c r="F558" s="750" t="s">
        <v>596</v>
      </c>
      <c r="G558" s="749" t="s">
        <v>597</v>
      </c>
      <c r="H558" s="749">
        <v>188219</v>
      </c>
      <c r="I558" s="749">
        <v>88219</v>
      </c>
      <c r="J558" s="749" t="s">
        <v>906</v>
      </c>
      <c r="K558" s="749" t="s">
        <v>907</v>
      </c>
      <c r="L558" s="752">
        <v>141.27000127450026</v>
      </c>
      <c r="M558" s="752">
        <v>6</v>
      </c>
      <c r="N558" s="753">
        <v>847.62000764700156</v>
      </c>
    </row>
    <row r="559" spans="1:14" ht="14.4" customHeight="1" x14ac:dyDescent="0.3">
      <c r="A559" s="747" t="s">
        <v>560</v>
      </c>
      <c r="B559" s="748" t="s">
        <v>561</v>
      </c>
      <c r="C559" s="749" t="s">
        <v>587</v>
      </c>
      <c r="D559" s="750" t="s">
        <v>588</v>
      </c>
      <c r="E559" s="751">
        <v>50113001</v>
      </c>
      <c r="F559" s="750" t="s">
        <v>596</v>
      </c>
      <c r="G559" s="749" t="s">
        <v>597</v>
      </c>
      <c r="H559" s="749">
        <v>205992</v>
      </c>
      <c r="I559" s="749">
        <v>205992</v>
      </c>
      <c r="J559" s="749" t="s">
        <v>1346</v>
      </c>
      <c r="K559" s="749" t="s">
        <v>1347</v>
      </c>
      <c r="L559" s="752">
        <v>173.12000000000009</v>
      </c>
      <c r="M559" s="752">
        <v>1</v>
      </c>
      <c r="N559" s="753">
        <v>173.12000000000009</v>
      </c>
    </row>
    <row r="560" spans="1:14" ht="14.4" customHeight="1" x14ac:dyDescent="0.3">
      <c r="A560" s="747" t="s">
        <v>560</v>
      </c>
      <c r="B560" s="748" t="s">
        <v>561</v>
      </c>
      <c r="C560" s="749" t="s">
        <v>587</v>
      </c>
      <c r="D560" s="750" t="s">
        <v>588</v>
      </c>
      <c r="E560" s="751">
        <v>50113001</v>
      </c>
      <c r="F560" s="750" t="s">
        <v>596</v>
      </c>
      <c r="G560" s="749" t="s">
        <v>597</v>
      </c>
      <c r="H560" s="749">
        <v>157345</v>
      </c>
      <c r="I560" s="749">
        <v>57345</v>
      </c>
      <c r="J560" s="749" t="s">
        <v>1348</v>
      </c>
      <c r="K560" s="749" t="s">
        <v>1349</v>
      </c>
      <c r="L560" s="752">
        <v>465.05</v>
      </c>
      <c r="M560" s="752">
        <v>1</v>
      </c>
      <c r="N560" s="753">
        <v>465.05</v>
      </c>
    </row>
    <row r="561" spans="1:14" ht="14.4" customHeight="1" x14ac:dyDescent="0.3">
      <c r="A561" s="747" t="s">
        <v>560</v>
      </c>
      <c r="B561" s="748" t="s">
        <v>561</v>
      </c>
      <c r="C561" s="749" t="s">
        <v>587</v>
      </c>
      <c r="D561" s="750" t="s">
        <v>588</v>
      </c>
      <c r="E561" s="751">
        <v>50113001</v>
      </c>
      <c r="F561" s="750" t="s">
        <v>596</v>
      </c>
      <c r="G561" s="749" t="s">
        <v>604</v>
      </c>
      <c r="H561" s="749">
        <v>149910</v>
      </c>
      <c r="I561" s="749">
        <v>49910</v>
      </c>
      <c r="J561" s="749" t="s">
        <v>912</v>
      </c>
      <c r="K561" s="749" t="s">
        <v>914</v>
      </c>
      <c r="L561" s="752">
        <v>98.110000000000014</v>
      </c>
      <c r="M561" s="752">
        <v>2</v>
      </c>
      <c r="N561" s="753">
        <v>196.22000000000003</v>
      </c>
    </row>
    <row r="562" spans="1:14" ht="14.4" customHeight="1" x14ac:dyDescent="0.3">
      <c r="A562" s="747" t="s">
        <v>560</v>
      </c>
      <c r="B562" s="748" t="s">
        <v>561</v>
      </c>
      <c r="C562" s="749" t="s">
        <v>587</v>
      </c>
      <c r="D562" s="750" t="s">
        <v>588</v>
      </c>
      <c r="E562" s="751">
        <v>50113001</v>
      </c>
      <c r="F562" s="750" t="s">
        <v>596</v>
      </c>
      <c r="G562" s="749" t="s">
        <v>604</v>
      </c>
      <c r="H562" s="749">
        <v>844554</v>
      </c>
      <c r="I562" s="749">
        <v>114065</v>
      </c>
      <c r="J562" s="749" t="s">
        <v>917</v>
      </c>
      <c r="K562" s="749" t="s">
        <v>1350</v>
      </c>
      <c r="L562" s="752">
        <v>18.27</v>
      </c>
      <c r="M562" s="752">
        <v>3</v>
      </c>
      <c r="N562" s="753">
        <v>54.81</v>
      </c>
    </row>
    <row r="563" spans="1:14" ht="14.4" customHeight="1" x14ac:dyDescent="0.3">
      <c r="A563" s="747" t="s">
        <v>560</v>
      </c>
      <c r="B563" s="748" t="s">
        <v>561</v>
      </c>
      <c r="C563" s="749" t="s">
        <v>587</v>
      </c>
      <c r="D563" s="750" t="s">
        <v>588</v>
      </c>
      <c r="E563" s="751">
        <v>50113001</v>
      </c>
      <c r="F563" s="750" t="s">
        <v>596</v>
      </c>
      <c r="G563" s="749" t="s">
        <v>597</v>
      </c>
      <c r="H563" s="749">
        <v>67558</v>
      </c>
      <c r="I563" s="749">
        <v>67558</v>
      </c>
      <c r="J563" s="749" t="s">
        <v>920</v>
      </c>
      <c r="K563" s="749" t="s">
        <v>921</v>
      </c>
      <c r="L563" s="752">
        <v>27.55142857142857</v>
      </c>
      <c r="M563" s="752">
        <v>35</v>
      </c>
      <c r="N563" s="753">
        <v>964.3</v>
      </c>
    </row>
    <row r="564" spans="1:14" ht="14.4" customHeight="1" x14ac:dyDescent="0.3">
      <c r="A564" s="747" t="s">
        <v>560</v>
      </c>
      <c r="B564" s="748" t="s">
        <v>561</v>
      </c>
      <c r="C564" s="749" t="s">
        <v>587</v>
      </c>
      <c r="D564" s="750" t="s">
        <v>588</v>
      </c>
      <c r="E564" s="751">
        <v>50113001</v>
      </c>
      <c r="F564" s="750" t="s">
        <v>596</v>
      </c>
      <c r="G564" s="749" t="s">
        <v>597</v>
      </c>
      <c r="H564" s="749">
        <v>114955</v>
      </c>
      <c r="I564" s="749">
        <v>14955</v>
      </c>
      <c r="J564" s="749" t="s">
        <v>1351</v>
      </c>
      <c r="K564" s="749" t="s">
        <v>1352</v>
      </c>
      <c r="L564" s="752">
        <v>128.80000000000004</v>
      </c>
      <c r="M564" s="752">
        <v>1</v>
      </c>
      <c r="N564" s="753">
        <v>128.80000000000004</v>
      </c>
    </row>
    <row r="565" spans="1:14" ht="14.4" customHeight="1" x14ac:dyDescent="0.3">
      <c r="A565" s="747" t="s">
        <v>560</v>
      </c>
      <c r="B565" s="748" t="s">
        <v>561</v>
      </c>
      <c r="C565" s="749" t="s">
        <v>587</v>
      </c>
      <c r="D565" s="750" t="s">
        <v>588</v>
      </c>
      <c r="E565" s="751">
        <v>50113001</v>
      </c>
      <c r="F565" s="750" t="s">
        <v>596</v>
      </c>
      <c r="G565" s="749" t="s">
        <v>597</v>
      </c>
      <c r="H565" s="749">
        <v>100498</v>
      </c>
      <c r="I565" s="749">
        <v>498</v>
      </c>
      <c r="J565" s="749" t="s">
        <v>922</v>
      </c>
      <c r="K565" s="749" t="s">
        <v>923</v>
      </c>
      <c r="L565" s="752">
        <v>108.75</v>
      </c>
      <c r="M565" s="752">
        <v>20</v>
      </c>
      <c r="N565" s="753">
        <v>2175</v>
      </c>
    </row>
    <row r="566" spans="1:14" ht="14.4" customHeight="1" x14ac:dyDescent="0.3">
      <c r="A566" s="747" t="s">
        <v>560</v>
      </c>
      <c r="B566" s="748" t="s">
        <v>561</v>
      </c>
      <c r="C566" s="749" t="s">
        <v>587</v>
      </c>
      <c r="D566" s="750" t="s">
        <v>588</v>
      </c>
      <c r="E566" s="751">
        <v>50113001</v>
      </c>
      <c r="F566" s="750" t="s">
        <v>596</v>
      </c>
      <c r="G566" s="749" t="s">
        <v>597</v>
      </c>
      <c r="H566" s="749">
        <v>116592</v>
      </c>
      <c r="I566" s="749">
        <v>16592</v>
      </c>
      <c r="J566" s="749" t="s">
        <v>1353</v>
      </c>
      <c r="K566" s="749" t="s">
        <v>1354</v>
      </c>
      <c r="L566" s="752">
        <v>97.009999999999977</v>
      </c>
      <c r="M566" s="752">
        <v>1</v>
      </c>
      <c r="N566" s="753">
        <v>97.009999999999977</v>
      </c>
    </row>
    <row r="567" spans="1:14" ht="14.4" customHeight="1" x14ac:dyDescent="0.3">
      <c r="A567" s="747" t="s">
        <v>560</v>
      </c>
      <c r="B567" s="748" t="s">
        <v>561</v>
      </c>
      <c r="C567" s="749" t="s">
        <v>587</v>
      </c>
      <c r="D567" s="750" t="s">
        <v>588</v>
      </c>
      <c r="E567" s="751">
        <v>50113001</v>
      </c>
      <c r="F567" s="750" t="s">
        <v>596</v>
      </c>
      <c r="G567" s="749" t="s">
        <v>604</v>
      </c>
      <c r="H567" s="749">
        <v>201290</v>
      </c>
      <c r="I567" s="749">
        <v>201290</v>
      </c>
      <c r="J567" s="749" t="s">
        <v>1355</v>
      </c>
      <c r="K567" s="749" t="s">
        <v>1356</v>
      </c>
      <c r="L567" s="752">
        <v>24.749999999999993</v>
      </c>
      <c r="M567" s="752">
        <v>1</v>
      </c>
      <c r="N567" s="753">
        <v>24.749999999999993</v>
      </c>
    </row>
    <row r="568" spans="1:14" ht="14.4" customHeight="1" x14ac:dyDescent="0.3">
      <c r="A568" s="747" t="s">
        <v>560</v>
      </c>
      <c r="B568" s="748" t="s">
        <v>561</v>
      </c>
      <c r="C568" s="749" t="s">
        <v>587</v>
      </c>
      <c r="D568" s="750" t="s">
        <v>588</v>
      </c>
      <c r="E568" s="751">
        <v>50113001</v>
      </c>
      <c r="F568" s="750" t="s">
        <v>596</v>
      </c>
      <c r="G568" s="749" t="s">
        <v>597</v>
      </c>
      <c r="H568" s="749">
        <v>100502</v>
      </c>
      <c r="I568" s="749">
        <v>502</v>
      </c>
      <c r="J568" s="749" t="s">
        <v>928</v>
      </c>
      <c r="K568" s="749" t="s">
        <v>929</v>
      </c>
      <c r="L568" s="752">
        <v>238.67230769230764</v>
      </c>
      <c r="M568" s="752">
        <v>13</v>
      </c>
      <c r="N568" s="753">
        <v>3102.7399999999993</v>
      </c>
    </row>
    <row r="569" spans="1:14" ht="14.4" customHeight="1" x14ac:dyDescent="0.3">
      <c r="A569" s="747" t="s">
        <v>560</v>
      </c>
      <c r="B569" s="748" t="s">
        <v>561</v>
      </c>
      <c r="C569" s="749" t="s">
        <v>587</v>
      </c>
      <c r="D569" s="750" t="s">
        <v>588</v>
      </c>
      <c r="E569" s="751">
        <v>50113001</v>
      </c>
      <c r="F569" s="750" t="s">
        <v>596</v>
      </c>
      <c r="G569" s="749" t="s">
        <v>597</v>
      </c>
      <c r="H569" s="749">
        <v>102684</v>
      </c>
      <c r="I569" s="749">
        <v>2684</v>
      </c>
      <c r="J569" s="749" t="s">
        <v>928</v>
      </c>
      <c r="K569" s="749" t="s">
        <v>930</v>
      </c>
      <c r="L569" s="752">
        <v>73.732222222222219</v>
      </c>
      <c r="M569" s="752">
        <v>18</v>
      </c>
      <c r="N569" s="753">
        <v>1327.1799999999998</v>
      </c>
    </row>
    <row r="570" spans="1:14" ht="14.4" customHeight="1" x14ac:dyDescent="0.3">
      <c r="A570" s="747" t="s">
        <v>560</v>
      </c>
      <c r="B570" s="748" t="s">
        <v>561</v>
      </c>
      <c r="C570" s="749" t="s">
        <v>587</v>
      </c>
      <c r="D570" s="750" t="s">
        <v>588</v>
      </c>
      <c r="E570" s="751">
        <v>50113001</v>
      </c>
      <c r="F570" s="750" t="s">
        <v>596</v>
      </c>
      <c r="G570" s="749" t="s">
        <v>604</v>
      </c>
      <c r="H570" s="749">
        <v>184095</v>
      </c>
      <c r="I570" s="749">
        <v>184095</v>
      </c>
      <c r="J570" s="749" t="s">
        <v>933</v>
      </c>
      <c r="K570" s="749" t="s">
        <v>1357</v>
      </c>
      <c r="L570" s="752">
        <v>280.50000000000006</v>
      </c>
      <c r="M570" s="752">
        <v>2</v>
      </c>
      <c r="N570" s="753">
        <v>561.00000000000011</v>
      </c>
    </row>
    <row r="571" spans="1:14" ht="14.4" customHeight="1" x14ac:dyDescent="0.3">
      <c r="A571" s="747" t="s">
        <v>560</v>
      </c>
      <c r="B571" s="748" t="s">
        <v>561</v>
      </c>
      <c r="C571" s="749" t="s">
        <v>587</v>
      </c>
      <c r="D571" s="750" t="s">
        <v>588</v>
      </c>
      <c r="E571" s="751">
        <v>50113001</v>
      </c>
      <c r="F571" s="750" t="s">
        <v>596</v>
      </c>
      <c r="G571" s="749" t="s">
        <v>597</v>
      </c>
      <c r="H571" s="749">
        <v>218109</v>
      </c>
      <c r="I571" s="749">
        <v>218109</v>
      </c>
      <c r="J571" s="749" t="s">
        <v>1358</v>
      </c>
      <c r="K571" s="749" t="s">
        <v>1359</v>
      </c>
      <c r="L571" s="752">
        <v>143.42999999999998</v>
      </c>
      <c r="M571" s="752">
        <v>1</v>
      </c>
      <c r="N571" s="753">
        <v>143.42999999999998</v>
      </c>
    </row>
    <row r="572" spans="1:14" ht="14.4" customHeight="1" x14ac:dyDescent="0.3">
      <c r="A572" s="747" t="s">
        <v>560</v>
      </c>
      <c r="B572" s="748" t="s">
        <v>561</v>
      </c>
      <c r="C572" s="749" t="s">
        <v>587</v>
      </c>
      <c r="D572" s="750" t="s">
        <v>588</v>
      </c>
      <c r="E572" s="751">
        <v>50113001</v>
      </c>
      <c r="F572" s="750" t="s">
        <v>596</v>
      </c>
      <c r="G572" s="749" t="s">
        <v>597</v>
      </c>
      <c r="H572" s="749">
        <v>196190</v>
      </c>
      <c r="I572" s="749">
        <v>96190</v>
      </c>
      <c r="J572" s="749" t="s">
        <v>937</v>
      </c>
      <c r="K572" s="749" t="s">
        <v>939</v>
      </c>
      <c r="L572" s="752">
        <v>52.669999999999987</v>
      </c>
      <c r="M572" s="752">
        <v>1</v>
      </c>
      <c r="N572" s="753">
        <v>52.669999999999987</v>
      </c>
    </row>
    <row r="573" spans="1:14" ht="14.4" customHeight="1" x14ac:dyDescent="0.3">
      <c r="A573" s="747" t="s">
        <v>560</v>
      </c>
      <c r="B573" s="748" t="s">
        <v>561</v>
      </c>
      <c r="C573" s="749" t="s">
        <v>587</v>
      </c>
      <c r="D573" s="750" t="s">
        <v>588</v>
      </c>
      <c r="E573" s="751">
        <v>50113001</v>
      </c>
      <c r="F573" s="750" t="s">
        <v>596</v>
      </c>
      <c r="G573" s="749" t="s">
        <v>597</v>
      </c>
      <c r="H573" s="749">
        <v>101125</v>
      </c>
      <c r="I573" s="749">
        <v>1125</v>
      </c>
      <c r="J573" s="749" t="s">
        <v>942</v>
      </c>
      <c r="K573" s="749" t="s">
        <v>943</v>
      </c>
      <c r="L573" s="752">
        <v>89.49</v>
      </c>
      <c r="M573" s="752">
        <v>12</v>
      </c>
      <c r="N573" s="753">
        <v>1073.8799999999999</v>
      </c>
    </row>
    <row r="574" spans="1:14" ht="14.4" customHeight="1" x14ac:dyDescent="0.3">
      <c r="A574" s="747" t="s">
        <v>560</v>
      </c>
      <c r="B574" s="748" t="s">
        <v>561</v>
      </c>
      <c r="C574" s="749" t="s">
        <v>587</v>
      </c>
      <c r="D574" s="750" t="s">
        <v>588</v>
      </c>
      <c r="E574" s="751">
        <v>50113001</v>
      </c>
      <c r="F574" s="750" t="s">
        <v>596</v>
      </c>
      <c r="G574" s="749" t="s">
        <v>604</v>
      </c>
      <c r="H574" s="749">
        <v>116923</v>
      </c>
      <c r="I574" s="749">
        <v>16923</v>
      </c>
      <c r="J574" s="749" t="s">
        <v>1360</v>
      </c>
      <c r="K574" s="749" t="s">
        <v>1361</v>
      </c>
      <c r="L574" s="752">
        <v>78.509999999999962</v>
      </c>
      <c r="M574" s="752">
        <v>1</v>
      </c>
      <c r="N574" s="753">
        <v>78.509999999999962</v>
      </c>
    </row>
    <row r="575" spans="1:14" ht="14.4" customHeight="1" x14ac:dyDescent="0.3">
      <c r="A575" s="747" t="s">
        <v>560</v>
      </c>
      <c r="B575" s="748" t="s">
        <v>561</v>
      </c>
      <c r="C575" s="749" t="s">
        <v>587</v>
      </c>
      <c r="D575" s="750" t="s">
        <v>588</v>
      </c>
      <c r="E575" s="751">
        <v>50113001</v>
      </c>
      <c r="F575" s="750" t="s">
        <v>596</v>
      </c>
      <c r="G575" s="749" t="s">
        <v>597</v>
      </c>
      <c r="H575" s="749">
        <v>223159</v>
      </c>
      <c r="I575" s="749">
        <v>223159</v>
      </c>
      <c r="J575" s="749" t="s">
        <v>1362</v>
      </c>
      <c r="K575" s="749" t="s">
        <v>1363</v>
      </c>
      <c r="L575" s="752">
        <v>72.935000000000016</v>
      </c>
      <c r="M575" s="752">
        <v>6</v>
      </c>
      <c r="N575" s="753">
        <v>437.61000000000013</v>
      </c>
    </row>
    <row r="576" spans="1:14" ht="14.4" customHeight="1" x14ac:dyDescent="0.3">
      <c r="A576" s="747" t="s">
        <v>560</v>
      </c>
      <c r="B576" s="748" t="s">
        <v>561</v>
      </c>
      <c r="C576" s="749" t="s">
        <v>587</v>
      </c>
      <c r="D576" s="750" t="s">
        <v>588</v>
      </c>
      <c r="E576" s="751">
        <v>50113001</v>
      </c>
      <c r="F576" s="750" t="s">
        <v>596</v>
      </c>
      <c r="G576" s="749" t="s">
        <v>597</v>
      </c>
      <c r="H576" s="749">
        <v>100513</v>
      </c>
      <c r="I576" s="749">
        <v>513</v>
      </c>
      <c r="J576" s="749" t="s">
        <v>952</v>
      </c>
      <c r="K576" s="749" t="s">
        <v>923</v>
      </c>
      <c r="L576" s="752">
        <v>56.783454545454539</v>
      </c>
      <c r="M576" s="752">
        <v>55</v>
      </c>
      <c r="N576" s="753">
        <v>3123.0899999999997</v>
      </c>
    </row>
    <row r="577" spans="1:14" ht="14.4" customHeight="1" x14ac:dyDescent="0.3">
      <c r="A577" s="747" t="s">
        <v>560</v>
      </c>
      <c r="B577" s="748" t="s">
        <v>561</v>
      </c>
      <c r="C577" s="749" t="s">
        <v>587</v>
      </c>
      <c r="D577" s="750" t="s">
        <v>588</v>
      </c>
      <c r="E577" s="751">
        <v>50113001</v>
      </c>
      <c r="F577" s="750" t="s">
        <v>596</v>
      </c>
      <c r="G577" s="749" t="s">
        <v>597</v>
      </c>
      <c r="H577" s="749">
        <v>110086</v>
      </c>
      <c r="I577" s="749">
        <v>10086</v>
      </c>
      <c r="J577" s="749" t="s">
        <v>953</v>
      </c>
      <c r="K577" s="749" t="s">
        <v>954</v>
      </c>
      <c r="L577" s="752">
        <v>1592.8000000000002</v>
      </c>
      <c r="M577" s="752">
        <v>2</v>
      </c>
      <c r="N577" s="753">
        <v>3185.6000000000004</v>
      </c>
    </row>
    <row r="578" spans="1:14" ht="14.4" customHeight="1" x14ac:dyDescent="0.3">
      <c r="A578" s="747" t="s">
        <v>560</v>
      </c>
      <c r="B578" s="748" t="s">
        <v>561</v>
      </c>
      <c r="C578" s="749" t="s">
        <v>587</v>
      </c>
      <c r="D578" s="750" t="s">
        <v>588</v>
      </c>
      <c r="E578" s="751">
        <v>50113001</v>
      </c>
      <c r="F578" s="750" t="s">
        <v>596</v>
      </c>
      <c r="G578" s="749" t="s">
        <v>597</v>
      </c>
      <c r="H578" s="749">
        <v>184398</v>
      </c>
      <c r="I578" s="749">
        <v>84398</v>
      </c>
      <c r="J578" s="749" t="s">
        <v>959</v>
      </c>
      <c r="K578" s="749" t="s">
        <v>951</v>
      </c>
      <c r="L578" s="752">
        <v>411.93000000000018</v>
      </c>
      <c r="M578" s="752">
        <v>1</v>
      </c>
      <c r="N578" s="753">
        <v>411.93000000000018</v>
      </c>
    </row>
    <row r="579" spans="1:14" ht="14.4" customHeight="1" x14ac:dyDescent="0.3">
      <c r="A579" s="747" t="s">
        <v>560</v>
      </c>
      <c r="B579" s="748" t="s">
        <v>561</v>
      </c>
      <c r="C579" s="749" t="s">
        <v>587</v>
      </c>
      <c r="D579" s="750" t="s">
        <v>588</v>
      </c>
      <c r="E579" s="751">
        <v>50113001</v>
      </c>
      <c r="F579" s="750" t="s">
        <v>596</v>
      </c>
      <c r="G579" s="749" t="s">
        <v>597</v>
      </c>
      <c r="H579" s="749">
        <v>216900</v>
      </c>
      <c r="I579" s="749">
        <v>216900</v>
      </c>
      <c r="J579" s="749" t="s">
        <v>1364</v>
      </c>
      <c r="K579" s="749" t="s">
        <v>1365</v>
      </c>
      <c r="L579" s="752">
        <v>701.22025000000008</v>
      </c>
      <c r="M579" s="752">
        <v>40</v>
      </c>
      <c r="N579" s="753">
        <v>28048.810000000005</v>
      </c>
    </row>
    <row r="580" spans="1:14" ht="14.4" customHeight="1" x14ac:dyDescent="0.3">
      <c r="A580" s="747" t="s">
        <v>560</v>
      </c>
      <c r="B580" s="748" t="s">
        <v>561</v>
      </c>
      <c r="C580" s="749" t="s">
        <v>587</v>
      </c>
      <c r="D580" s="750" t="s">
        <v>588</v>
      </c>
      <c r="E580" s="751">
        <v>50113001</v>
      </c>
      <c r="F580" s="750" t="s">
        <v>596</v>
      </c>
      <c r="G580" s="749" t="s">
        <v>604</v>
      </c>
      <c r="H580" s="749">
        <v>107981</v>
      </c>
      <c r="I580" s="749">
        <v>7981</v>
      </c>
      <c r="J580" s="749" t="s">
        <v>966</v>
      </c>
      <c r="K580" s="749" t="s">
        <v>1200</v>
      </c>
      <c r="L580" s="752">
        <v>50.67648648648651</v>
      </c>
      <c r="M580" s="752">
        <v>74</v>
      </c>
      <c r="N580" s="753">
        <v>3750.0600000000018</v>
      </c>
    </row>
    <row r="581" spans="1:14" ht="14.4" customHeight="1" x14ac:dyDescent="0.3">
      <c r="A581" s="747" t="s">
        <v>560</v>
      </c>
      <c r="B581" s="748" t="s">
        <v>561</v>
      </c>
      <c r="C581" s="749" t="s">
        <v>587</v>
      </c>
      <c r="D581" s="750" t="s">
        <v>588</v>
      </c>
      <c r="E581" s="751">
        <v>50113001</v>
      </c>
      <c r="F581" s="750" t="s">
        <v>596</v>
      </c>
      <c r="G581" s="749" t="s">
        <v>604</v>
      </c>
      <c r="H581" s="749">
        <v>155823</v>
      </c>
      <c r="I581" s="749">
        <v>55823</v>
      </c>
      <c r="J581" s="749" t="s">
        <v>966</v>
      </c>
      <c r="K581" s="749" t="s">
        <v>967</v>
      </c>
      <c r="L581" s="752">
        <v>33.491500000000002</v>
      </c>
      <c r="M581" s="752">
        <v>20</v>
      </c>
      <c r="N581" s="753">
        <v>669.83</v>
      </c>
    </row>
    <row r="582" spans="1:14" ht="14.4" customHeight="1" x14ac:dyDescent="0.3">
      <c r="A582" s="747" t="s">
        <v>560</v>
      </c>
      <c r="B582" s="748" t="s">
        <v>561</v>
      </c>
      <c r="C582" s="749" t="s">
        <v>587</v>
      </c>
      <c r="D582" s="750" t="s">
        <v>588</v>
      </c>
      <c r="E582" s="751">
        <v>50113001</v>
      </c>
      <c r="F582" s="750" t="s">
        <v>596</v>
      </c>
      <c r="G582" s="749" t="s">
        <v>604</v>
      </c>
      <c r="H582" s="749">
        <v>155824</v>
      </c>
      <c r="I582" s="749">
        <v>55824</v>
      </c>
      <c r="J582" s="749" t="s">
        <v>966</v>
      </c>
      <c r="K582" s="749" t="s">
        <v>968</v>
      </c>
      <c r="L582" s="752">
        <v>50.640000000000008</v>
      </c>
      <c r="M582" s="752">
        <v>2</v>
      </c>
      <c r="N582" s="753">
        <v>101.28000000000002</v>
      </c>
    </row>
    <row r="583" spans="1:14" ht="14.4" customHeight="1" x14ac:dyDescent="0.3">
      <c r="A583" s="747" t="s">
        <v>560</v>
      </c>
      <c r="B583" s="748" t="s">
        <v>561</v>
      </c>
      <c r="C583" s="749" t="s">
        <v>587</v>
      </c>
      <c r="D583" s="750" t="s">
        <v>588</v>
      </c>
      <c r="E583" s="751">
        <v>50113001</v>
      </c>
      <c r="F583" s="750" t="s">
        <v>596</v>
      </c>
      <c r="G583" s="749" t="s">
        <v>604</v>
      </c>
      <c r="H583" s="749">
        <v>126786</v>
      </c>
      <c r="I583" s="749">
        <v>26786</v>
      </c>
      <c r="J583" s="749" t="s">
        <v>1366</v>
      </c>
      <c r="K583" s="749" t="s">
        <v>1199</v>
      </c>
      <c r="L583" s="752">
        <v>406.09</v>
      </c>
      <c r="M583" s="752">
        <v>12</v>
      </c>
      <c r="N583" s="753">
        <v>4873.08</v>
      </c>
    </row>
    <row r="584" spans="1:14" ht="14.4" customHeight="1" x14ac:dyDescent="0.3">
      <c r="A584" s="747" t="s">
        <v>560</v>
      </c>
      <c r="B584" s="748" t="s">
        <v>561</v>
      </c>
      <c r="C584" s="749" t="s">
        <v>587</v>
      </c>
      <c r="D584" s="750" t="s">
        <v>588</v>
      </c>
      <c r="E584" s="751">
        <v>50113001</v>
      </c>
      <c r="F584" s="750" t="s">
        <v>596</v>
      </c>
      <c r="G584" s="749" t="s">
        <v>604</v>
      </c>
      <c r="H584" s="749">
        <v>990180</v>
      </c>
      <c r="I584" s="749">
        <v>500764</v>
      </c>
      <c r="J584" s="749" t="s">
        <v>1367</v>
      </c>
      <c r="K584" s="749" t="s">
        <v>1267</v>
      </c>
      <c r="L584" s="752">
        <v>554.1099999999999</v>
      </c>
      <c r="M584" s="752">
        <v>1</v>
      </c>
      <c r="N584" s="753">
        <v>554.1099999999999</v>
      </c>
    </row>
    <row r="585" spans="1:14" ht="14.4" customHeight="1" x14ac:dyDescent="0.3">
      <c r="A585" s="747" t="s">
        <v>560</v>
      </c>
      <c r="B585" s="748" t="s">
        <v>561</v>
      </c>
      <c r="C585" s="749" t="s">
        <v>587</v>
      </c>
      <c r="D585" s="750" t="s">
        <v>588</v>
      </c>
      <c r="E585" s="751">
        <v>50113001</v>
      </c>
      <c r="F585" s="750" t="s">
        <v>596</v>
      </c>
      <c r="G585" s="749" t="s">
        <v>597</v>
      </c>
      <c r="H585" s="749">
        <v>100874</v>
      </c>
      <c r="I585" s="749">
        <v>874</v>
      </c>
      <c r="J585" s="749" t="s">
        <v>1368</v>
      </c>
      <c r="K585" s="749" t="s">
        <v>972</v>
      </c>
      <c r="L585" s="752">
        <v>50.393333333333324</v>
      </c>
      <c r="M585" s="752">
        <v>6</v>
      </c>
      <c r="N585" s="753">
        <v>302.35999999999996</v>
      </c>
    </row>
    <row r="586" spans="1:14" ht="14.4" customHeight="1" x14ac:dyDescent="0.3">
      <c r="A586" s="747" t="s">
        <v>560</v>
      </c>
      <c r="B586" s="748" t="s">
        <v>561</v>
      </c>
      <c r="C586" s="749" t="s">
        <v>587</v>
      </c>
      <c r="D586" s="750" t="s">
        <v>588</v>
      </c>
      <c r="E586" s="751">
        <v>50113001</v>
      </c>
      <c r="F586" s="750" t="s">
        <v>596</v>
      </c>
      <c r="G586" s="749" t="s">
        <v>597</v>
      </c>
      <c r="H586" s="749">
        <v>100876</v>
      </c>
      <c r="I586" s="749">
        <v>876</v>
      </c>
      <c r="J586" s="749" t="s">
        <v>971</v>
      </c>
      <c r="K586" s="749" t="s">
        <v>972</v>
      </c>
      <c r="L586" s="752">
        <v>67.392499999999984</v>
      </c>
      <c r="M586" s="752">
        <v>4</v>
      </c>
      <c r="N586" s="753">
        <v>269.56999999999994</v>
      </c>
    </row>
    <row r="587" spans="1:14" ht="14.4" customHeight="1" x14ac:dyDescent="0.3">
      <c r="A587" s="747" t="s">
        <v>560</v>
      </c>
      <c r="B587" s="748" t="s">
        <v>561</v>
      </c>
      <c r="C587" s="749" t="s">
        <v>587</v>
      </c>
      <c r="D587" s="750" t="s">
        <v>588</v>
      </c>
      <c r="E587" s="751">
        <v>50113001</v>
      </c>
      <c r="F587" s="750" t="s">
        <v>596</v>
      </c>
      <c r="G587" s="749" t="s">
        <v>597</v>
      </c>
      <c r="H587" s="749">
        <v>101940</v>
      </c>
      <c r="I587" s="749">
        <v>1940</v>
      </c>
      <c r="J587" s="749" t="s">
        <v>1369</v>
      </c>
      <c r="K587" s="749" t="s">
        <v>1370</v>
      </c>
      <c r="L587" s="752">
        <v>34.850000000000009</v>
      </c>
      <c r="M587" s="752">
        <v>1</v>
      </c>
      <c r="N587" s="753">
        <v>34.850000000000009</v>
      </c>
    </row>
    <row r="588" spans="1:14" ht="14.4" customHeight="1" x14ac:dyDescent="0.3">
      <c r="A588" s="747" t="s">
        <v>560</v>
      </c>
      <c r="B588" s="748" t="s">
        <v>561</v>
      </c>
      <c r="C588" s="749" t="s">
        <v>587</v>
      </c>
      <c r="D588" s="750" t="s">
        <v>588</v>
      </c>
      <c r="E588" s="751">
        <v>50113001</v>
      </c>
      <c r="F588" s="750" t="s">
        <v>596</v>
      </c>
      <c r="G588" s="749" t="s">
        <v>597</v>
      </c>
      <c r="H588" s="749">
        <v>214912</v>
      </c>
      <c r="I588" s="749">
        <v>214912</v>
      </c>
      <c r="J588" s="749" t="s">
        <v>973</v>
      </c>
      <c r="K588" s="749" t="s">
        <v>974</v>
      </c>
      <c r="L588" s="752">
        <v>129.77958333333333</v>
      </c>
      <c r="M588" s="752">
        <v>48</v>
      </c>
      <c r="N588" s="753">
        <v>6229.42</v>
      </c>
    </row>
    <row r="589" spans="1:14" ht="14.4" customHeight="1" x14ac:dyDescent="0.3">
      <c r="A589" s="747" t="s">
        <v>560</v>
      </c>
      <c r="B589" s="748" t="s">
        <v>561</v>
      </c>
      <c r="C589" s="749" t="s">
        <v>587</v>
      </c>
      <c r="D589" s="750" t="s">
        <v>588</v>
      </c>
      <c r="E589" s="751">
        <v>50113001</v>
      </c>
      <c r="F589" s="750" t="s">
        <v>596</v>
      </c>
      <c r="G589" s="749" t="s">
        <v>597</v>
      </c>
      <c r="H589" s="749">
        <v>102420</v>
      </c>
      <c r="I589" s="749">
        <v>2420</v>
      </c>
      <c r="J589" s="749" t="s">
        <v>1371</v>
      </c>
      <c r="K589" s="749" t="s">
        <v>1372</v>
      </c>
      <c r="L589" s="752">
        <v>104.25999999999999</v>
      </c>
      <c r="M589" s="752">
        <v>2</v>
      </c>
      <c r="N589" s="753">
        <v>208.51999999999998</v>
      </c>
    </row>
    <row r="590" spans="1:14" ht="14.4" customHeight="1" x14ac:dyDescent="0.3">
      <c r="A590" s="747" t="s">
        <v>560</v>
      </c>
      <c r="B590" s="748" t="s">
        <v>561</v>
      </c>
      <c r="C590" s="749" t="s">
        <v>587</v>
      </c>
      <c r="D590" s="750" t="s">
        <v>588</v>
      </c>
      <c r="E590" s="751">
        <v>50113001</v>
      </c>
      <c r="F590" s="750" t="s">
        <v>596</v>
      </c>
      <c r="G590" s="749" t="s">
        <v>597</v>
      </c>
      <c r="H590" s="749">
        <v>849941</v>
      </c>
      <c r="I590" s="749">
        <v>162142</v>
      </c>
      <c r="J590" s="749" t="s">
        <v>978</v>
      </c>
      <c r="K590" s="749" t="s">
        <v>979</v>
      </c>
      <c r="L590" s="752">
        <v>29.757999999999999</v>
      </c>
      <c r="M590" s="752">
        <v>5</v>
      </c>
      <c r="N590" s="753">
        <v>148.79</v>
      </c>
    </row>
    <row r="591" spans="1:14" ht="14.4" customHeight="1" x14ac:dyDescent="0.3">
      <c r="A591" s="747" t="s">
        <v>560</v>
      </c>
      <c r="B591" s="748" t="s">
        <v>561</v>
      </c>
      <c r="C591" s="749" t="s">
        <v>587</v>
      </c>
      <c r="D591" s="750" t="s">
        <v>588</v>
      </c>
      <c r="E591" s="751">
        <v>50113001</v>
      </c>
      <c r="F591" s="750" t="s">
        <v>596</v>
      </c>
      <c r="G591" s="749" t="s">
        <v>604</v>
      </c>
      <c r="H591" s="749">
        <v>177332</v>
      </c>
      <c r="I591" s="749">
        <v>177332</v>
      </c>
      <c r="J591" s="749" t="s">
        <v>1373</v>
      </c>
      <c r="K591" s="749" t="s">
        <v>1374</v>
      </c>
      <c r="L591" s="752">
        <v>66.189999999999969</v>
      </c>
      <c r="M591" s="752">
        <v>1</v>
      </c>
      <c r="N591" s="753">
        <v>66.189999999999969</v>
      </c>
    </row>
    <row r="592" spans="1:14" ht="14.4" customHeight="1" x14ac:dyDescent="0.3">
      <c r="A592" s="747" t="s">
        <v>560</v>
      </c>
      <c r="B592" s="748" t="s">
        <v>561</v>
      </c>
      <c r="C592" s="749" t="s">
        <v>587</v>
      </c>
      <c r="D592" s="750" t="s">
        <v>588</v>
      </c>
      <c r="E592" s="751">
        <v>50113001</v>
      </c>
      <c r="F592" s="750" t="s">
        <v>596</v>
      </c>
      <c r="G592" s="749" t="s">
        <v>597</v>
      </c>
      <c r="H592" s="749">
        <v>850235</v>
      </c>
      <c r="I592" s="749">
        <v>160806</v>
      </c>
      <c r="J592" s="749" t="s">
        <v>1375</v>
      </c>
      <c r="K592" s="749" t="s">
        <v>1376</v>
      </c>
      <c r="L592" s="752">
        <v>196.77000000000007</v>
      </c>
      <c r="M592" s="752">
        <v>2</v>
      </c>
      <c r="N592" s="753">
        <v>393.54000000000013</v>
      </c>
    </row>
    <row r="593" spans="1:14" ht="14.4" customHeight="1" x14ac:dyDescent="0.3">
      <c r="A593" s="747" t="s">
        <v>560</v>
      </c>
      <c r="B593" s="748" t="s">
        <v>561</v>
      </c>
      <c r="C593" s="749" t="s">
        <v>587</v>
      </c>
      <c r="D593" s="750" t="s">
        <v>588</v>
      </c>
      <c r="E593" s="751">
        <v>50113001</v>
      </c>
      <c r="F593" s="750" t="s">
        <v>596</v>
      </c>
      <c r="G593" s="749" t="s">
        <v>597</v>
      </c>
      <c r="H593" s="749">
        <v>209048</v>
      </c>
      <c r="I593" s="749">
        <v>209048</v>
      </c>
      <c r="J593" s="749" t="s">
        <v>1377</v>
      </c>
      <c r="K593" s="749" t="s">
        <v>1378</v>
      </c>
      <c r="L593" s="752">
        <v>45379.79</v>
      </c>
      <c r="M593" s="752">
        <v>1</v>
      </c>
      <c r="N593" s="753">
        <v>45379.79</v>
      </c>
    </row>
    <row r="594" spans="1:14" ht="14.4" customHeight="1" x14ac:dyDescent="0.3">
      <c r="A594" s="747" t="s">
        <v>560</v>
      </c>
      <c r="B594" s="748" t="s">
        <v>561</v>
      </c>
      <c r="C594" s="749" t="s">
        <v>587</v>
      </c>
      <c r="D594" s="750" t="s">
        <v>588</v>
      </c>
      <c r="E594" s="751">
        <v>50113001</v>
      </c>
      <c r="F594" s="750" t="s">
        <v>596</v>
      </c>
      <c r="G594" s="749" t="s">
        <v>597</v>
      </c>
      <c r="H594" s="749">
        <v>102963</v>
      </c>
      <c r="I594" s="749">
        <v>2963</v>
      </c>
      <c r="J594" s="749" t="s">
        <v>982</v>
      </c>
      <c r="K594" s="749" t="s">
        <v>983</v>
      </c>
      <c r="L594" s="752">
        <v>97.010000000000034</v>
      </c>
      <c r="M594" s="752">
        <v>1</v>
      </c>
      <c r="N594" s="753">
        <v>97.010000000000034</v>
      </c>
    </row>
    <row r="595" spans="1:14" ht="14.4" customHeight="1" x14ac:dyDescent="0.3">
      <c r="A595" s="747" t="s">
        <v>560</v>
      </c>
      <c r="B595" s="748" t="s">
        <v>561</v>
      </c>
      <c r="C595" s="749" t="s">
        <v>587</v>
      </c>
      <c r="D595" s="750" t="s">
        <v>588</v>
      </c>
      <c r="E595" s="751">
        <v>50113001</v>
      </c>
      <c r="F595" s="750" t="s">
        <v>596</v>
      </c>
      <c r="G595" s="749" t="s">
        <v>597</v>
      </c>
      <c r="H595" s="749">
        <v>100269</v>
      </c>
      <c r="I595" s="749">
        <v>269</v>
      </c>
      <c r="J595" s="749" t="s">
        <v>984</v>
      </c>
      <c r="K595" s="749" t="s">
        <v>719</v>
      </c>
      <c r="L595" s="752">
        <v>40.570000000000007</v>
      </c>
      <c r="M595" s="752">
        <v>2</v>
      </c>
      <c r="N595" s="753">
        <v>81.140000000000015</v>
      </c>
    </row>
    <row r="596" spans="1:14" ht="14.4" customHeight="1" x14ac:dyDescent="0.3">
      <c r="A596" s="747" t="s">
        <v>560</v>
      </c>
      <c r="B596" s="748" t="s">
        <v>561</v>
      </c>
      <c r="C596" s="749" t="s">
        <v>587</v>
      </c>
      <c r="D596" s="750" t="s">
        <v>588</v>
      </c>
      <c r="E596" s="751">
        <v>50113001</v>
      </c>
      <c r="F596" s="750" t="s">
        <v>596</v>
      </c>
      <c r="G596" s="749" t="s">
        <v>604</v>
      </c>
      <c r="H596" s="749">
        <v>844651</v>
      </c>
      <c r="I596" s="749">
        <v>101205</v>
      </c>
      <c r="J596" s="749" t="s">
        <v>987</v>
      </c>
      <c r="K596" s="749" t="s">
        <v>667</v>
      </c>
      <c r="L596" s="752">
        <v>86.086666666666659</v>
      </c>
      <c r="M596" s="752">
        <v>3</v>
      </c>
      <c r="N596" s="753">
        <v>258.26</v>
      </c>
    </row>
    <row r="597" spans="1:14" ht="14.4" customHeight="1" x14ac:dyDescent="0.3">
      <c r="A597" s="747" t="s">
        <v>560</v>
      </c>
      <c r="B597" s="748" t="s">
        <v>561</v>
      </c>
      <c r="C597" s="749" t="s">
        <v>587</v>
      </c>
      <c r="D597" s="750" t="s">
        <v>588</v>
      </c>
      <c r="E597" s="751">
        <v>50113001</v>
      </c>
      <c r="F597" s="750" t="s">
        <v>596</v>
      </c>
      <c r="G597" s="749" t="s">
        <v>604</v>
      </c>
      <c r="H597" s="749">
        <v>846338</v>
      </c>
      <c r="I597" s="749">
        <v>122685</v>
      </c>
      <c r="J597" s="749" t="s">
        <v>988</v>
      </c>
      <c r="K597" s="749" t="s">
        <v>737</v>
      </c>
      <c r="L597" s="752">
        <v>116.05000000000003</v>
      </c>
      <c r="M597" s="752">
        <v>1</v>
      </c>
      <c r="N597" s="753">
        <v>116.05000000000003</v>
      </c>
    </row>
    <row r="598" spans="1:14" ht="14.4" customHeight="1" x14ac:dyDescent="0.3">
      <c r="A598" s="747" t="s">
        <v>560</v>
      </c>
      <c r="B598" s="748" t="s">
        <v>561</v>
      </c>
      <c r="C598" s="749" t="s">
        <v>587</v>
      </c>
      <c r="D598" s="750" t="s">
        <v>588</v>
      </c>
      <c r="E598" s="751">
        <v>50113001</v>
      </c>
      <c r="F598" s="750" t="s">
        <v>596</v>
      </c>
      <c r="G598" s="749" t="s">
        <v>597</v>
      </c>
      <c r="H598" s="749">
        <v>500280</v>
      </c>
      <c r="I598" s="749">
        <v>159836</v>
      </c>
      <c r="J598" s="749" t="s">
        <v>1379</v>
      </c>
      <c r="K598" s="749" t="s">
        <v>562</v>
      </c>
      <c r="L598" s="752">
        <v>145.06333333333336</v>
      </c>
      <c r="M598" s="752">
        <v>3</v>
      </c>
      <c r="N598" s="753">
        <v>435.19000000000005</v>
      </c>
    </row>
    <row r="599" spans="1:14" ht="14.4" customHeight="1" x14ac:dyDescent="0.3">
      <c r="A599" s="747" t="s">
        <v>560</v>
      </c>
      <c r="B599" s="748" t="s">
        <v>561</v>
      </c>
      <c r="C599" s="749" t="s">
        <v>587</v>
      </c>
      <c r="D599" s="750" t="s">
        <v>588</v>
      </c>
      <c r="E599" s="751">
        <v>50113001</v>
      </c>
      <c r="F599" s="750" t="s">
        <v>596</v>
      </c>
      <c r="G599" s="749" t="s">
        <v>562</v>
      </c>
      <c r="H599" s="749">
        <v>118175</v>
      </c>
      <c r="I599" s="749">
        <v>18175</v>
      </c>
      <c r="J599" s="749" t="s">
        <v>1380</v>
      </c>
      <c r="K599" s="749" t="s">
        <v>1381</v>
      </c>
      <c r="L599" s="752">
        <v>851.40000000000009</v>
      </c>
      <c r="M599" s="752">
        <v>4</v>
      </c>
      <c r="N599" s="753">
        <v>3405.6000000000004</v>
      </c>
    </row>
    <row r="600" spans="1:14" ht="14.4" customHeight="1" x14ac:dyDescent="0.3">
      <c r="A600" s="747" t="s">
        <v>560</v>
      </c>
      <c r="B600" s="748" t="s">
        <v>561</v>
      </c>
      <c r="C600" s="749" t="s">
        <v>587</v>
      </c>
      <c r="D600" s="750" t="s">
        <v>588</v>
      </c>
      <c r="E600" s="751">
        <v>50113001</v>
      </c>
      <c r="F600" s="750" t="s">
        <v>596</v>
      </c>
      <c r="G600" s="749" t="s">
        <v>597</v>
      </c>
      <c r="H600" s="749">
        <v>845758</v>
      </c>
      <c r="I600" s="749">
        <v>280</v>
      </c>
      <c r="J600" s="749" t="s">
        <v>1382</v>
      </c>
      <c r="K600" s="749" t="s">
        <v>1383</v>
      </c>
      <c r="L600" s="752">
        <v>34.090000000000011</v>
      </c>
      <c r="M600" s="752">
        <v>1</v>
      </c>
      <c r="N600" s="753">
        <v>34.090000000000011</v>
      </c>
    </row>
    <row r="601" spans="1:14" ht="14.4" customHeight="1" x14ac:dyDescent="0.3">
      <c r="A601" s="747" t="s">
        <v>560</v>
      </c>
      <c r="B601" s="748" t="s">
        <v>561</v>
      </c>
      <c r="C601" s="749" t="s">
        <v>587</v>
      </c>
      <c r="D601" s="750" t="s">
        <v>588</v>
      </c>
      <c r="E601" s="751">
        <v>50113001</v>
      </c>
      <c r="F601" s="750" t="s">
        <v>596</v>
      </c>
      <c r="G601" s="749" t="s">
        <v>597</v>
      </c>
      <c r="H601" s="749">
        <v>144357</v>
      </c>
      <c r="I601" s="749">
        <v>44357</v>
      </c>
      <c r="J601" s="749" t="s">
        <v>1384</v>
      </c>
      <c r="K601" s="749" t="s">
        <v>1385</v>
      </c>
      <c r="L601" s="752">
        <v>3569.28</v>
      </c>
      <c r="M601" s="752">
        <v>10</v>
      </c>
      <c r="N601" s="753">
        <v>35692.800000000003</v>
      </c>
    </row>
    <row r="602" spans="1:14" ht="14.4" customHeight="1" x14ac:dyDescent="0.3">
      <c r="A602" s="747" t="s">
        <v>560</v>
      </c>
      <c r="B602" s="748" t="s">
        <v>561</v>
      </c>
      <c r="C602" s="749" t="s">
        <v>587</v>
      </c>
      <c r="D602" s="750" t="s">
        <v>588</v>
      </c>
      <c r="E602" s="751">
        <v>50113001</v>
      </c>
      <c r="F602" s="750" t="s">
        <v>596</v>
      </c>
      <c r="G602" s="749" t="s">
        <v>597</v>
      </c>
      <c r="H602" s="749">
        <v>118304</v>
      </c>
      <c r="I602" s="749">
        <v>18304</v>
      </c>
      <c r="J602" s="749" t="s">
        <v>1001</v>
      </c>
      <c r="K602" s="749" t="s">
        <v>1002</v>
      </c>
      <c r="L602" s="752">
        <v>185.60999999999999</v>
      </c>
      <c r="M602" s="752">
        <v>22</v>
      </c>
      <c r="N602" s="753">
        <v>4083.4199999999996</v>
      </c>
    </row>
    <row r="603" spans="1:14" ht="14.4" customHeight="1" x14ac:dyDescent="0.3">
      <c r="A603" s="747" t="s">
        <v>560</v>
      </c>
      <c r="B603" s="748" t="s">
        <v>561</v>
      </c>
      <c r="C603" s="749" t="s">
        <v>587</v>
      </c>
      <c r="D603" s="750" t="s">
        <v>588</v>
      </c>
      <c r="E603" s="751">
        <v>50113001</v>
      </c>
      <c r="F603" s="750" t="s">
        <v>596</v>
      </c>
      <c r="G603" s="749" t="s">
        <v>597</v>
      </c>
      <c r="H603" s="749">
        <v>118305</v>
      </c>
      <c r="I603" s="749">
        <v>18305</v>
      </c>
      <c r="J603" s="749" t="s">
        <v>1001</v>
      </c>
      <c r="K603" s="749" t="s">
        <v>1003</v>
      </c>
      <c r="L603" s="752">
        <v>242</v>
      </c>
      <c r="M603" s="752">
        <v>74</v>
      </c>
      <c r="N603" s="753">
        <v>17908</v>
      </c>
    </row>
    <row r="604" spans="1:14" ht="14.4" customHeight="1" x14ac:dyDescent="0.3">
      <c r="A604" s="747" t="s">
        <v>560</v>
      </c>
      <c r="B604" s="748" t="s">
        <v>561</v>
      </c>
      <c r="C604" s="749" t="s">
        <v>587</v>
      </c>
      <c r="D604" s="750" t="s">
        <v>588</v>
      </c>
      <c r="E604" s="751">
        <v>50113001</v>
      </c>
      <c r="F604" s="750" t="s">
        <v>596</v>
      </c>
      <c r="G604" s="749" t="s">
        <v>562</v>
      </c>
      <c r="H604" s="749">
        <v>14710</v>
      </c>
      <c r="I604" s="749">
        <v>14710</v>
      </c>
      <c r="J604" s="749" t="s">
        <v>1004</v>
      </c>
      <c r="K604" s="749" t="s">
        <v>1005</v>
      </c>
      <c r="L604" s="752">
        <v>119.68999999999991</v>
      </c>
      <c r="M604" s="752">
        <v>1</v>
      </c>
      <c r="N604" s="753">
        <v>119.68999999999991</v>
      </c>
    </row>
    <row r="605" spans="1:14" ht="14.4" customHeight="1" x14ac:dyDescent="0.3">
      <c r="A605" s="747" t="s">
        <v>560</v>
      </c>
      <c r="B605" s="748" t="s">
        <v>561</v>
      </c>
      <c r="C605" s="749" t="s">
        <v>587</v>
      </c>
      <c r="D605" s="750" t="s">
        <v>588</v>
      </c>
      <c r="E605" s="751">
        <v>50113001</v>
      </c>
      <c r="F605" s="750" t="s">
        <v>596</v>
      </c>
      <c r="G605" s="749" t="s">
        <v>597</v>
      </c>
      <c r="H605" s="749">
        <v>180058</v>
      </c>
      <c r="I605" s="749">
        <v>80058</v>
      </c>
      <c r="J605" s="749" t="s">
        <v>1386</v>
      </c>
      <c r="K605" s="749" t="s">
        <v>1387</v>
      </c>
      <c r="L605" s="752">
        <v>123.41999999999999</v>
      </c>
      <c r="M605" s="752">
        <v>1</v>
      </c>
      <c r="N605" s="753">
        <v>123.41999999999999</v>
      </c>
    </row>
    <row r="606" spans="1:14" ht="14.4" customHeight="1" x14ac:dyDescent="0.3">
      <c r="A606" s="747" t="s">
        <v>560</v>
      </c>
      <c r="B606" s="748" t="s">
        <v>561</v>
      </c>
      <c r="C606" s="749" t="s">
        <v>587</v>
      </c>
      <c r="D606" s="750" t="s">
        <v>588</v>
      </c>
      <c r="E606" s="751">
        <v>50113001</v>
      </c>
      <c r="F606" s="750" t="s">
        <v>596</v>
      </c>
      <c r="G606" s="749" t="s">
        <v>604</v>
      </c>
      <c r="H606" s="749">
        <v>193552</v>
      </c>
      <c r="I606" s="749">
        <v>193552</v>
      </c>
      <c r="J606" s="749" t="s">
        <v>1388</v>
      </c>
      <c r="K606" s="749" t="s">
        <v>1389</v>
      </c>
      <c r="L606" s="752">
        <v>653.04</v>
      </c>
      <c r="M606" s="752">
        <v>1</v>
      </c>
      <c r="N606" s="753">
        <v>653.04</v>
      </c>
    </row>
    <row r="607" spans="1:14" ht="14.4" customHeight="1" x14ac:dyDescent="0.3">
      <c r="A607" s="747" t="s">
        <v>560</v>
      </c>
      <c r="B607" s="748" t="s">
        <v>561</v>
      </c>
      <c r="C607" s="749" t="s">
        <v>587</v>
      </c>
      <c r="D607" s="750" t="s">
        <v>588</v>
      </c>
      <c r="E607" s="751">
        <v>50113001</v>
      </c>
      <c r="F607" s="750" t="s">
        <v>596</v>
      </c>
      <c r="G607" s="749" t="s">
        <v>597</v>
      </c>
      <c r="H607" s="749">
        <v>840050</v>
      </c>
      <c r="I607" s="749">
        <v>0</v>
      </c>
      <c r="J607" s="749" t="s">
        <v>1390</v>
      </c>
      <c r="K607" s="749" t="s">
        <v>562</v>
      </c>
      <c r="L607" s="752">
        <v>116.21000000000002</v>
      </c>
      <c r="M607" s="752">
        <v>1</v>
      </c>
      <c r="N607" s="753">
        <v>116.21000000000002</v>
      </c>
    </row>
    <row r="608" spans="1:14" ht="14.4" customHeight="1" x14ac:dyDescent="0.3">
      <c r="A608" s="747" t="s">
        <v>560</v>
      </c>
      <c r="B608" s="748" t="s">
        <v>561</v>
      </c>
      <c r="C608" s="749" t="s">
        <v>587</v>
      </c>
      <c r="D608" s="750" t="s">
        <v>588</v>
      </c>
      <c r="E608" s="751">
        <v>50113001</v>
      </c>
      <c r="F608" s="750" t="s">
        <v>596</v>
      </c>
      <c r="G608" s="749" t="s">
        <v>604</v>
      </c>
      <c r="H608" s="749">
        <v>990810</v>
      </c>
      <c r="I608" s="749">
        <v>195939</v>
      </c>
      <c r="J608" s="749" t="s">
        <v>1391</v>
      </c>
      <c r="K608" s="749" t="s">
        <v>1350</v>
      </c>
      <c r="L608" s="752">
        <v>245.37999999999997</v>
      </c>
      <c r="M608" s="752">
        <v>1</v>
      </c>
      <c r="N608" s="753">
        <v>245.37999999999997</v>
      </c>
    </row>
    <row r="609" spans="1:14" ht="14.4" customHeight="1" x14ac:dyDescent="0.3">
      <c r="A609" s="747" t="s">
        <v>560</v>
      </c>
      <c r="B609" s="748" t="s">
        <v>561</v>
      </c>
      <c r="C609" s="749" t="s">
        <v>587</v>
      </c>
      <c r="D609" s="750" t="s">
        <v>588</v>
      </c>
      <c r="E609" s="751">
        <v>50113001</v>
      </c>
      <c r="F609" s="750" t="s">
        <v>596</v>
      </c>
      <c r="G609" s="749" t="s">
        <v>597</v>
      </c>
      <c r="H609" s="749">
        <v>208204</v>
      </c>
      <c r="I609" s="749">
        <v>208204</v>
      </c>
      <c r="J609" s="749" t="s">
        <v>1012</v>
      </c>
      <c r="K609" s="749" t="s">
        <v>1392</v>
      </c>
      <c r="L609" s="752">
        <v>48.979999999999961</v>
      </c>
      <c r="M609" s="752">
        <v>1</v>
      </c>
      <c r="N609" s="753">
        <v>48.979999999999961</v>
      </c>
    </row>
    <row r="610" spans="1:14" ht="14.4" customHeight="1" x14ac:dyDescent="0.3">
      <c r="A610" s="747" t="s">
        <v>560</v>
      </c>
      <c r="B610" s="748" t="s">
        <v>561</v>
      </c>
      <c r="C610" s="749" t="s">
        <v>587</v>
      </c>
      <c r="D610" s="750" t="s">
        <v>588</v>
      </c>
      <c r="E610" s="751">
        <v>50113001</v>
      </c>
      <c r="F610" s="750" t="s">
        <v>596</v>
      </c>
      <c r="G610" s="749" t="s">
        <v>604</v>
      </c>
      <c r="H610" s="749">
        <v>109709</v>
      </c>
      <c r="I610" s="749">
        <v>9709</v>
      </c>
      <c r="J610" s="749" t="s">
        <v>1014</v>
      </c>
      <c r="K610" s="749" t="s">
        <v>1015</v>
      </c>
      <c r="L610" s="752">
        <v>85.89</v>
      </c>
      <c r="M610" s="752">
        <v>20</v>
      </c>
      <c r="N610" s="753">
        <v>1717.8</v>
      </c>
    </row>
    <row r="611" spans="1:14" ht="14.4" customHeight="1" x14ac:dyDescent="0.3">
      <c r="A611" s="747" t="s">
        <v>560</v>
      </c>
      <c r="B611" s="748" t="s">
        <v>561</v>
      </c>
      <c r="C611" s="749" t="s">
        <v>587</v>
      </c>
      <c r="D611" s="750" t="s">
        <v>588</v>
      </c>
      <c r="E611" s="751">
        <v>50113001</v>
      </c>
      <c r="F611" s="750" t="s">
        <v>596</v>
      </c>
      <c r="G611" s="749" t="s">
        <v>597</v>
      </c>
      <c r="H611" s="749">
        <v>194852</v>
      </c>
      <c r="I611" s="749">
        <v>94852</v>
      </c>
      <c r="J611" s="749" t="s">
        <v>1016</v>
      </c>
      <c r="K611" s="749" t="s">
        <v>1017</v>
      </c>
      <c r="L611" s="752">
        <v>1032.6888235294118</v>
      </c>
      <c r="M611" s="752">
        <v>17</v>
      </c>
      <c r="N611" s="753">
        <v>17555.71</v>
      </c>
    </row>
    <row r="612" spans="1:14" ht="14.4" customHeight="1" x14ac:dyDescent="0.3">
      <c r="A612" s="747" t="s">
        <v>560</v>
      </c>
      <c r="B612" s="748" t="s">
        <v>561</v>
      </c>
      <c r="C612" s="749" t="s">
        <v>587</v>
      </c>
      <c r="D612" s="750" t="s">
        <v>588</v>
      </c>
      <c r="E612" s="751">
        <v>50113001</v>
      </c>
      <c r="F612" s="750" t="s">
        <v>596</v>
      </c>
      <c r="G612" s="749" t="s">
        <v>597</v>
      </c>
      <c r="H612" s="749">
        <v>188900</v>
      </c>
      <c r="I612" s="749">
        <v>88900</v>
      </c>
      <c r="J612" s="749" t="s">
        <v>1020</v>
      </c>
      <c r="K612" s="749" t="s">
        <v>1021</v>
      </c>
      <c r="L612" s="752">
        <v>81.820002211656657</v>
      </c>
      <c r="M612" s="752">
        <v>2</v>
      </c>
      <c r="N612" s="753">
        <v>163.64000442331331</v>
      </c>
    </row>
    <row r="613" spans="1:14" ht="14.4" customHeight="1" x14ac:dyDescent="0.3">
      <c r="A613" s="747" t="s">
        <v>560</v>
      </c>
      <c r="B613" s="748" t="s">
        <v>561</v>
      </c>
      <c r="C613" s="749" t="s">
        <v>587</v>
      </c>
      <c r="D613" s="750" t="s">
        <v>588</v>
      </c>
      <c r="E613" s="751">
        <v>50113001</v>
      </c>
      <c r="F613" s="750" t="s">
        <v>596</v>
      </c>
      <c r="G613" s="749" t="s">
        <v>597</v>
      </c>
      <c r="H613" s="749">
        <v>202821</v>
      </c>
      <c r="I613" s="749">
        <v>202821</v>
      </c>
      <c r="J613" s="749" t="s">
        <v>1393</v>
      </c>
      <c r="K613" s="749" t="s">
        <v>1394</v>
      </c>
      <c r="L613" s="752">
        <v>81.819999999999993</v>
      </c>
      <c r="M613" s="752">
        <v>1</v>
      </c>
      <c r="N613" s="753">
        <v>81.819999999999993</v>
      </c>
    </row>
    <row r="614" spans="1:14" ht="14.4" customHeight="1" x14ac:dyDescent="0.3">
      <c r="A614" s="747" t="s">
        <v>560</v>
      </c>
      <c r="B614" s="748" t="s">
        <v>561</v>
      </c>
      <c r="C614" s="749" t="s">
        <v>587</v>
      </c>
      <c r="D614" s="750" t="s">
        <v>588</v>
      </c>
      <c r="E614" s="751">
        <v>50113001</v>
      </c>
      <c r="F614" s="750" t="s">
        <v>596</v>
      </c>
      <c r="G614" s="749" t="s">
        <v>604</v>
      </c>
      <c r="H614" s="749">
        <v>130779</v>
      </c>
      <c r="I614" s="749">
        <v>30779</v>
      </c>
      <c r="J614" s="749" t="s">
        <v>1395</v>
      </c>
      <c r="K614" s="749" t="s">
        <v>1396</v>
      </c>
      <c r="L614" s="752">
        <v>147.76</v>
      </c>
      <c r="M614" s="752">
        <v>16</v>
      </c>
      <c r="N614" s="753">
        <v>2364.16</v>
      </c>
    </row>
    <row r="615" spans="1:14" ht="14.4" customHeight="1" x14ac:dyDescent="0.3">
      <c r="A615" s="747" t="s">
        <v>560</v>
      </c>
      <c r="B615" s="748" t="s">
        <v>561</v>
      </c>
      <c r="C615" s="749" t="s">
        <v>587</v>
      </c>
      <c r="D615" s="750" t="s">
        <v>588</v>
      </c>
      <c r="E615" s="751">
        <v>50113001</v>
      </c>
      <c r="F615" s="750" t="s">
        <v>596</v>
      </c>
      <c r="G615" s="749" t="s">
        <v>597</v>
      </c>
      <c r="H615" s="749">
        <v>102159</v>
      </c>
      <c r="I615" s="749">
        <v>2159</v>
      </c>
      <c r="J615" s="749" t="s">
        <v>1397</v>
      </c>
      <c r="K615" s="749" t="s">
        <v>1398</v>
      </c>
      <c r="L615" s="752">
        <v>134.01000000000002</v>
      </c>
      <c r="M615" s="752">
        <v>1</v>
      </c>
      <c r="N615" s="753">
        <v>134.01000000000002</v>
      </c>
    </row>
    <row r="616" spans="1:14" ht="14.4" customHeight="1" x14ac:dyDescent="0.3">
      <c r="A616" s="747" t="s">
        <v>560</v>
      </c>
      <c r="B616" s="748" t="s">
        <v>561</v>
      </c>
      <c r="C616" s="749" t="s">
        <v>587</v>
      </c>
      <c r="D616" s="750" t="s">
        <v>588</v>
      </c>
      <c r="E616" s="751">
        <v>50113001</v>
      </c>
      <c r="F616" s="750" t="s">
        <v>596</v>
      </c>
      <c r="G616" s="749" t="s">
        <v>597</v>
      </c>
      <c r="H616" s="749">
        <v>103688</v>
      </c>
      <c r="I616" s="749">
        <v>3688</v>
      </c>
      <c r="J616" s="749" t="s">
        <v>1399</v>
      </c>
      <c r="K616" s="749" t="s">
        <v>1400</v>
      </c>
      <c r="L616" s="752">
        <v>57.929999999999993</v>
      </c>
      <c r="M616" s="752">
        <v>8</v>
      </c>
      <c r="N616" s="753">
        <v>463.43999999999994</v>
      </c>
    </row>
    <row r="617" spans="1:14" ht="14.4" customHeight="1" x14ac:dyDescent="0.3">
      <c r="A617" s="747" t="s">
        <v>560</v>
      </c>
      <c r="B617" s="748" t="s">
        <v>561</v>
      </c>
      <c r="C617" s="749" t="s">
        <v>587</v>
      </c>
      <c r="D617" s="750" t="s">
        <v>588</v>
      </c>
      <c r="E617" s="751">
        <v>50113001</v>
      </c>
      <c r="F617" s="750" t="s">
        <v>596</v>
      </c>
      <c r="G617" s="749" t="s">
        <v>604</v>
      </c>
      <c r="H617" s="749">
        <v>180087</v>
      </c>
      <c r="I617" s="749">
        <v>180087</v>
      </c>
      <c r="J617" s="749" t="s">
        <v>1401</v>
      </c>
      <c r="K617" s="749" t="s">
        <v>1402</v>
      </c>
      <c r="L617" s="752">
        <v>686.44</v>
      </c>
      <c r="M617" s="752">
        <v>1</v>
      </c>
      <c r="N617" s="753">
        <v>686.44</v>
      </c>
    </row>
    <row r="618" spans="1:14" ht="14.4" customHeight="1" x14ac:dyDescent="0.3">
      <c r="A618" s="747" t="s">
        <v>560</v>
      </c>
      <c r="B618" s="748" t="s">
        <v>561</v>
      </c>
      <c r="C618" s="749" t="s">
        <v>587</v>
      </c>
      <c r="D618" s="750" t="s">
        <v>588</v>
      </c>
      <c r="E618" s="751">
        <v>50113001</v>
      </c>
      <c r="F618" s="750" t="s">
        <v>596</v>
      </c>
      <c r="G618" s="749" t="s">
        <v>597</v>
      </c>
      <c r="H618" s="749">
        <v>210446</v>
      </c>
      <c r="I618" s="749">
        <v>210446</v>
      </c>
      <c r="J618" s="749" t="s">
        <v>1403</v>
      </c>
      <c r="K618" s="749" t="s">
        <v>1404</v>
      </c>
      <c r="L618" s="752">
        <v>1120.02</v>
      </c>
      <c r="M618" s="752">
        <v>1</v>
      </c>
      <c r="N618" s="753">
        <v>1120.02</v>
      </c>
    </row>
    <row r="619" spans="1:14" ht="14.4" customHeight="1" x14ac:dyDescent="0.3">
      <c r="A619" s="747" t="s">
        <v>560</v>
      </c>
      <c r="B619" s="748" t="s">
        <v>561</v>
      </c>
      <c r="C619" s="749" t="s">
        <v>587</v>
      </c>
      <c r="D619" s="750" t="s">
        <v>588</v>
      </c>
      <c r="E619" s="751">
        <v>50113001</v>
      </c>
      <c r="F619" s="750" t="s">
        <v>596</v>
      </c>
      <c r="G619" s="749" t="s">
        <v>597</v>
      </c>
      <c r="H619" s="749">
        <v>100610</v>
      </c>
      <c r="I619" s="749">
        <v>610</v>
      </c>
      <c r="J619" s="749" t="s">
        <v>1023</v>
      </c>
      <c r="K619" s="749" t="s">
        <v>1024</v>
      </c>
      <c r="L619" s="752">
        <v>71.569375244966253</v>
      </c>
      <c r="M619" s="752">
        <v>80</v>
      </c>
      <c r="N619" s="753">
        <v>5725.5500195973</v>
      </c>
    </row>
    <row r="620" spans="1:14" ht="14.4" customHeight="1" x14ac:dyDescent="0.3">
      <c r="A620" s="747" t="s">
        <v>560</v>
      </c>
      <c r="B620" s="748" t="s">
        <v>561</v>
      </c>
      <c r="C620" s="749" t="s">
        <v>587</v>
      </c>
      <c r="D620" s="750" t="s">
        <v>588</v>
      </c>
      <c r="E620" s="751">
        <v>50113001</v>
      </c>
      <c r="F620" s="750" t="s">
        <v>596</v>
      </c>
      <c r="G620" s="749" t="s">
        <v>597</v>
      </c>
      <c r="H620" s="749">
        <v>100612</v>
      </c>
      <c r="I620" s="749">
        <v>612</v>
      </c>
      <c r="J620" s="749" t="s">
        <v>1025</v>
      </c>
      <c r="K620" s="749" t="s">
        <v>1026</v>
      </c>
      <c r="L620" s="752">
        <v>67.66</v>
      </c>
      <c r="M620" s="752">
        <v>11</v>
      </c>
      <c r="N620" s="753">
        <v>744.26</v>
      </c>
    </row>
    <row r="621" spans="1:14" ht="14.4" customHeight="1" x14ac:dyDescent="0.3">
      <c r="A621" s="747" t="s">
        <v>560</v>
      </c>
      <c r="B621" s="748" t="s">
        <v>561</v>
      </c>
      <c r="C621" s="749" t="s">
        <v>587</v>
      </c>
      <c r="D621" s="750" t="s">
        <v>588</v>
      </c>
      <c r="E621" s="751">
        <v>50113001</v>
      </c>
      <c r="F621" s="750" t="s">
        <v>596</v>
      </c>
      <c r="G621" s="749" t="s">
        <v>604</v>
      </c>
      <c r="H621" s="749">
        <v>158701</v>
      </c>
      <c r="I621" s="749">
        <v>58701</v>
      </c>
      <c r="J621" s="749" t="s">
        <v>1405</v>
      </c>
      <c r="K621" s="749" t="s">
        <v>1406</v>
      </c>
      <c r="L621" s="752">
        <v>187.54000000000002</v>
      </c>
      <c r="M621" s="752">
        <v>1</v>
      </c>
      <c r="N621" s="753">
        <v>187.54000000000002</v>
      </c>
    </row>
    <row r="622" spans="1:14" ht="14.4" customHeight="1" x14ac:dyDescent="0.3">
      <c r="A622" s="747" t="s">
        <v>560</v>
      </c>
      <c r="B622" s="748" t="s">
        <v>561</v>
      </c>
      <c r="C622" s="749" t="s">
        <v>587</v>
      </c>
      <c r="D622" s="750" t="s">
        <v>588</v>
      </c>
      <c r="E622" s="751">
        <v>50113001</v>
      </c>
      <c r="F622" s="750" t="s">
        <v>596</v>
      </c>
      <c r="G622" s="749" t="s">
        <v>597</v>
      </c>
      <c r="H622" s="749">
        <v>395293</v>
      </c>
      <c r="I622" s="749">
        <v>180305</v>
      </c>
      <c r="J622" s="749" t="s">
        <v>1027</v>
      </c>
      <c r="K622" s="749" t="s">
        <v>1028</v>
      </c>
      <c r="L622" s="752">
        <v>117.77333333333335</v>
      </c>
      <c r="M622" s="752">
        <v>12</v>
      </c>
      <c r="N622" s="753">
        <v>1413.2800000000002</v>
      </c>
    </row>
    <row r="623" spans="1:14" ht="14.4" customHeight="1" x14ac:dyDescent="0.3">
      <c r="A623" s="747" t="s">
        <v>560</v>
      </c>
      <c r="B623" s="748" t="s">
        <v>561</v>
      </c>
      <c r="C623" s="749" t="s">
        <v>587</v>
      </c>
      <c r="D623" s="750" t="s">
        <v>588</v>
      </c>
      <c r="E623" s="751">
        <v>50113001</v>
      </c>
      <c r="F623" s="750" t="s">
        <v>596</v>
      </c>
      <c r="G623" s="749" t="s">
        <v>597</v>
      </c>
      <c r="H623" s="749">
        <v>395294</v>
      </c>
      <c r="I623" s="749">
        <v>180306</v>
      </c>
      <c r="J623" s="749" t="s">
        <v>1027</v>
      </c>
      <c r="K623" s="749" t="s">
        <v>1029</v>
      </c>
      <c r="L623" s="752">
        <v>175.77666666666664</v>
      </c>
      <c r="M623" s="752">
        <v>6</v>
      </c>
      <c r="N623" s="753">
        <v>1054.6599999999999</v>
      </c>
    </row>
    <row r="624" spans="1:14" ht="14.4" customHeight="1" x14ac:dyDescent="0.3">
      <c r="A624" s="747" t="s">
        <v>560</v>
      </c>
      <c r="B624" s="748" t="s">
        <v>561</v>
      </c>
      <c r="C624" s="749" t="s">
        <v>587</v>
      </c>
      <c r="D624" s="750" t="s">
        <v>588</v>
      </c>
      <c r="E624" s="751">
        <v>50113001</v>
      </c>
      <c r="F624" s="750" t="s">
        <v>596</v>
      </c>
      <c r="G624" s="749" t="s">
        <v>604</v>
      </c>
      <c r="H624" s="749">
        <v>189668</v>
      </c>
      <c r="I624" s="749">
        <v>189668</v>
      </c>
      <c r="J624" s="749" t="s">
        <v>1407</v>
      </c>
      <c r="K624" s="749" t="s">
        <v>1408</v>
      </c>
      <c r="L624" s="752">
        <v>63.939999999999984</v>
      </c>
      <c r="M624" s="752">
        <v>1</v>
      </c>
      <c r="N624" s="753">
        <v>63.939999999999984</v>
      </c>
    </row>
    <row r="625" spans="1:14" ht="14.4" customHeight="1" x14ac:dyDescent="0.3">
      <c r="A625" s="747" t="s">
        <v>560</v>
      </c>
      <c r="B625" s="748" t="s">
        <v>561</v>
      </c>
      <c r="C625" s="749" t="s">
        <v>587</v>
      </c>
      <c r="D625" s="750" t="s">
        <v>588</v>
      </c>
      <c r="E625" s="751">
        <v>50113001</v>
      </c>
      <c r="F625" s="750" t="s">
        <v>596</v>
      </c>
      <c r="G625" s="749" t="s">
        <v>604</v>
      </c>
      <c r="H625" s="749">
        <v>189657</v>
      </c>
      <c r="I625" s="749">
        <v>189657</v>
      </c>
      <c r="J625" s="749" t="s">
        <v>1409</v>
      </c>
      <c r="K625" s="749" t="s">
        <v>737</v>
      </c>
      <c r="L625" s="752">
        <v>77.23</v>
      </c>
      <c r="M625" s="752">
        <v>1</v>
      </c>
      <c r="N625" s="753">
        <v>77.23</v>
      </c>
    </row>
    <row r="626" spans="1:14" ht="14.4" customHeight="1" x14ac:dyDescent="0.3">
      <c r="A626" s="747" t="s">
        <v>560</v>
      </c>
      <c r="B626" s="748" t="s">
        <v>561</v>
      </c>
      <c r="C626" s="749" t="s">
        <v>587</v>
      </c>
      <c r="D626" s="750" t="s">
        <v>588</v>
      </c>
      <c r="E626" s="751">
        <v>50113001</v>
      </c>
      <c r="F626" s="750" t="s">
        <v>596</v>
      </c>
      <c r="G626" s="749" t="s">
        <v>597</v>
      </c>
      <c r="H626" s="749">
        <v>184360</v>
      </c>
      <c r="I626" s="749">
        <v>84360</v>
      </c>
      <c r="J626" s="749" t="s">
        <v>1033</v>
      </c>
      <c r="K626" s="749" t="s">
        <v>1034</v>
      </c>
      <c r="L626" s="752">
        <v>140.05000000000001</v>
      </c>
      <c r="M626" s="752">
        <v>2</v>
      </c>
      <c r="N626" s="753">
        <v>280.10000000000002</v>
      </c>
    </row>
    <row r="627" spans="1:14" ht="14.4" customHeight="1" x14ac:dyDescent="0.3">
      <c r="A627" s="747" t="s">
        <v>560</v>
      </c>
      <c r="B627" s="748" t="s">
        <v>561</v>
      </c>
      <c r="C627" s="749" t="s">
        <v>587</v>
      </c>
      <c r="D627" s="750" t="s">
        <v>588</v>
      </c>
      <c r="E627" s="751">
        <v>50113001</v>
      </c>
      <c r="F627" s="750" t="s">
        <v>596</v>
      </c>
      <c r="G627" s="749" t="s">
        <v>597</v>
      </c>
      <c r="H627" s="749">
        <v>104380</v>
      </c>
      <c r="I627" s="749">
        <v>4380</v>
      </c>
      <c r="J627" s="749" t="s">
        <v>1410</v>
      </c>
      <c r="K627" s="749" t="s">
        <v>1411</v>
      </c>
      <c r="L627" s="752">
        <v>357.05333333333334</v>
      </c>
      <c r="M627" s="752">
        <v>3</v>
      </c>
      <c r="N627" s="753">
        <v>1071.1600000000001</v>
      </c>
    </row>
    <row r="628" spans="1:14" ht="14.4" customHeight="1" x14ac:dyDescent="0.3">
      <c r="A628" s="747" t="s">
        <v>560</v>
      </c>
      <c r="B628" s="748" t="s">
        <v>561</v>
      </c>
      <c r="C628" s="749" t="s">
        <v>587</v>
      </c>
      <c r="D628" s="750" t="s">
        <v>588</v>
      </c>
      <c r="E628" s="751">
        <v>50113001</v>
      </c>
      <c r="F628" s="750" t="s">
        <v>596</v>
      </c>
      <c r="G628" s="749" t="s">
        <v>597</v>
      </c>
      <c r="H628" s="749">
        <v>131215</v>
      </c>
      <c r="I628" s="749">
        <v>31215</v>
      </c>
      <c r="J628" s="749" t="s">
        <v>1035</v>
      </c>
      <c r="K628" s="749" t="s">
        <v>1412</v>
      </c>
      <c r="L628" s="752">
        <v>54.930000000000014</v>
      </c>
      <c r="M628" s="752">
        <v>1</v>
      </c>
      <c r="N628" s="753">
        <v>54.930000000000014</v>
      </c>
    </row>
    <row r="629" spans="1:14" ht="14.4" customHeight="1" x14ac:dyDescent="0.3">
      <c r="A629" s="747" t="s">
        <v>560</v>
      </c>
      <c r="B629" s="748" t="s">
        <v>561</v>
      </c>
      <c r="C629" s="749" t="s">
        <v>587</v>
      </c>
      <c r="D629" s="750" t="s">
        <v>588</v>
      </c>
      <c r="E629" s="751">
        <v>50113001</v>
      </c>
      <c r="F629" s="750" t="s">
        <v>596</v>
      </c>
      <c r="G629" s="749" t="s">
        <v>597</v>
      </c>
      <c r="H629" s="749">
        <v>131385</v>
      </c>
      <c r="I629" s="749">
        <v>31385</v>
      </c>
      <c r="J629" s="749" t="s">
        <v>1035</v>
      </c>
      <c r="K629" s="749" t="s">
        <v>1036</v>
      </c>
      <c r="L629" s="752">
        <v>39.325000000000003</v>
      </c>
      <c r="M629" s="752">
        <v>2</v>
      </c>
      <c r="N629" s="753">
        <v>78.650000000000006</v>
      </c>
    </row>
    <row r="630" spans="1:14" ht="14.4" customHeight="1" x14ac:dyDescent="0.3">
      <c r="A630" s="747" t="s">
        <v>560</v>
      </c>
      <c r="B630" s="748" t="s">
        <v>561</v>
      </c>
      <c r="C630" s="749" t="s">
        <v>587</v>
      </c>
      <c r="D630" s="750" t="s">
        <v>588</v>
      </c>
      <c r="E630" s="751">
        <v>50113001</v>
      </c>
      <c r="F630" s="750" t="s">
        <v>596</v>
      </c>
      <c r="G630" s="749" t="s">
        <v>597</v>
      </c>
      <c r="H630" s="749">
        <v>131391</v>
      </c>
      <c r="I630" s="749">
        <v>131391</v>
      </c>
      <c r="J630" s="749" t="s">
        <v>1037</v>
      </c>
      <c r="K630" s="749" t="s">
        <v>1038</v>
      </c>
      <c r="L630" s="752">
        <v>2872.3199999999997</v>
      </c>
      <c r="M630" s="752">
        <v>16</v>
      </c>
      <c r="N630" s="753">
        <v>45957.119999999995</v>
      </c>
    </row>
    <row r="631" spans="1:14" ht="14.4" customHeight="1" x14ac:dyDescent="0.3">
      <c r="A631" s="747" t="s">
        <v>560</v>
      </c>
      <c r="B631" s="748" t="s">
        <v>561</v>
      </c>
      <c r="C631" s="749" t="s">
        <v>587</v>
      </c>
      <c r="D631" s="750" t="s">
        <v>588</v>
      </c>
      <c r="E631" s="751">
        <v>50113001</v>
      </c>
      <c r="F631" s="750" t="s">
        <v>596</v>
      </c>
      <c r="G631" s="749" t="s">
        <v>597</v>
      </c>
      <c r="H631" s="749">
        <v>100616</v>
      </c>
      <c r="I631" s="749">
        <v>616</v>
      </c>
      <c r="J631" s="749" t="s">
        <v>1039</v>
      </c>
      <c r="K631" s="749" t="s">
        <v>1040</v>
      </c>
      <c r="L631" s="752">
        <v>94.971428571428632</v>
      </c>
      <c r="M631" s="752">
        <v>7</v>
      </c>
      <c r="N631" s="753">
        <v>664.80000000000041</v>
      </c>
    </row>
    <row r="632" spans="1:14" ht="14.4" customHeight="1" x14ac:dyDescent="0.3">
      <c r="A632" s="747" t="s">
        <v>560</v>
      </c>
      <c r="B632" s="748" t="s">
        <v>561</v>
      </c>
      <c r="C632" s="749" t="s">
        <v>587</v>
      </c>
      <c r="D632" s="750" t="s">
        <v>588</v>
      </c>
      <c r="E632" s="751">
        <v>50113001</v>
      </c>
      <c r="F632" s="750" t="s">
        <v>596</v>
      </c>
      <c r="G632" s="749" t="s">
        <v>597</v>
      </c>
      <c r="H632" s="749">
        <v>148578</v>
      </c>
      <c r="I632" s="749">
        <v>48578</v>
      </c>
      <c r="J632" s="749" t="s">
        <v>1044</v>
      </c>
      <c r="K632" s="749" t="s">
        <v>1045</v>
      </c>
      <c r="L632" s="752">
        <v>54.98</v>
      </c>
      <c r="M632" s="752">
        <v>1</v>
      </c>
      <c r="N632" s="753">
        <v>54.98</v>
      </c>
    </row>
    <row r="633" spans="1:14" ht="14.4" customHeight="1" x14ac:dyDescent="0.3">
      <c r="A633" s="747" t="s">
        <v>560</v>
      </c>
      <c r="B633" s="748" t="s">
        <v>561</v>
      </c>
      <c r="C633" s="749" t="s">
        <v>587</v>
      </c>
      <c r="D633" s="750" t="s">
        <v>588</v>
      </c>
      <c r="E633" s="751">
        <v>50113001</v>
      </c>
      <c r="F633" s="750" t="s">
        <v>596</v>
      </c>
      <c r="G633" s="749" t="s">
        <v>597</v>
      </c>
      <c r="H633" s="749">
        <v>848632</v>
      </c>
      <c r="I633" s="749">
        <v>125315</v>
      </c>
      <c r="J633" s="749" t="s">
        <v>1044</v>
      </c>
      <c r="K633" s="749" t="s">
        <v>1046</v>
      </c>
      <c r="L633" s="752">
        <v>58.2</v>
      </c>
      <c r="M633" s="752">
        <v>5</v>
      </c>
      <c r="N633" s="753">
        <v>291</v>
      </c>
    </row>
    <row r="634" spans="1:14" ht="14.4" customHeight="1" x14ac:dyDescent="0.3">
      <c r="A634" s="747" t="s">
        <v>560</v>
      </c>
      <c r="B634" s="748" t="s">
        <v>561</v>
      </c>
      <c r="C634" s="749" t="s">
        <v>587</v>
      </c>
      <c r="D634" s="750" t="s">
        <v>588</v>
      </c>
      <c r="E634" s="751">
        <v>50113001</v>
      </c>
      <c r="F634" s="750" t="s">
        <v>596</v>
      </c>
      <c r="G634" s="749" t="s">
        <v>597</v>
      </c>
      <c r="H634" s="749">
        <v>191836</v>
      </c>
      <c r="I634" s="749">
        <v>91836</v>
      </c>
      <c r="J634" s="749" t="s">
        <v>1047</v>
      </c>
      <c r="K634" s="749" t="s">
        <v>1413</v>
      </c>
      <c r="L634" s="752">
        <v>44.449999999999989</v>
      </c>
      <c r="M634" s="752">
        <v>4</v>
      </c>
      <c r="N634" s="753">
        <v>177.79999999999995</v>
      </c>
    </row>
    <row r="635" spans="1:14" ht="14.4" customHeight="1" x14ac:dyDescent="0.3">
      <c r="A635" s="747" t="s">
        <v>560</v>
      </c>
      <c r="B635" s="748" t="s">
        <v>561</v>
      </c>
      <c r="C635" s="749" t="s">
        <v>587</v>
      </c>
      <c r="D635" s="750" t="s">
        <v>588</v>
      </c>
      <c r="E635" s="751">
        <v>50113001</v>
      </c>
      <c r="F635" s="750" t="s">
        <v>596</v>
      </c>
      <c r="G635" s="749" t="s">
        <v>597</v>
      </c>
      <c r="H635" s="749">
        <v>132087</v>
      </c>
      <c r="I635" s="749">
        <v>32087</v>
      </c>
      <c r="J635" s="749" t="s">
        <v>1049</v>
      </c>
      <c r="K635" s="749" t="s">
        <v>1050</v>
      </c>
      <c r="L635" s="752">
        <v>29.130769230769236</v>
      </c>
      <c r="M635" s="752">
        <v>13</v>
      </c>
      <c r="N635" s="753">
        <v>378.70000000000005</v>
      </c>
    </row>
    <row r="636" spans="1:14" ht="14.4" customHeight="1" x14ac:dyDescent="0.3">
      <c r="A636" s="747" t="s">
        <v>560</v>
      </c>
      <c r="B636" s="748" t="s">
        <v>561</v>
      </c>
      <c r="C636" s="749" t="s">
        <v>587</v>
      </c>
      <c r="D636" s="750" t="s">
        <v>588</v>
      </c>
      <c r="E636" s="751">
        <v>50113001</v>
      </c>
      <c r="F636" s="750" t="s">
        <v>596</v>
      </c>
      <c r="G636" s="749" t="s">
        <v>597</v>
      </c>
      <c r="H636" s="749">
        <v>132090</v>
      </c>
      <c r="I636" s="749">
        <v>32090</v>
      </c>
      <c r="J636" s="749" t="s">
        <v>1051</v>
      </c>
      <c r="K636" s="749" t="s">
        <v>1052</v>
      </c>
      <c r="L636" s="752">
        <v>27.375000000000007</v>
      </c>
      <c r="M636" s="752">
        <v>30</v>
      </c>
      <c r="N636" s="753">
        <v>821.25000000000023</v>
      </c>
    </row>
    <row r="637" spans="1:14" ht="14.4" customHeight="1" x14ac:dyDescent="0.3">
      <c r="A637" s="747" t="s">
        <v>560</v>
      </c>
      <c r="B637" s="748" t="s">
        <v>561</v>
      </c>
      <c r="C637" s="749" t="s">
        <v>587</v>
      </c>
      <c r="D637" s="750" t="s">
        <v>588</v>
      </c>
      <c r="E637" s="751">
        <v>50113001</v>
      </c>
      <c r="F637" s="750" t="s">
        <v>596</v>
      </c>
      <c r="G637" s="749" t="s">
        <v>597</v>
      </c>
      <c r="H637" s="749">
        <v>215851</v>
      </c>
      <c r="I637" s="749">
        <v>215851</v>
      </c>
      <c r="J637" s="749" t="s">
        <v>1055</v>
      </c>
      <c r="K637" s="749" t="s">
        <v>1056</v>
      </c>
      <c r="L637" s="752">
        <v>291.27666666666659</v>
      </c>
      <c r="M637" s="752">
        <v>3</v>
      </c>
      <c r="N637" s="753">
        <v>873.82999999999981</v>
      </c>
    </row>
    <row r="638" spans="1:14" ht="14.4" customHeight="1" x14ac:dyDescent="0.3">
      <c r="A638" s="747" t="s">
        <v>560</v>
      </c>
      <c r="B638" s="748" t="s">
        <v>561</v>
      </c>
      <c r="C638" s="749" t="s">
        <v>587</v>
      </c>
      <c r="D638" s="750" t="s">
        <v>588</v>
      </c>
      <c r="E638" s="751">
        <v>50113001</v>
      </c>
      <c r="F638" s="750" t="s">
        <v>596</v>
      </c>
      <c r="G638" s="749" t="s">
        <v>562</v>
      </c>
      <c r="H638" s="749">
        <v>142758</v>
      </c>
      <c r="I638" s="749">
        <v>42758</v>
      </c>
      <c r="J638" s="749" t="s">
        <v>1414</v>
      </c>
      <c r="K638" s="749" t="s">
        <v>1415</v>
      </c>
      <c r="L638" s="752">
        <v>911.85</v>
      </c>
      <c r="M638" s="752">
        <v>1</v>
      </c>
      <c r="N638" s="753">
        <v>911.85</v>
      </c>
    </row>
    <row r="639" spans="1:14" ht="14.4" customHeight="1" x14ac:dyDescent="0.3">
      <c r="A639" s="747" t="s">
        <v>560</v>
      </c>
      <c r="B639" s="748" t="s">
        <v>561</v>
      </c>
      <c r="C639" s="749" t="s">
        <v>587</v>
      </c>
      <c r="D639" s="750" t="s">
        <v>588</v>
      </c>
      <c r="E639" s="751">
        <v>50113001</v>
      </c>
      <c r="F639" s="750" t="s">
        <v>596</v>
      </c>
      <c r="G639" s="749" t="s">
        <v>604</v>
      </c>
      <c r="H639" s="749">
        <v>56972</v>
      </c>
      <c r="I639" s="749">
        <v>56972</v>
      </c>
      <c r="J639" s="749" t="s">
        <v>1416</v>
      </c>
      <c r="K639" s="749" t="s">
        <v>1417</v>
      </c>
      <c r="L639" s="752">
        <v>14.77</v>
      </c>
      <c r="M639" s="752">
        <v>2</v>
      </c>
      <c r="N639" s="753">
        <v>29.54</v>
      </c>
    </row>
    <row r="640" spans="1:14" ht="14.4" customHeight="1" x14ac:dyDescent="0.3">
      <c r="A640" s="747" t="s">
        <v>560</v>
      </c>
      <c r="B640" s="748" t="s">
        <v>561</v>
      </c>
      <c r="C640" s="749" t="s">
        <v>587</v>
      </c>
      <c r="D640" s="750" t="s">
        <v>588</v>
      </c>
      <c r="E640" s="751">
        <v>50113001</v>
      </c>
      <c r="F640" s="750" t="s">
        <v>596</v>
      </c>
      <c r="G640" s="749" t="s">
        <v>604</v>
      </c>
      <c r="H640" s="749">
        <v>56976</v>
      </c>
      <c r="I640" s="749">
        <v>56976</v>
      </c>
      <c r="J640" s="749" t="s">
        <v>1058</v>
      </c>
      <c r="K640" s="749" t="s">
        <v>1059</v>
      </c>
      <c r="L640" s="752">
        <v>11.84</v>
      </c>
      <c r="M640" s="752">
        <v>1</v>
      </c>
      <c r="N640" s="753">
        <v>11.84</v>
      </c>
    </row>
    <row r="641" spans="1:14" ht="14.4" customHeight="1" x14ac:dyDescent="0.3">
      <c r="A641" s="747" t="s">
        <v>560</v>
      </c>
      <c r="B641" s="748" t="s">
        <v>561</v>
      </c>
      <c r="C641" s="749" t="s">
        <v>587</v>
      </c>
      <c r="D641" s="750" t="s">
        <v>588</v>
      </c>
      <c r="E641" s="751">
        <v>50113001</v>
      </c>
      <c r="F641" s="750" t="s">
        <v>596</v>
      </c>
      <c r="G641" s="749" t="s">
        <v>562</v>
      </c>
      <c r="H641" s="749">
        <v>214627</v>
      </c>
      <c r="I641" s="749">
        <v>214627</v>
      </c>
      <c r="J641" s="749" t="s">
        <v>1418</v>
      </c>
      <c r="K641" s="749" t="s">
        <v>1419</v>
      </c>
      <c r="L641" s="752">
        <v>82.499999999999986</v>
      </c>
      <c r="M641" s="752">
        <v>1</v>
      </c>
      <c r="N641" s="753">
        <v>82.499999999999986</v>
      </c>
    </row>
    <row r="642" spans="1:14" ht="14.4" customHeight="1" x14ac:dyDescent="0.3">
      <c r="A642" s="747" t="s">
        <v>560</v>
      </c>
      <c r="B642" s="748" t="s">
        <v>561</v>
      </c>
      <c r="C642" s="749" t="s">
        <v>587</v>
      </c>
      <c r="D642" s="750" t="s">
        <v>588</v>
      </c>
      <c r="E642" s="751">
        <v>50113001</v>
      </c>
      <c r="F642" s="750" t="s">
        <v>596</v>
      </c>
      <c r="G642" s="749" t="s">
        <v>604</v>
      </c>
      <c r="H642" s="749">
        <v>214628</v>
      </c>
      <c r="I642" s="749">
        <v>214628</v>
      </c>
      <c r="J642" s="749" t="s">
        <v>1420</v>
      </c>
      <c r="K642" s="749" t="s">
        <v>1421</v>
      </c>
      <c r="L642" s="752">
        <v>71.800000000000011</v>
      </c>
      <c r="M642" s="752">
        <v>1</v>
      </c>
      <c r="N642" s="753">
        <v>71.800000000000011</v>
      </c>
    </row>
    <row r="643" spans="1:14" ht="14.4" customHeight="1" x14ac:dyDescent="0.3">
      <c r="A643" s="747" t="s">
        <v>560</v>
      </c>
      <c r="B643" s="748" t="s">
        <v>561</v>
      </c>
      <c r="C643" s="749" t="s">
        <v>587</v>
      </c>
      <c r="D643" s="750" t="s">
        <v>588</v>
      </c>
      <c r="E643" s="751">
        <v>50113001</v>
      </c>
      <c r="F643" s="750" t="s">
        <v>596</v>
      </c>
      <c r="G643" s="749" t="s">
        <v>597</v>
      </c>
      <c r="H643" s="749">
        <v>191217</v>
      </c>
      <c r="I643" s="749">
        <v>91217</v>
      </c>
      <c r="J643" s="749" t="s">
        <v>1075</v>
      </c>
      <c r="K643" s="749" t="s">
        <v>1076</v>
      </c>
      <c r="L643" s="752">
        <v>79.94</v>
      </c>
      <c r="M643" s="752">
        <v>1</v>
      </c>
      <c r="N643" s="753">
        <v>79.94</v>
      </c>
    </row>
    <row r="644" spans="1:14" ht="14.4" customHeight="1" x14ac:dyDescent="0.3">
      <c r="A644" s="747" t="s">
        <v>560</v>
      </c>
      <c r="B644" s="748" t="s">
        <v>561</v>
      </c>
      <c r="C644" s="749" t="s">
        <v>587</v>
      </c>
      <c r="D644" s="750" t="s">
        <v>588</v>
      </c>
      <c r="E644" s="751">
        <v>50113001</v>
      </c>
      <c r="F644" s="750" t="s">
        <v>596</v>
      </c>
      <c r="G644" s="749" t="s">
        <v>604</v>
      </c>
      <c r="H644" s="749">
        <v>158380</v>
      </c>
      <c r="I644" s="749">
        <v>58380</v>
      </c>
      <c r="J644" s="749" t="s">
        <v>1077</v>
      </c>
      <c r="K644" s="749" t="s">
        <v>1078</v>
      </c>
      <c r="L644" s="752">
        <v>81.206666666666692</v>
      </c>
      <c r="M644" s="752">
        <v>15</v>
      </c>
      <c r="N644" s="753">
        <v>1218.1000000000004</v>
      </c>
    </row>
    <row r="645" spans="1:14" ht="14.4" customHeight="1" x14ac:dyDescent="0.3">
      <c r="A645" s="747" t="s">
        <v>560</v>
      </c>
      <c r="B645" s="748" t="s">
        <v>561</v>
      </c>
      <c r="C645" s="749" t="s">
        <v>587</v>
      </c>
      <c r="D645" s="750" t="s">
        <v>588</v>
      </c>
      <c r="E645" s="751">
        <v>50113001</v>
      </c>
      <c r="F645" s="750" t="s">
        <v>596</v>
      </c>
      <c r="G645" s="749" t="s">
        <v>597</v>
      </c>
      <c r="H645" s="749">
        <v>103550</v>
      </c>
      <c r="I645" s="749">
        <v>3550</v>
      </c>
      <c r="J645" s="749" t="s">
        <v>1079</v>
      </c>
      <c r="K645" s="749" t="s">
        <v>827</v>
      </c>
      <c r="L645" s="752">
        <v>39.859999999999992</v>
      </c>
      <c r="M645" s="752">
        <v>1</v>
      </c>
      <c r="N645" s="753">
        <v>39.859999999999992</v>
      </c>
    </row>
    <row r="646" spans="1:14" ht="14.4" customHeight="1" x14ac:dyDescent="0.3">
      <c r="A646" s="747" t="s">
        <v>560</v>
      </c>
      <c r="B646" s="748" t="s">
        <v>561</v>
      </c>
      <c r="C646" s="749" t="s">
        <v>587</v>
      </c>
      <c r="D646" s="750" t="s">
        <v>588</v>
      </c>
      <c r="E646" s="751">
        <v>50113001</v>
      </c>
      <c r="F646" s="750" t="s">
        <v>596</v>
      </c>
      <c r="G646" s="749" t="s">
        <v>597</v>
      </c>
      <c r="H646" s="749">
        <v>130434</v>
      </c>
      <c r="I646" s="749">
        <v>30434</v>
      </c>
      <c r="J646" s="749" t="s">
        <v>1079</v>
      </c>
      <c r="K646" s="749" t="s">
        <v>1080</v>
      </c>
      <c r="L646" s="752">
        <v>156.4325</v>
      </c>
      <c r="M646" s="752">
        <v>4</v>
      </c>
      <c r="N646" s="753">
        <v>625.73</v>
      </c>
    </row>
    <row r="647" spans="1:14" ht="14.4" customHeight="1" x14ac:dyDescent="0.3">
      <c r="A647" s="747" t="s">
        <v>560</v>
      </c>
      <c r="B647" s="748" t="s">
        <v>561</v>
      </c>
      <c r="C647" s="749" t="s">
        <v>587</v>
      </c>
      <c r="D647" s="750" t="s">
        <v>588</v>
      </c>
      <c r="E647" s="751">
        <v>50113001</v>
      </c>
      <c r="F647" s="750" t="s">
        <v>596</v>
      </c>
      <c r="G647" s="749" t="s">
        <v>597</v>
      </c>
      <c r="H647" s="749">
        <v>840464</v>
      </c>
      <c r="I647" s="749">
        <v>0</v>
      </c>
      <c r="J647" s="749" t="s">
        <v>1422</v>
      </c>
      <c r="K647" s="749" t="s">
        <v>1423</v>
      </c>
      <c r="L647" s="752">
        <v>44.249999999999993</v>
      </c>
      <c r="M647" s="752">
        <v>1</v>
      </c>
      <c r="N647" s="753">
        <v>44.249999999999993</v>
      </c>
    </row>
    <row r="648" spans="1:14" ht="14.4" customHeight="1" x14ac:dyDescent="0.3">
      <c r="A648" s="747" t="s">
        <v>560</v>
      </c>
      <c r="B648" s="748" t="s">
        <v>561</v>
      </c>
      <c r="C648" s="749" t="s">
        <v>587</v>
      </c>
      <c r="D648" s="750" t="s">
        <v>588</v>
      </c>
      <c r="E648" s="751">
        <v>50113001</v>
      </c>
      <c r="F648" s="750" t="s">
        <v>596</v>
      </c>
      <c r="G648" s="749" t="s">
        <v>597</v>
      </c>
      <c r="H648" s="749">
        <v>158893</v>
      </c>
      <c r="I648" s="749">
        <v>58893</v>
      </c>
      <c r="J648" s="749" t="s">
        <v>1093</v>
      </c>
      <c r="K648" s="749" t="s">
        <v>1094</v>
      </c>
      <c r="L648" s="752">
        <v>159.6</v>
      </c>
      <c r="M648" s="752">
        <v>1</v>
      </c>
      <c r="N648" s="753">
        <v>159.6</v>
      </c>
    </row>
    <row r="649" spans="1:14" ht="14.4" customHeight="1" x14ac:dyDescent="0.3">
      <c r="A649" s="747" t="s">
        <v>560</v>
      </c>
      <c r="B649" s="748" t="s">
        <v>561</v>
      </c>
      <c r="C649" s="749" t="s">
        <v>587</v>
      </c>
      <c r="D649" s="750" t="s">
        <v>588</v>
      </c>
      <c r="E649" s="751">
        <v>50113001</v>
      </c>
      <c r="F649" s="750" t="s">
        <v>596</v>
      </c>
      <c r="G649" s="749" t="s">
        <v>604</v>
      </c>
      <c r="H649" s="749">
        <v>500566</v>
      </c>
      <c r="I649" s="749">
        <v>500566</v>
      </c>
      <c r="J649" s="749" t="s">
        <v>1424</v>
      </c>
      <c r="K649" s="749" t="s">
        <v>1425</v>
      </c>
      <c r="L649" s="752">
        <v>834.58</v>
      </c>
      <c r="M649" s="752">
        <v>1</v>
      </c>
      <c r="N649" s="753">
        <v>834.58</v>
      </c>
    </row>
    <row r="650" spans="1:14" ht="14.4" customHeight="1" x14ac:dyDescent="0.3">
      <c r="A650" s="747" t="s">
        <v>560</v>
      </c>
      <c r="B650" s="748" t="s">
        <v>561</v>
      </c>
      <c r="C650" s="749" t="s">
        <v>587</v>
      </c>
      <c r="D650" s="750" t="s">
        <v>588</v>
      </c>
      <c r="E650" s="751">
        <v>50113001</v>
      </c>
      <c r="F650" s="750" t="s">
        <v>596</v>
      </c>
      <c r="G650" s="749" t="s">
        <v>604</v>
      </c>
      <c r="H650" s="749">
        <v>500570</v>
      </c>
      <c r="I650" s="749">
        <v>500570</v>
      </c>
      <c r="J650" s="749" t="s">
        <v>1426</v>
      </c>
      <c r="K650" s="749" t="s">
        <v>1425</v>
      </c>
      <c r="L650" s="752">
        <v>742.12</v>
      </c>
      <c r="M650" s="752">
        <v>2</v>
      </c>
      <c r="N650" s="753">
        <v>1484.24</v>
      </c>
    </row>
    <row r="651" spans="1:14" ht="14.4" customHeight="1" x14ac:dyDescent="0.3">
      <c r="A651" s="747" t="s">
        <v>560</v>
      </c>
      <c r="B651" s="748" t="s">
        <v>561</v>
      </c>
      <c r="C651" s="749" t="s">
        <v>587</v>
      </c>
      <c r="D651" s="750" t="s">
        <v>588</v>
      </c>
      <c r="E651" s="751">
        <v>50113001</v>
      </c>
      <c r="F651" s="750" t="s">
        <v>596</v>
      </c>
      <c r="G651" s="749" t="s">
        <v>604</v>
      </c>
      <c r="H651" s="749">
        <v>166030</v>
      </c>
      <c r="I651" s="749">
        <v>66030</v>
      </c>
      <c r="J651" s="749" t="s">
        <v>1097</v>
      </c>
      <c r="K651" s="749" t="s">
        <v>1098</v>
      </c>
      <c r="L651" s="752">
        <v>29.869999999999997</v>
      </c>
      <c r="M651" s="752">
        <v>1</v>
      </c>
      <c r="N651" s="753">
        <v>29.869999999999997</v>
      </c>
    </row>
    <row r="652" spans="1:14" ht="14.4" customHeight="1" x14ac:dyDescent="0.3">
      <c r="A652" s="747" t="s">
        <v>560</v>
      </c>
      <c r="B652" s="748" t="s">
        <v>561</v>
      </c>
      <c r="C652" s="749" t="s">
        <v>587</v>
      </c>
      <c r="D652" s="750" t="s">
        <v>588</v>
      </c>
      <c r="E652" s="751">
        <v>50113001</v>
      </c>
      <c r="F652" s="750" t="s">
        <v>596</v>
      </c>
      <c r="G652" s="749" t="s">
        <v>604</v>
      </c>
      <c r="H652" s="749">
        <v>199600</v>
      </c>
      <c r="I652" s="749">
        <v>99600</v>
      </c>
      <c r="J652" s="749" t="s">
        <v>1097</v>
      </c>
      <c r="K652" s="749" t="s">
        <v>990</v>
      </c>
      <c r="L652" s="752">
        <v>100.39</v>
      </c>
      <c r="M652" s="752">
        <v>1</v>
      </c>
      <c r="N652" s="753">
        <v>100.39</v>
      </c>
    </row>
    <row r="653" spans="1:14" ht="14.4" customHeight="1" x14ac:dyDescent="0.3">
      <c r="A653" s="747" t="s">
        <v>560</v>
      </c>
      <c r="B653" s="748" t="s">
        <v>561</v>
      </c>
      <c r="C653" s="749" t="s">
        <v>587</v>
      </c>
      <c r="D653" s="750" t="s">
        <v>588</v>
      </c>
      <c r="E653" s="751">
        <v>50113001</v>
      </c>
      <c r="F653" s="750" t="s">
        <v>596</v>
      </c>
      <c r="G653" s="749" t="s">
        <v>604</v>
      </c>
      <c r="H653" s="749">
        <v>989453</v>
      </c>
      <c r="I653" s="749">
        <v>146899</v>
      </c>
      <c r="J653" s="749" t="s">
        <v>1099</v>
      </c>
      <c r="K653" s="749" t="s">
        <v>1101</v>
      </c>
      <c r="L653" s="752">
        <v>45.516000000000005</v>
      </c>
      <c r="M653" s="752">
        <v>10</v>
      </c>
      <c r="N653" s="753">
        <v>455.16000000000008</v>
      </c>
    </row>
    <row r="654" spans="1:14" ht="14.4" customHeight="1" x14ac:dyDescent="0.3">
      <c r="A654" s="747" t="s">
        <v>560</v>
      </c>
      <c r="B654" s="748" t="s">
        <v>561</v>
      </c>
      <c r="C654" s="749" t="s">
        <v>587</v>
      </c>
      <c r="D654" s="750" t="s">
        <v>588</v>
      </c>
      <c r="E654" s="751">
        <v>50113001</v>
      </c>
      <c r="F654" s="750" t="s">
        <v>596</v>
      </c>
      <c r="G654" s="749" t="s">
        <v>597</v>
      </c>
      <c r="H654" s="749">
        <v>113703</v>
      </c>
      <c r="I654" s="749">
        <v>13703</v>
      </c>
      <c r="J654" s="749" t="s">
        <v>1427</v>
      </c>
      <c r="K654" s="749" t="s">
        <v>1428</v>
      </c>
      <c r="L654" s="752">
        <v>174.41</v>
      </c>
      <c r="M654" s="752">
        <v>1</v>
      </c>
      <c r="N654" s="753">
        <v>174.41</v>
      </c>
    </row>
    <row r="655" spans="1:14" ht="14.4" customHeight="1" x14ac:dyDescent="0.3">
      <c r="A655" s="747" t="s">
        <v>560</v>
      </c>
      <c r="B655" s="748" t="s">
        <v>561</v>
      </c>
      <c r="C655" s="749" t="s">
        <v>587</v>
      </c>
      <c r="D655" s="750" t="s">
        <v>588</v>
      </c>
      <c r="E655" s="751">
        <v>50113001</v>
      </c>
      <c r="F655" s="750" t="s">
        <v>596</v>
      </c>
      <c r="G655" s="749" t="s">
        <v>604</v>
      </c>
      <c r="H655" s="749">
        <v>149483</v>
      </c>
      <c r="I655" s="749">
        <v>149483</v>
      </c>
      <c r="J655" s="749" t="s">
        <v>1102</v>
      </c>
      <c r="K655" s="749" t="s">
        <v>1103</v>
      </c>
      <c r="L655" s="752">
        <v>137.76</v>
      </c>
      <c r="M655" s="752">
        <v>1</v>
      </c>
      <c r="N655" s="753">
        <v>137.76</v>
      </c>
    </row>
    <row r="656" spans="1:14" ht="14.4" customHeight="1" x14ac:dyDescent="0.3">
      <c r="A656" s="747" t="s">
        <v>560</v>
      </c>
      <c r="B656" s="748" t="s">
        <v>561</v>
      </c>
      <c r="C656" s="749" t="s">
        <v>587</v>
      </c>
      <c r="D656" s="750" t="s">
        <v>588</v>
      </c>
      <c r="E656" s="751">
        <v>50113002</v>
      </c>
      <c r="F656" s="750" t="s">
        <v>1429</v>
      </c>
      <c r="G656" s="749" t="s">
        <v>597</v>
      </c>
      <c r="H656" s="749">
        <v>46781</v>
      </c>
      <c r="I656" s="749">
        <v>46781</v>
      </c>
      <c r="J656" s="749" t="s">
        <v>1430</v>
      </c>
      <c r="K656" s="749" t="s">
        <v>1431</v>
      </c>
      <c r="L656" s="752">
        <v>228.8</v>
      </c>
      <c r="M656" s="752">
        <v>170</v>
      </c>
      <c r="N656" s="753">
        <v>38896</v>
      </c>
    </row>
    <row r="657" spans="1:14" ht="14.4" customHeight="1" x14ac:dyDescent="0.3">
      <c r="A657" s="747" t="s">
        <v>560</v>
      </c>
      <c r="B657" s="748" t="s">
        <v>561</v>
      </c>
      <c r="C657" s="749" t="s">
        <v>587</v>
      </c>
      <c r="D657" s="750" t="s">
        <v>588</v>
      </c>
      <c r="E657" s="751">
        <v>50113002</v>
      </c>
      <c r="F657" s="750" t="s">
        <v>1429</v>
      </c>
      <c r="G657" s="749" t="s">
        <v>597</v>
      </c>
      <c r="H657" s="749">
        <v>46780</v>
      </c>
      <c r="I657" s="749">
        <v>46780</v>
      </c>
      <c r="J657" s="749" t="s">
        <v>1432</v>
      </c>
      <c r="K657" s="749" t="s">
        <v>1433</v>
      </c>
      <c r="L657" s="752">
        <v>169.4</v>
      </c>
      <c r="M657" s="752">
        <v>130</v>
      </c>
      <c r="N657" s="753">
        <v>22022</v>
      </c>
    </row>
    <row r="658" spans="1:14" ht="14.4" customHeight="1" x14ac:dyDescent="0.3">
      <c r="A658" s="747" t="s">
        <v>560</v>
      </c>
      <c r="B658" s="748" t="s">
        <v>561</v>
      </c>
      <c r="C658" s="749" t="s">
        <v>587</v>
      </c>
      <c r="D658" s="750" t="s">
        <v>588</v>
      </c>
      <c r="E658" s="751">
        <v>50113002</v>
      </c>
      <c r="F658" s="750" t="s">
        <v>1429</v>
      </c>
      <c r="G658" s="749" t="s">
        <v>597</v>
      </c>
      <c r="H658" s="749">
        <v>142003</v>
      </c>
      <c r="I658" s="749">
        <v>142003</v>
      </c>
      <c r="J658" s="749" t="s">
        <v>1434</v>
      </c>
      <c r="K658" s="749" t="s">
        <v>1435</v>
      </c>
      <c r="L658" s="752">
        <v>3410</v>
      </c>
      <c r="M658" s="752">
        <v>3</v>
      </c>
      <c r="N658" s="753">
        <v>10230</v>
      </c>
    </row>
    <row r="659" spans="1:14" ht="14.4" customHeight="1" x14ac:dyDescent="0.3">
      <c r="A659" s="747" t="s">
        <v>560</v>
      </c>
      <c r="B659" s="748" t="s">
        <v>561</v>
      </c>
      <c r="C659" s="749" t="s">
        <v>587</v>
      </c>
      <c r="D659" s="750" t="s">
        <v>588</v>
      </c>
      <c r="E659" s="751">
        <v>50113002</v>
      </c>
      <c r="F659" s="750" t="s">
        <v>1429</v>
      </c>
      <c r="G659" s="749" t="s">
        <v>597</v>
      </c>
      <c r="H659" s="749">
        <v>158628</v>
      </c>
      <c r="I659" s="749">
        <v>58628</v>
      </c>
      <c r="J659" s="749" t="s">
        <v>1436</v>
      </c>
      <c r="K659" s="749" t="s">
        <v>1437</v>
      </c>
      <c r="L659" s="752">
        <v>297</v>
      </c>
      <c r="M659" s="752">
        <v>100</v>
      </c>
      <c r="N659" s="753">
        <v>29700</v>
      </c>
    </row>
    <row r="660" spans="1:14" ht="14.4" customHeight="1" x14ac:dyDescent="0.3">
      <c r="A660" s="747" t="s">
        <v>560</v>
      </c>
      <c r="B660" s="748" t="s">
        <v>561</v>
      </c>
      <c r="C660" s="749" t="s">
        <v>587</v>
      </c>
      <c r="D660" s="750" t="s">
        <v>588</v>
      </c>
      <c r="E660" s="751">
        <v>50113002</v>
      </c>
      <c r="F660" s="750" t="s">
        <v>1429</v>
      </c>
      <c r="G660" s="749" t="s">
        <v>597</v>
      </c>
      <c r="H660" s="749">
        <v>103513</v>
      </c>
      <c r="I660" s="749">
        <v>3513</v>
      </c>
      <c r="J660" s="749" t="s">
        <v>1438</v>
      </c>
      <c r="K660" s="749" t="s">
        <v>1439</v>
      </c>
      <c r="L660" s="752">
        <v>2228.8200000000002</v>
      </c>
      <c r="M660" s="752">
        <v>30</v>
      </c>
      <c r="N660" s="753">
        <v>66864.600000000006</v>
      </c>
    </row>
    <row r="661" spans="1:14" ht="14.4" customHeight="1" x14ac:dyDescent="0.3">
      <c r="A661" s="747" t="s">
        <v>560</v>
      </c>
      <c r="B661" s="748" t="s">
        <v>561</v>
      </c>
      <c r="C661" s="749" t="s">
        <v>587</v>
      </c>
      <c r="D661" s="750" t="s">
        <v>588</v>
      </c>
      <c r="E661" s="751">
        <v>50113002</v>
      </c>
      <c r="F661" s="750" t="s">
        <v>1429</v>
      </c>
      <c r="G661" s="749" t="s">
        <v>597</v>
      </c>
      <c r="H661" s="749">
        <v>902106</v>
      </c>
      <c r="I661" s="749">
        <v>152198</v>
      </c>
      <c r="J661" s="749" t="s">
        <v>1440</v>
      </c>
      <c r="K661" s="749" t="s">
        <v>1441</v>
      </c>
      <c r="L661" s="752">
        <v>4239.3999999999996</v>
      </c>
      <c r="M661" s="752">
        <v>45</v>
      </c>
      <c r="N661" s="753">
        <v>190772.99999999997</v>
      </c>
    </row>
    <row r="662" spans="1:14" ht="14.4" customHeight="1" x14ac:dyDescent="0.3">
      <c r="A662" s="747" t="s">
        <v>560</v>
      </c>
      <c r="B662" s="748" t="s">
        <v>561</v>
      </c>
      <c r="C662" s="749" t="s">
        <v>587</v>
      </c>
      <c r="D662" s="750" t="s">
        <v>588</v>
      </c>
      <c r="E662" s="751">
        <v>50113002</v>
      </c>
      <c r="F662" s="750" t="s">
        <v>1429</v>
      </c>
      <c r="G662" s="749" t="s">
        <v>597</v>
      </c>
      <c r="H662" s="749">
        <v>152195</v>
      </c>
      <c r="I662" s="749">
        <v>152195</v>
      </c>
      <c r="J662" s="749" t="s">
        <v>1442</v>
      </c>
      <c r="K662" s="749" t="s">
        <v>1441</v>
      </c>
      <c r="L662" s="752">
        <v>4917</v>
      </c>
      <c r="M662" s="752">
        <v>3</v>
      </c>
      <c r="N662" s="753">
        <v>14751</v>
      </c>
    </row>
    <row r="663" spans="1:14" ht="14.4" customHeight="1" x14ac:dyDescent="0.3">
      <c r="A663" s="747" t="s">
        <v>560</v>
      </c>
      <c r="B663" s="748" t="s">
        <v>561</v>
      </c>
      <c r="C663" s="749" t="s">
        <v>587</v>
      </c>
      <c r="D663" s="750" t="s">
        <v>588</v>
      </c>
      <c r="E663" s="751">
        <v>50113002</v>
      </c>
      <c r="F663" s="750" t="s">
        <v>1429</v>
      </c>
      <c r="G663" s="749" t="s">
        <v>597</v>
      </c>
      <c r="H663" s="749">
        <v>103414</v>
      </c>
      <c r="I663" s="749">
        <v>3414</v>
      </c>
      <c r="J663" s="749" t="s">
        <v>1443</v>
      </c>
      <c r="K663" s="749" t="s">
        <v>1439</v>
      </c>
      <c r="L663" s="752">
        <v>2443.19</v>
      </c>
      <c r="M663" s="752">
        <v>36</v>
      </c>
      <c r="N663" s="753">
        <v>87954.84</v>
      </c>
    </row>
    <row r="664" spans="1:14" ht="14.4" customHeight="1" x14ac:dyDescent="0.3">
      <c r="A664" s="747" t="s">
        <v>560</v>
      </c>
      <c r="B664" s="748" t="s">
        <v>561</v>
      </c>
      <c r="C664" s="749" t="s">
        <v>587</v>
      </c>
      <c r="D664" s="750" t="s">
        <v>588</v>
      </c>
      <c r="E664" s="751">
        <v>50113006</v>
      </c>
      <c r="F664" s="750" t="s">
        <v>1104</v>
      </c>
      <c r="G664" s="749" t="s">
        <v>597</v>
      </c>
      <c r="H664" s="749">
        <v>217108</v>
      </c>
      <c r="I664" s="749">
        <v>217108</v>
      </c>
      <c r="J664" s="749" t="s">
        <v>1444</v>
      </c>
      <c r="K664" s="749" t="s">
        <v>1445</v>
      </c>
      <c r="L664" s="752">
        <v>164.73</v>
      </c>
      <c r="M664" s="752">
        <v>8</v>
      </c>
      <c r="N664" s="753">
        <v>1317.84</v>
      </c>
    </row>
    <row r="665" spans="1:14" ht="14.4" customHeight="1" x14ac:dyDescent="0.3">
      <c r="A665" s="747" t="s">
        <v>560</v>
      </c>
      <c r="B665" s="748" t="s">
        <v>561</v>
      </c>
      <c r="C665" s="749" t="s">
        <v>587</v>
      </c>
      <c r="D665" s="750" t="s">
        <v>588</v>
      </c>
      <c r="E665" s="751">
        <v>50113006</v>
      </c>
      <c r="F665" s="750" t="s">
        <v>1104</v>
      </c>
      <c r="G665" s="749" t="s">
        <v>604</v>
      </c>
      <c r="H665" s="749">
        <v>217109</v>
      </c>
      <c r="I665" s="749">
        <v>217109</v>
      </c>
      <c r="J665" s="749" t="s">
        <v>1446</v>
      </c>
      <c r="K665" s="749" t="s">
        <v>1445</v>
      </c>
      <c r="L665" s="752">
        <v>164.73000000000002</v>
      </c>
      <c r="M665" s="752">
        <v>9</v>
      </c>
      <c r="N665" s="753">
        <v>1482.5700000000002</v>
      </c>
    </row>
    <row r="666" spans="1:14" ht="14.4" customHeight="1" x14ac:dyDescent="0.3">
      <c r="A666" s="747" t="s">
        <v>560</v>
      </c>
      <c r="B666" s="748" t="s">
        <v>561</v>
      </c>
      <c r="C666" s="749" t="s">
        <v>587</v>
      </c>
      <c r="D666" s="750" t="s">
        <v>588</v>
      </c>
      <c r="E666" s="751">
        <v>50113006</v>
      </c>
      <c r="F666" s="750" t="s">
        <v>1104</v>
      </c>
      <c r="G666" s="749" t="s">
        <v>604</v>
      </c>
      <c r="H666" s="749">
        <v>217110</v>
      </c>
      <c r="I666" s="749">
        <v>217110</v>
      </c>
      <c r="J666" s="749" t="s">
        <v>1447</v>
      </c>
      <c r="K666" s="749" t="s">
        <v>1445</v>
      </c>
      <c r="L666" s="752">
        <v>164.73000000000002</v>
      </c>
      <c r="M666" s="752">
        <v>9</v>
      </c>
      <c r="N666" s="753">
        <v>1482.5700000000002</v>
      </c>
    </row>
    <row r="667" spans="1:14" ht="14.4" customHeight="1" x14ac:dyDescent="0.3">
      <c r="A667" s="747" t="s">
        <v>560</v>
      </c>
      <c r="B667" s="748" t="s">
        <v>561</v>
      </c>
      <c r="C667" s="749" t="s">
        <v>587</v>
      </c>
      <c r="D667" s="750" t="s">
        <v>588</v>
      </c>
      <c r="E667" s="751">
        <v>50113006</v>
      </c>
      <c r="F667" s="750" t="s">
        <v>1104</v>
      </c>
      <c r="G667" s="749" t="s">
        <v>604</v>
      </c>
      <c r="H667" s="749">
        <v>33833</v>
      </c>
      <c r="I667" s="749">
        <v>33833</v>
      </c>
      <c r="J667" s="749" t="s">
        <v>1448</v>
      </c>
      <c r="K667" s="749" t="s">
        <v>1445</v>
      </c>
      <c r="L667" s="752">
        <v>163.86666666666667</v>
      </c>
      <c r="M667" s="752">
        <v>9</v>
      </c>
      <c r="N667" s="753">
        <v>1474.8000000000002</v>
      </c>
    </row>
    <row r="668" spans="1:14" ht="14.4" customHeight="1" x14ac:dyDescent="0.3">
      <c r="A668" s="747" t="s">
        <v>560</v>
      </c>
      <c r="B668" s="748" t="s">
        <v>561</v>
      </c>
      <c r="C668" s="749" t="s">
        <v>587</v>
      </c>
      <c r="D668" s="750" t="s">
        <v>588</v>
      </c>
      <c r="E668" s="751">
        <v>50113006</v>
      </c>
      <c r="F668" s="750" t="s">
        <v>1104</v>
      </c>
      <c r="G668" s="749" t="s">
        <v>604</v>
      </c>
      <c r="H668" s="749">
        <v>133339</v>
      </c>
      <c r="I668" s="749">
        <v>33339</v>
      </c>
      <c r="J668" s="749" t="s">
        <v>1449</v>
      </c>
      <c r="K668" s="749" t="s">
        <v>1450</v>
      </c>
      <c r="L668" s="752">
        <v>40.967777777777791</v>
      </c>
      <c r="M668" s="752">
        <v>36</v>
      </c>
      <c r="N668" s="753">
        <v>1474.8400000000004</v>
      </c>
    </row>
    <row r="669" spans="1:14" ht="14.4" customHeight="1" x14ac:dyDescent="0.3">
      <c r="A669" s="747" t="s">
        <v>560</v>
      </c>
      <c r="B669" s="748" t="s">
        <v>561</v>
      </c>
      <c r="C669" s="749" t="s">
        <v>587</v>
      </c>
      <c r="D669" s="750" t="s">
        <v>588</v>
      </c>
      <c r="E669" s="751">
        <v>50113006</v>
      </c>
      <c r="F669" s="750" t="s">
        <v>1104</v>
      </c>
      <c r="G669" s="749" t="s">
        <v>604</v>
      </c>
      <c r="H669" s="749">
        <v>133340</v>
      </c>
      <c r="I669" s="749">
        <v>33340</v>
      </c>
      <c r="J669" s="749" t="s">
        <v>1451</v>
      </c>
      <c r="K669" s="749" t="s">
        <v>1450</v>
      </c>
      <c r="L669" s="752">
        <v>41.042777777777786</v>
      </c>
      <c r="M669" s="752">
        <v>36</v>
      </c>
      <c r="N669" s="753">
        <v>1477.5400000000002</v>
      </c>
    </row>
    <row r="670" spans="1:14" ht="14.4" customHeight="1" x14ac:dyDescent="0.3">
      <c r="A670" s="747" t="s">
        <v>560</v>
      </c>
      <c r="B670" s="748" t="s">
        <v>561</v>
      </c>
      <c r="C670" s="749" t="s">
        <v>587</v>
      </c>
      <c r="D670" s="750" t="s">
        <v>588</v>
      </c>
      <c r="E670" s="751">
        <v>50113006</v>
      </c>
      <c r="F670" s="750" t="s">
        <v>1104</v>
      </c>
      <c r="G670" s="749" t="s">
        <v>597</v>
      </c>
      <c r="H670" s="749">
        <v>217075</v>
      </c>
      <c r="I670" s="749">
        <v>217075</v>
      </c>
      <c r="J670" s="749" t="s">
        <v>1452</v>
      </c>
      <c r="K670" s="749" t="s">
        <v>1277</v>
      </c>
      <c r="L670" s="752">
        <v>161.74000000000004</v>
      </c>
      <c r="M670" s="752">
        <v>1</v>
      </c>
      <c r="N670" s="753">
        <v>161.74000000000004</v>
      </c>
    </row>
    <row r="671" spans="1:14" ht="14.4" customHeight="1" x14ac:dyDescent="0.3">
      <c r="A671" s="747" t="s">
        <v>560</v>
      </c>
      <c r="B671" s="748" t="s">
        <v>561</v>
      </c>
      <c r="C671" s="749" t="s">
        <v>587</v>
      </c>
      <c r="D671" s="750" t="s">
        <v>588</v>
      </c>
      <c r="E671" s="751">
        <v>50113006</v>
      </c>
      <c r="F671" s="750" t="s">
        <v>1104</v>
      </c>
      <c r="G671" s="749" t="s">
        <v>597</v>
      </c>
      <c r="H671" s="749">
        <v>217076</v>
      </c>
      <c r="I671" s="749">
        <v>217076</v>
      </c>
      <c r="J671" s="749" t="s">
        <v>1453</v>
      </c>
      <c r="K671" s="749" t="s">
        <v>1277</v>
      </c>
      <c r="L671" s="752">
        <v>161.74</v>
      </c>
      <c r="M671" s="752">
        <v>3</v>
      </c>
      <c r="N671" s="753">
        <v>485.22</v>
      </c>
    </row>
    <row r="672" spans="1:14" ht="14.4" customHeight="1" x14ac:dyDescent="0.3">
      <c r="A672" s="747" t="s">
        <v>560</v>
      </c>
      <c r="B672" s="748" t="s">
        <v>561</v>
      </c>
      <c r="C672" s="749" t="s">
        <v>587</v>
      </c>
      <c r="D672" s="750" t="s">
        <v>588</v>
      </c>
      <c r="E672" s="751">
        <v>50113006</v>
      </c>
      <c r="F672" s="750" t="s">
        <v>1104</v>
      </c>
      <c r="G672" s="749" t="s">
        <v>597</v>
      </c>
      <c r="H672" s="749">
        <v>217077</v>
      </c>
      <c r="I672" s="749">
        <v>217077</v>
      </c>
      <c r="J672" s="749" t="s">
        <v>1454</v>
      </c>
      <c r="K672" s="749" t="s">
        <v>1277</v>
      </c>
      <c r="L672" s="752">
        <v>161.74</v>
      </c>
      <c r="M672" s="752">
        <v>2</v>
      </c>
      <c r="N672" s="753">
        <v>323.48</v>
      </c>
    </row>
    <row r="673" spans="1:14" ht="14.4" customHeight="1" x14ac:dyDescent="0.3">
      <c r="A673" s="747" t="s">
        <v>560</v>
      </c>
      <c r="B673" s="748" t="s">
        <v>561</v>
      </c>
      <c r="C673" s="749" t="s">
        <v>587</v>
      </c>
      <c r="D673" s="750" t="s">
        <v>588</v>
      </c>
      <c r="E673" s="751">
        <v>50113006</v>
      </c>
      <c r="F673" s="750" t="s">
        <v>1104</v>
      </c>
      <c r="G673" s="749" t="s">
        <v>562</v>
      </c>
      <c r="H673" s="749">
        <v>217112</v>
      </c>
      <c r="I673" s="749">
        <v>217112</v>
      </c>
      <c r="J673" s="749" t="s">
        <v>1455</v>
      </c>
      <c r="K673" s="749" t="s">
        <v>1456</v>
      </c>
      <c r="L673" s="752">
        <v>168.73</v>
      </c>
      <c r="M673" s="752">
        <v>3</v>
      </c>
      <c r="N673" s="753">
        <v>506.19</v>
      </c>
    </row>
    <row r="674" spans="1:14" ht="14.4" customHeight="1" x14ac:dyDescent="0.3">
      <c r="A674" s="747" t="s">
        <v>560</v>
      </c>
      <c r="B674" s="748" t="s">
        <v>561</v>
      </c>
      <c r="C674" s="749" t="s">
        <v>587</v>
      </c>
      <c r="D674" s="750" t="s">
        <v>588</v>
      </c>
      <c r="E674" s="751">
        <v>50113006</v>
      </c>
      <c r="F674" s="750" t="s">
        <v>1104</v>
      </c>
      <c r="G674" s="749" t="s">
        <v>604</v>
      </c>
      <c r="H674" s="749">
        <v>33898</v>
      </c>
      <c r="I674" s="749">
        <v>33898</v>
      </c>
      <c r="J674" s="749" t="s">
        <v>1457</v>
      </c>
      <c r="K674" s="749" t="s">
        <v>1458</v>
      </c>
      <c r="L674" s="752">
        <v>135.60000000000002</v>
      </c>
      <c r="M674" s="752">
        <v>1</v>
      </c>
      <c r="N674" s="753">
        <v>135.60000000000002</v>
      </c>
    </row>
    <row r="675" spans="1:14" ht="14.4" customHeight="1" x14ac:dyDescent="0.3">
      <c r="A675" s="747" t="s">
        <v>560</v>
      </c>
      <c r="B675" s="748" t="s">
        <v>561</v>
      </c>
      <c r="C675" s="749" t="s">
        <v>587</v>
      </c>
      <c r="D675" s="750" t="s">
        <v>588</v>
      </c>
      <c r="E675" s="751">
        <v>50113006</v>
      </c>
      <c r="F675" s="750" t="s">
        <v>1104</v>
      </c>
      <c r="G675" s="749" t="s">
        <v>604</v>
      </c>
      <c r="H675" s="749">
        <v>846764</v>
      </c>
      <c r="I675" s="749">
        <v>33418</v>
      </c>
      <c r="J675" s="749" t="s">
        <v>1459</v>
      </c>
      <c r="K675" s="749" t="s">
        <v>1458</v>
      </c>
      <c r="L675" s="752">
        <v>137.07</v>
      </c>
      <c r="M675" s="752">
        <v>1</v>
      </c>
      <c r="N675" s="753">
        <v>137.07</v>
      </c>
    </row>
    <row r="676" spans="1:14" ht="14.4" customHeight="1" x14ac:dyDescent="0.3">
      <c r="A676" s="747" t="s">
        <v>560</v>
      </c>
      <c r="B676" s="748" t="s">
        <v>561</v>
      </c>
      <c r="C676" s="749" t="s">
        <v>587</v>
      </c>
      <c r="D676" s="750" t="s">
        <v>588</v>
      </c>
      <c r="E676" s="751">
        <v>50113006</v>
      </c>
      <c r="F676" s="750" t="s">
        <v>1104</v>
      </c>
      <c r="G676" s="749" t="s">
        <v>604</v>
      </c>
      <c r="H676" s="749">
        <v>987792</v>
      </c>
      <c r="I676" s="749">
        <v>33749</v>
      </c>
      <c r="J676" s="749" t="s">
        <v>1460</v>
      </c>
      <c r="K676" s="749" t="s">
        <v>1461</v>
      </c>
      <c r="L676" s="752">
        <v>111.95000000000002</v>
      </c>
      <c r="M676" s="752">
        <v>2</v>
      </c>
      <c r="N676" s="753">
        <v>223.90000000000003</v>
      </c>
    </row>
    <row r="677" spans="1:14" ht="14.4" customHeight="1" x14ac:dyDescent="0.3">
      <c r="A677" s="747" t="s">
        <v>560</v>
      </c>
      <c r="B677" s="748" t="s">
        <v>561</v>
      </c>
      <c r="C677" s="749" t="s">
        <v>587</v>
      </c>
      <c r="D677" s="750" t="s">
        <v>588</v>
      </c>
      <c r="E677" s="751">
        <v>50113006</v>
      </c>
      <c r="F677" s="750" t="s">
        <v>1104</v>
      </c>
      <c r="G677" s="749" t="s">
        <v>604</v>
      </c>
      <c r="H677" s="749">
        <v>33751</v>
      </c>
      <c r="I677" s="749">
        <v>33751</v>
      </c>
      <c r="J677" s="749" t="s">
        <v>1462</v>
      </c>
      <c r="K677" s="749" t="s">
        <v>1461</v>
      </c>
      <c r="L677" s="752">
        <v>111.94999999999999</v>
      </c>
      <c r="M677" s="752">
        <v>4</v>
      </c>
      <c r="N677" s="753">
        <v>447.79999999999995</v>
      </c>
    </row>
    <row r="678" spans="1:14" ht="14.4" customHeight="1" x14ac:dyDescent="0.3">
      <c r="A678" s="747" t="s">
        <v>560</v>
      </c>
      <c r="B678" s="748" t="s">
        <v>561</v>
      </c>
      <c r="C678" s="749" t="s">
        <v>587</v>
      </c>
      <c r="D678" s="750" t="s">
        <v>588</v>
      </c>
      <c r="E678" s="751">
        <v>50113006</v>
      </c>
      <c r="F678" s="750" t="s">
        <v>1104</v>
      </c>
      <c r="G678" s="749" t="s">
        <v>604</v>
      </c>
      <c r="H678" s="749">
        <v>395579</v>
      </c>
      <c r="I678" s="749">
        <v>33752</v>
      </c>
      <c r="J678" s="749" t="s">
        <v>1463</v>
      </c>
      <c r="K678" s="749" t="s">
        <v>1464</v>
      </c>
      <c r="L678" s="752">
        <v>112.20333333333333</v>
      </c>
      <c r="M678" s="752">
        <v>3</v>
      </c>
      <c r="N678" s="753">
        <v>336.61</v>
      </c>
    </row>
    <row r="679" spans="1:14" ht="14.4" customHeight="1" x14ac:dyDescent="0.3">
      <c r="A679" s="747" t="s">
        <v>560</v>
      </c>
      <c r="B679" s="748" t="s">
        <v>561</v>
      </c>
      <c r="C679" s="749" t="s">
        <v>587</v>
      </c>
      <c r="D679" s="750" t="s">
        <v>588</v>
      </c>
      <c r="E679" s="751">
        <v>50113006</v>
      </c>
      <c r="F679" s="750" t="s">
        <v>1104</v>
      </c>
      <c r="G679" s="749" t="s">
        <v>604</v>
      </c>
      <c r="H679" s="749">
        <v>33750</v>
      </c>
      <c r="I679" s="749">
        <v>33750</v>
      </c>
      <c r="J679" s="749" t="s">
        <v>1465</v>
      </c>
      <c r="K679" s="749" t="s">
        <v>1461</v>
      </c>
      <c r="L679" s="752">
        <v>111.95</v>
      </c>
      <c r="M679" s="752">
        <v>4</v>
      </c>
      <c r="N679" s="753">
        <v>447.8</v>
      </c>
    </row>
    <row r="680" spans="1:14" ht="14.4" customHeight="1" x14ac:dyDescent="0.3">
      <c r="A680" s="747" t="s">
        <v>560</v>
      </c>
      <c r="B680" s="748" t="s">
        <v>561</v>
      </c>
      <c r="C680" s="749" t="s">
        <v>587</v>
      </c>
      <c r="D680" s="750" t="s">
        <v>588</v>
      </c>
      <c r="E680" s="751">
        <v>50113006</v>
      </c>
      <c r="F680" s="750" t="s">
        <v>1104</v>
      </c>
      <c r="G680" s="749" t="s">
        <v>604</v>
      </c>
      <c r="H680" s="749">
        <v>33859</v>
      </c>
      <c r="I680" s="749">
        <v>33859</v>
      </c>
      <c r="J680" s="749" t="s">
        <v>1466</v>
      </c>
      <c r="K680" s="749" t="s">
        <v>1445</v>
      </c>
      <c r="L680" s="752">
        <v>129.97</v>
      </c>
      <c r="M680" s="752">
        <v>1</v>
      </c>
      <c r="N680" s="753">
        <v>129.97</v>
      </c>
    </row>
    <row r="681" spans="1:14" ht="14.4" customHeight="1" x14ac:dyDescent="0.3">
      <c r="A681" s="747" t="s">
        <v>560</v>
      </c>
      <c r="B681" s="748" t="s">
        <v>561</v>
      </c>
      <c r="C681" s="749" t="s">
        <v>587</v>
      </c>
      <c r="D681" s="750" t="s">
        <v>588</v>
      </c>
      <c r="E681" s="751">
        <v>50113006</v>
      </c>
      <c r="F681" s="750" t="s">
        <v>1104</v>
      </c>
      <c r="G681" s="749" t="s">
        <v>604</v>
      </c>
      <c r="H681" s="749">
        <v>33858</v>
      </c>
      <c r="I681" s="749">
        <v>33858</v>
      </c>
      <c r="J681" s="749" t="s">
        <v>1467</v>
      </c>
      <c r="K681" s="749" t="s">
        <v>1445</v>
      </c>
      <c r="L681" s="752">
        <v>129.97</v>
      </c>
      <c r="M681" s="752">
        <v>1</v>
      </c>
      <c r="N681" s="753">
        <v>129.97</v>
      </c>
    </row>
    <row r="682" spans="1:14" ht="14.4" customHeight="1" x14ac:dyDescent="0.3">
      <c r="A682" s="747" t="s">
        <v>560</v>
      </c>
      <c r="B682" s="748" t="s">
        <v>561</v>
      </c>
      <c r="C682" s="749" t="s">
        <v>587</v>
      </c>
      <c r="D682" s="750" t="s">
        <v>588</v>
      </c>
      <c r="E682" s="751">
        <v>50113006</v>
      </c>
      <c r="F682" s="750" t="s">
        <v>1104</v>
      </c>
      <c r="G682" s="749" t="s">
        <v>604</v>
      </c>
      <c r="H682" s="749">
        <v>33848</v>
      </c>
      <c r="I682" s="749">
        <v>33848</v>
      </c>
      <c r="J682" s="749" t="s">
        <v>1468</v>
      </c>
      <c r="K682" s="749" t="s">
        <v>1445</v>
      </c>
      <c r="L682" s="752">
        <v>122.69</v>
      </c>
      <c r="M682" s="752">
        <v>1</v>
      </c>
      <c r="N682" s="753">
        <v>122.69</v>
      </c>
    </row>
    <row r="683" spans="1:14" ht="14.4" customHeight="1" x14ac:dyDescent="0.3">
      <c r="A683" s="747" t="s">
        <v>560</v>
      </c>
      <c r="B683" s="748" t="s">
        <v>561</v>
      </c>
      <c r="C683" s="749" t="s">
        <v>587</v>
      </c>
      <c r="D683" s="750" t="s">
        <v>588</v>
      </c>
      <c r="E683" s="751">
        <v>50113006</v>
      </c>
      <c r="F683" s="750" t="s">
        <v>1104</v>
      </c>
      <c r="G683" s="749" t="s">
        <v>604</v>
      </c>
      <c r="H683" s="749">
        <v>33847</v>
      </c>
      <c r="I683" s="749">
        <v>33847</v>
      </c>
      <c r="J683" s="749" t="s">
        <v>1469</v>
      </c>
      <c r="K683" s="749" t="s">
        <v>1445</v>
      </c>
      <c r="L683" s="752">
        <v>122.68999999999998</v>
      </c>
      <c r="M683" s="752">
        <v>3</v>
      </c>
      <c r="N683" s="753">
        <v>368.06999999999994</v>
      </c>
    </row>
    <row r="684" spans="1:14" ht="14.4" customHeight="1" x14ac:dyDescent="0.3">
      <c r="A684" s="747" t="s">
        <v>560</v>
      </c>
      <c r="B684" s="748" t="s">
        <v>561</v>
      </c>
      <c r="C684" s="749" t="s">
        <v>587</v>
      </c>
      <c r="D684" s="750" t="s">
        <v>588</v>
      </c>
      <c r="E684" s="751">
        <v>50113006</v>
      </c>
      <c r="F684" s="750" t="s">
        <v>1104</v>
      </c>
      <c r="G684" s="749" t="s">
        <v>597</v>
      </c>
      <c r="H684" s="749">
        <v>217054</v>
      </c>
      <c r="I684" s="749">
        <v>217054</v>
      </c>
      <c r="J684" s="749" t="s">
        <v>1470</v>
      </c>
      <c r="K684" s="749" t="s">
        <v>1471</v>
      </c>
      <c r="L684" s="752">
        <v>1109.04</v>
      </c>
      <c r="M684" s="752">
        <v>5</v>
      </c>
      <c r="N684" s="753">
        <v>5545.2</v>
      </c>
    </row>
    <row r="685" spans="1:14" ht="14.4" customHeight="1" x14ac:dyDescent="0.3">
      <c r="A685" s="747" t="s">
        <v>560</v>
      </c>
      <c r="B685" s="748" t="s">
        <v>561</v>
      </c>
      <c r="C685" s="749" t="s">
        <v>587</v>
      </c>
      <c r="D685" s="750" t="s">
        <v>588</v>
      </c>
      <c r="E685" s="751">
        <v>50113006</v>
      </c>
      <c r="F685" s="750" t="s">
        <v>1104</v>
      </c>
      <c r="G685" s="749" t="s">
        <v>604</v>
      </c>
      <c r="H685" s="749">
        <v>33527</v>
      </c>
      <c r="I685" s="749">
        <v>33527</v>
      </c>
      <c r="J685" s="749" t="s">
        <v>1470</v>
      </c>
      <c r="K685" s="749" t="s">
        <v>1472</v>
      </c>
      <c r="L685" s="752">
        <v>54.379999999999995</v>
      </c>
      <c r="M685" s="752">
        <v>10</v>
      </c>
      <c r="N685" s="753">
        <v>543.79999999999995</v>
      </c>
    </row>
    <row r="686" spans="1:14" ht="14.4" customHeight="1" x14ac:dyDescent="0.3">
      <c r="A686" s="747" t="s">
        <v>560</v>
      </c>
      <c r="B686" s="748" t="s">
        <v>561</v>
      </c>
      <c r="C686" s="749" t="s">
        <v>587</v>
      </c>
      <c r="D686" s="750" t="s">
        <v>588</v>
      </c>
      <c r="E686" s="751">
        <v>50113006</v>
      </c>
      <c r="F686" s="750" t="s">
        <v>1104</v>
      </c>
      <c r="G686" s="749" t="s">
        <v>604</v>
      </c>
      <c r="H686" s="749">
        <v>33424</v>
      </c>
      <c r="I686" s="749">
        <v>33424</v>
      </c>
      <c r="J686" s="749" t="s">
        <v>1473</v>
      </c>
      <c r="K686" s="749" t="s">
        <v>1474</v>
      </c>
      <c r="L686" s="752">
        <v>327.44391304347829</v>
      </c>
      <c r="M686" s="752">
        <v>46</v>
      </c>
      <c r="N686" s="753">
        <v>15062.42</v>
      </c>
    </row>
    <row r="687" spans="1:14" ht="14.4" customHeight="1" x14ac:dyDescent="0.3">
      <c r="A687" s="747" t="s">
        <v>560</v>
      </c>
      <c r="B687" s="748" t="s">
        <v>561</v>
      </c>
      <c r="C687" s="749" t="s">
        <v>587</v>
      </c>
      <c r="D687" s="750" t="s">
        <v>588</v>
      </c>
      <c r="E687" s="751">
        <v>50113006</v>
      </c>
      <c r="F687" s="750" t="s">
        <v>1104</v>
      </c>
      <c r="G687" s="749" t="s">
        <v>597</v>
      </c>
      <c r="H687" s="749">
        <v>988740</v>
      </c>
      <c r="I687" s="749">
        <v>0</v>
      </c>
      <c r="J687" s="749" t="s">
        <v>1475</v>
      </c>
      <c r="K687" s="749" t="s">
        <v>562</v>
      </c>
      <c r="L687" s="752">
        <v>253.75999999999996</v>
      </c>
      <c r="M687" s="752">
        <v>21</v>
      </c>
      <c r="N687" s="753">
        <v>5328.9599999999991</v>
      </c>
    </row>
    <row r="688" spans="1:14" ht="14.4" customHeight="1" x14ac:dyDescent="0.3">
      <c r="A688" s="747" t="s">
        <v>560</v>
      </c>
      <c r="B688" s="748" t="s">
        <v>561</v>
      </c>
      <c r="C688" s="749" t="s">
        <v>587</v>
      </c>
      <c r="D688" s="750" t="s">
        <v>588</v>
      </c>
      <c r="E688" s="751">
        <v>50113006</v>
      </c>
      <c r="F688" s="750" t="s">
        <v>1104</v>
      </c>
      <c r="G688" s="749" t="s">
        <v>597</v>
      </c>
      <c r="H688" s="749">
        <v>846016</v>
      </c>
      <c r="I688" s="749">
        <v>0</v>
      </c>
      <c r="J688" s="749" t="s">
        <v>1476</v>
      </c>
      <c r="K688" s="749" t="s">
        <v>1477</v>
      </c>
      <c r="L688" s="752">
        <v>185.64000000000001</v>
      </c>
      <c r="M688" s="752">
        <v>20</v>
      </c>
      <c r="N688" s="753">
        <v>3712.8</v>
      </c>
    </row>
    <row r="689" spans="1:14" ht="14.4" customHeight="1" x14ac:dyDescent="0.3">
      <c r="A689" s="747" t="s">
        <v>560</v>
      </c>
      <c r="B689" s="748" t="s">
        <v>561</v>
      </c>
      <c r="C689" s="749" t="s">
        <v>587</v>
      </c>
      <c r="D689" s="750" t="s">
        <v>588</v>
      </c>
      <c r="E689" s="751">
        <v>50113006</v>
      </c>
      <c r="F689" s="750" t="s">
        <v>1104</v>
      </c>
      <c r="G689" s="749" t="s">
        <v>597</v>
      </c>
      <c r="H689" s="749">
        <v>217052</v>
      </c>
      <c r="I689" s="749">
        <v>217052</v>
      </c>
      <c r="J689" s="749" t="s">
        <v>1478</v>
      </c>
      <c r="K689" s="749" t="s">
        <v>1471</v>
      </c>
      <c r="L689" s="752">
        <v>2000.4700000000003</v>
      </c>
      <c r="M689" s="752">
        <v>3</v>
      </c>
      <c r="N689" s="753">
        <v>6001.4100000000008</v>
      </c>
    </row>
    <row r="690" spans="1:14" ht="14.4" customHeight="1" x14ac:dyDescent="0.3">
      <c r="A690" s="747" t="s">
        <v>560</v>
      </c>
      <c r="B690" s="748" t="s">
        <v>561</v>
      </c>
      <c r="C690" s="749" t="s">
        <v>587</v>
      </c>
      <c r="D690" s="750" t="s">
        <v>588</v>
      </c>
      <c r="E690" s="751">
        <v>50113006</v>
      </c>
      <c r="F690" s="750" t="s">
        <v>1104</v>
      </c>
      <c r="G690" s="749" t="s">
        <v>604</v>
      </c>
      <c r="H690" s="749">
        <v>133146</v>
      </c>
      <c r="I690" s="749">
        <v>33530</v>
      </c>
      <c r="J690" s="749" t="s">
        <v>1479</v>
      </c>
      <c r="K690" s="749" t="s">
        <v>1480</v>
      </c>
      <c r="L690" s="752">
        <v>156.49</v>
      </c>
      <c r="M690" s="752">
        <v>8</v>
      </c>
      <c r="N690" s="753">
        <v>1251.92</v>
      </c>
    </row>
    <row r="691" spans="1:14" ht="14.4" customHeight="1" x14ac:dyDescent="0.3">
      <c r="A691" s="747" t="s">
        <v>560</v>
      </c>
      <c r="B691" s="748" t="s">
        <v>561</v>
      </c>
      <c r="C691" s="749" t="s">
        <v>587</v>
      </c>
      <c r="D691" s="750" t="s">
        <v>588</v>
      </c>
      <c r="E691" s="751">
        <v>50113006</v>
      </c>
      <c r="F691" s="750" t="s">
        <v>1104</v>
      </c>
      <c r="G691" s="749" t="s">
        <v>604</v>
      </c>
      <c r="H691" s="749">
        <v>133220</v>
      </c>
      <c r="I691" s="749">
        <v>33220</v>
      </c>
      <c r="J691" s="749" t="s">
        <v>1105</v>
      </c>
      <c r="K691" s="749" t="s">
        <v>1106</v>
      </c>
      <c r="L691" s="752">
        <v>197.02666666666673</v>
      </c>
      <c r="M691" s="752">
        <v>3</v>
      </c>
      <c r="N691" s="753">
        <v>591.08000000000015</v>
      </c>
    </row>
    <row r="692" spans="1:14" ht="14.4" customHeight="1" x14ac:dyDescent="0.3">
      <c r="A692" s="747" t="s">
        <v>560</v>
      </c>
      <c r="B692" s="748" t="s">
        <v>561</v>
      </c>
      <c r="C692" s="749" t="s">
        <v>587</v>
      </c>
      <c r="D692" s="750" t="s">
        <v>588</v>
      </c>
      <c r="E692" s="751">
        <v>50113008</v>
      </c>
      <c r="F692" s="750" t="s">
        <v>1107</v>
      </c>
      <c r="G692" s="749"/>
      <c r="H692" s="749"/>
      <c r="I692" s="749">
        <v>138455</v>
      </c>
      <c r="J692" s="749" t="s">
        <v>1108</v>
      </c>
      <c r="K692" s="749" t="s">
        <v>1109</v>
      </c>
      <c r="L692" s="752">
        <v>1287.0381201330924</v>
      </c>
      <c r="M692" s="752">
        <v>307</v>
      </c>
      <c r="N692" s="753">
        <v>395120.70288085938</v>
      </c>
    </row>
    <row r="693" spans="1:14" ht="14.4" customHeight="1" x14ac:dyDescent="0.3">
      <c r="A693" s="747" t="s">
        <v>560</v>
      </c>
      <c r="B693" s="748" t="s">
        <v>561</v>
      </c>
      <c r="C693" s="749" t="s">
        <v>587</v>
      </c>
      <c r="D693" s="750" t="s">
        <v>588</v>
      </c>
      <c r="E693" s="751">
        <v>50113008</v>
      </c>
      <c r="F693" s="750" t="s">
        <v>1107</v>
      </c>
      <c r="G693" s="749"/>
      <c r="H693" s="749"/>
      <c r="I693" s="749">
        <v>62464</v>
      </c>
      <c r="J693" s="749" t="s">
        <v>1481</v>
      </c>
      <c r="K693" s="749" t="s">
        <v>1482</v>
      </c>
      <c r="L693" s="752">
        <v>9157.759765625</v>
      </c>
      <c r="M693" s="752">
        <v>1</v>
      </c>
      <c r="N693" s="753">
        <v>9157.759765625</v>
      </c>
    </row>
    <row r="694" spans="1:14" ht="14.4" customHeight="1" x14ac:dyDescent="0.3">
      <c r="A694" s="747" t="s">
        <v>560</v>
      </c>
      <c r="B694" s="748" t="s">
        <v>561</v>
      </c>
      <c r="C694" s="749" t="s">
        <v>587</v>
      </c>
      <c r="D694" s="750" t="s">
        <v>588</v>
      </c>
      <c r="E694" s="751">
        <v>50113008</v>
      </c>
      <c r="F694" s="750" t="s">
        <v>1107</v>
      </c>
      <c r="G694" s="749"/>
      <c r="H694" s="749"/>
      <c r="I694" s="749">
        <v>104051</v>
      </c>
      <c r="J694" s="749" t="s">
        <v>1483</v>
      </c>
      <c r="K694" s="749" t="s">
        <v>1109</v>
      </c>
      <c r="L694" s="752">
        <v>1291.4000244140625</v>
      </c>
      <c r="M694" s="752">
        <v>8</v>
      </c>
      <c r="N694" s="753">
        <v>10331.2001953125</v>
      </c>
    </row>
    <row r="695" spans="1:14" ht="14.4" customHeight="1" x14ac:dyDescent="0.3">
      <c r="A695" s="747" t="s">
        <v>560</v>
      </c>
      <c r="B695" s="748" t="s">
        <v>561</v>
      </c>
      <c r="C695" s="749" t="s">
        <v>587</v>
      </c>
      <c r="D695" s="750" t="s">
        <v>588</v>
      </c>
      <c r="E695" s="751">
        <v>50113008</v>
      </c>
      <c r="F695" s="750" t="s">
        <v>1107</v>
      </c>
      <c r="G695" s="749"/>
      <c r="H695" s="749"/>
      <c r="I695" s="749">
        <v>6480</v>
      </c>
      <c r="J695" s="749" t="s">
        <v>1110</v>
      </c>
      <c r="K695" s="749" t="s">
        <v>1484</v>
      </c>
      <c r="L695" s="752">
        <v>4305.39990234375</v>
      </c>
      <c r="M695" s="752">
        <v>8</v>
      </c>
      <c r="N695" s="753">
        <v>34443.19921875</v>
      </c>
    </row>
    <row r="696" spans="1:14" ht="14.4" customHeight="1" x14ac:dyDescent="0.3">
      <c r="A696" s="747" t="s">
        <v>560</v>
      </c>
      <c r="B696" s="748" t="s">
        <v>561</v>
      </c>
      <c r="C696" s="749" t="s">
        <v>587</v>
      </c>
      <c r="D696" s="750" t="s">
        <v>588</v>
      </c>
      <c r="E696" s="751">
        <v>50113008</v>
      </c>
      <c r="F696" s="750" t="s">
        <v>1107</v>
      </c>
      <c r="G696" s="749"/>
      <c r="H696" s="749"/>
      <c r="I696" s="749">
        <v>212531</v>
      </c>
      <c r="J696" s="749" t="s">
        <v>1110</v>
      </c>
      <c r="K696" s="749" t="s">
        <v>1111</v>
      </c>
      <c r="L696" s="752">
        <v>8610.7998046875</v>
      </c>
      <c r="M696" s="752">
        <v>10</v>
      </c>
      <c r="N696" s="753">
        <v>86107.998046875</v>
      </c>
    </row>
    <row r="697" spans="1:14" ht="14.4" customHeight="1" x14ac:dyDescent="0.3">
      <c r="A697" s="747" t="s">
        <v>560</v>
      </c>
      <c r="B697" s="748" t="s">
        <v>561</v>
      </c>
      <c r="C697" s="749" t="s">
        <v>587</v>
      </c>
      <c r="D697" s="750" t="s">
        <v>588</v>
      </c>
      <c r="E697" s="751">
        <v>50113013</v>
      </c>
      <c r="F697" s="750" t="s">
        <v>1112</v>
      </c>
      <c r="G697" s="749" t="s">
        <v>604</v>
      </c>
      <c r="H697" s="749">
        <v>195147</v>
      </c>
      <c r="I697" s="749">
        <v>195147</v>
      </c>
      <c r="J697" s="749" t="s">
        <v>1187</v>
      </c>
      <c r="K697" s="749" t="s">
        <v>1188</v>
      </c>
      <c r="L697" s="752">
        <v>561.51</v>
      </c>
      <c r="M697" s="752">
        <v>5</v>
      </c>
      <c r="N697" s="753">
        <v>2807.55</v>
      </c>
    </row>
    <row r="698" spans="1:14" ht="14.4" customHeight="1" x14ac:dyDescent="0.3">
      <c r="A698" s="747" t="s">
        <v>560</v>
      </c>
      <c r="B698" s="748" t="s">
        <v>561</v>
      </c>
      <c r="C698" s="749" t="s">
        <v>587</v>
      </c>
      <c r="D698" s="750" t="s">
        <v>588</v>
      </c>
      <c r="E698" s="751">
        <v>50113013</v>
      </c>
      <c r="F698" s="750" t="s">
        <v>1112</v>
      </c>
      <c r="G698" s="749" t="s">
        <v>604</v>
      </c>
      <c r="H698" s="749">
        <v>203097</v>
      </c>
      <c r="I698" s="749">
        <v>203097</v>
      </c>
      <c r="J698" s="749" t="s">
        <v>1115</v>
      </c>
      <c r="K698" s="749" t="s">
        <v>1116</v>
      </c>
      <c r="L698" s="752">
        <v>166.99666666666667</v>
      </c>
      <c r="M698" s="752">
        <v>3</v>
      </c>
      <c r="N698" s="753">
        <v>500.99</v>
      </c>
    </row>
    <row r="699" spans="1:14" ht="14.4" customHeight="1" x14ac:dyDescent="0.3">
      <c r="A699" s="747" t="s">
        <v>560</v>
      </c>
      <c r="B699" s="748" t="s">
        <v>561</v>
      </c>
      <c r="C699" s="749" t="s">
        <v>587</v>
      </c>
      <c r="D699" s="750" t="s">
        <v>588</v>
      </c>
      <c r="E699" s="751">
        <v>50113013</v>
      </c>
      <c r="F699" s="750" t="s">
        <v>1112</v>
      </c>
      <c r="G699" s="749" t="s">
        <v>597</v>
      </c>
      <c r="H699" s="749">
        <v>172972</v>
      </c>
      <c r="I699" s="749">
        <v>72972</v>
      </c>
      <c r="J699" s="749" t="s">
        <v>1117</v>
      </c>
      <c r="K699" s="749" t="s">
        <v>1118</v>
      </c>
      <c r="L699" s="752">
        <v>181.65000000000009</v>
      </c>
      <c r="M699" s="752">
        <v>159.80000000000001</v>
      </c>
      <c r="N699" s="753">
        <v>29027.670000000016</v>
      </c>
    </row>
    <row r="700" spans="1:14" ht="14.4" customHeight="1" x14ac:dyDescent="0.3">
      <c r="A700" s="747" t="s">
        <v>560</v>
      </c>
      <c r="B700" s="748" t="s">
        <v>561</v>
      </c>
      <c r="C700" s="749" t="s">
        <v>587</v>
      </c>
      <c r="D700" s="750" t="s">
        <v>588</v>
      </c>
      <c r="E700" s="751">
        <v>50113013</v>
      </c>
      <c r="F700" s="750" t="s">
        <v>1112</v>
      </c>
      <c r="G700" s="749" t="s">
        <v>604</v>
      </c>
      <c r="H700" s="749">
        <v>105951</v>
      </c>
      <c r="I700" s="749">
        <v>5951</v>
      </c>
      <c r="J700" s="749" t="s">
        <v>1119</v>
      </c>
      <c r="K700" s="749" t="s">
        <v>1120</v>
      </c>
      <c r="L700" s="752">
        <v>114.91999999999997</v>
      </c>
      <c r="M700" s="752">
        <v>1</v>
      </c>
      <c r="N700" s="753">
        <v>114.91999999999997</v>
      </c>
    </row>
    <row r="701" spans="1:14" ht="14.4" customHeight="1" x14ac:dyDescent="0.3">
      <c r="A701" s="747" t="s">
        <v>560</v>
      </c>
      <c r="B701" s="748" t="s">
        <v>561</v>
      </c>
      <c r="C701" s="749" t="s">
        <v>587</v>
      </c>
      <c r="D701" s="750" t="s">
        <v>588</v>
      </c>
      <c r="E701" s="751">
        <v>50113013</v>
      </c>
      <c r="F701" s="750" t="s">
        <v>1112</v>
      </c>
      <c r="G701" s="749" t="s">
        <v>604</v>
      </c>
      <c r="H701" s="749">
        <v>183817</v>
      </c>
      <c r="I701" s="749">
        <v>183817</v>
      </c>
      <c r="J701" s="749" t="s">
        <v>1121</v>
      </c>
      <c r="K701" s="749" t="s">
        <v>1122</v>
      </c>
      <c r="L701" s="752">
        <v>918.5</v>
      </c>
      <c r="M701" s="752">
        <v>32</v>
      </c>
      <c r="N701" s="753">
        <v>29392</v>
      </c>
    </row>
    <row r="702" spans="1:14" ht="14.4" customHeight="1" x14ac:dyDescent="0.3">
      <c r="A702" s="747" t="s">
        <v>560</v>
      </c>
      <c r="B702" s="748" t="s">
        <v>561</v>
      </c>
      <c r="C702" s="749" t="s">
        <v>587</v>
      </c>
      <c r="D702" s="750" t="s">
        <v>588</v>
      </c>
      <c r="E702" s="751">
        <v>50113013</v>
      </c>
      <c r="F702" s="750" t="s">
        <v>1112</v>
      </c>
      <c r="G702" s="749" t="s">
        <v>597</v>
      </c>
      <c r="H702" s="749">
        <v>117170</v>
      </c>
      <c r="I702" s="749">
        <v>17170</v>
      </c>
      <c r="J702" s="749" t="s">
        <v>1485</v>
      </c>
      <c r="K702" s="749" t="s">
        <v>648</v>
      </c>
      <c r="L702" s="752">
        <v>72.920000000000016</v>
      </c>
      <c r="M702" s="752">
        <v>2</v>
      </c>
      <c r="N702" s="753">
        <v>145.84000000000003</v>
      </c>
    </row>
    <row r="703" spans="1:14" ht="14.4" customHeight="1" x14ac:dyDescent="0.3">
      <c r="A703" s="747" t="s">
        <v>560</v>
      </c>
      <c r="B703" s="748" t="s">
        <v>561</v>
      </c>
      <c r="C703" s="749" t="s">
        <v>587</v>
      </c>
      <c r="D703" s="750" t="s">
        <v>588</v>
      </c>
      <c r="E703" s="751">
        <v>50113013</v>
      </c>
      <c r="F703" s="750" t="s">
        <v>1112</v>
      </c>
      <c r="G703" s="749" t="s">
        <v>604</v>
      </c>
      <c r="H703" s="749">
        <v>111706</v>
      </c>
      <c r="I703" s="749">
        <v>11706</v>
      </c>
      <c r="J703" s="749" t="s">
        <v>1486</v>
      </c>
      <c r="K703" s="749" t="s">
        <v>1411</v>
      </c>
      <c r="L703" s="752">
        <v>229.52</v>
      </c>
      <c r="M703" s="752">
        <v>3</v>
      </c>
      <c r="N703" s="753">
        <v>688.56000000000006</v>
      </c>
    </row>
    <row r="704" spans="1:14" ht="14.4" customHeight="1" x14ac:dyDescent="0.3">
      <c r="A704" s="747" t="s">
        <v>560</v>
      </c>
      <c r="B704" s="748" t="s">
        <v>561</v>
      </c>
      <c r="C704" s="749" t="s">
        <v>587</v>
      </c>
      <c r="D704" s="750" t="s">
        <v>588</v>
      </c>
      <c r="E704" s="751">
        <v>50113013</v>
      </c>
      <c r="F704" s="750" t="s">
        <v>1112</v>
      </c>
      <c r="G704" s="749" t="s">
        <v>597</v>
      </c>
      <c r="H704" s="749">
        <v>162180</v>
      </c>
      <c r="I704" s="749">
        <v>162180</v>
      </c>
      <c r="J704" s="749" t="s">
        <v>1487</v>
      </c>
      <c r="K704" s="749" t="s">
        <v>1488</v>
      </c>
      <c r="L704" s="752">
        <v>152.89999999999998</v>
      </c>
      <c r="M704" s="752">
        <v>2</v>
      </c>
      <c r="N704" s="753">
        <v>305.79999999999995</v>
      </c>
    </row>
    <row r="705" spans="1:14" ht="14.4" customHeight="1" x14ac:dyDescent="0.3">
      <c r="A705" s="747" t="s">
        <v>560</v>
      </c>
      <c r="B705" s="748" t="s">
        <v>561</v>
      </c>
      <c r="C705" s="749" t="s">
        <v>587</v>
      </c>
      <c r="D705" s="750" t="s">
        <v>588</v>
      </c>
      <c r="E705" s="751">
        <v>50113013</v>
      </c>
      <c r="F705" s="750" t="s">
        <v>1112</v>
      </c>
      <c r="G705" s="749" t="s">
        <v>597</v>
      </c>
      <c r="H705" s="749">
        <v>162187</v>
      </c>
      <c r="I705" s="749">
        <v>162187</v>
      </c>
      <c r="J705" s="749" t="s">
        <v>1135</v>
      </c>
      <c r="K705" s="749" t="s">
        <v>1136</v>
      </c>
      <c r="L705" s="752">
        <v>286</v>
      </c>
      <c r="M705" s="752">
        <v>13</v>
      </c>
      <c r="N705" s="753">
        <v>3718</v>
      </c>
    </row>
    <row r="706" spans="1:14" ht="14.4" customHeight="1" x14ac:dyDescent="0.3">
      <c r="A706" s="747" t="s">
        <v>560</v>
      </c>
      <c r="B706" s="748" t="s">
        <v>561</v>
      </c>
      <c r="C706" s="749" t="s">
        <v>587</v>
      </c>
      <c r="D706" s="750" t="s">
        <v>588</v>
      </c>
      <c r="E706" s="751">
        <v>50113013</v>
      </c>
      <c r="F706" s="750" t="s">
        <v>1112</v>
      </c>
      <c r="G706" s="749" t="s">
        <v>597</v>
      </c>
      <c r="H706" s="749">
        <v>218400</v>
      </c>
      <c r="I706" s="749">
        <v>218400</v>
      </c>
      <c r="J706" s="749" t="s">
        <v>1489</v>
      </c>
      <c r="K706" s="749" t="s">
        <v>1490</v>
      </c>
      <c r="L706" s="752">
        <v>597.74</v>
      </c>
      <c r="M706" s="752">
        <v>4</v>
      </c>
      <c r="N706" s="753">
        <v>2390.96</v>
      </c>
    </row>
    <row r="707" spans="1:14" ht="14.4" customHeight="1" x14ac:dyDescent="0.3">
      <c r="A707" s="747" t="s">
        <v>560</v>
      </c>
      <c r="B707" s="748" t="s">
        <v>561</v>
      </c>
      <c r="C707" s="749" t="s">
        <v>587</v>
      </c>
      <c r="D707" s="750" t="s">
        <v>588</v>
      </c>
      <c r="E707" s="751">
        <v>50113013</v>
      </c>
      <c r="F707" s="750" t="s">
        <v>1112</v>
      </c>
      <c r="G707" s="749" t="s">
        <v>597</v>
      </c>
      <c r="H707" s="749">
        <v>190986</v>
      </c>
      <c r="I707" s="749">
        <v>90986</v>
      </c>
      <c r="J707" s="749" t="s">
        <v>1491</v>
      </c>
      <c r="K707" s="749" t="s">
        <v>1492</v>
      </c>
      <c r="L707" s="752">
        <v>46.000000000000014</v>
      </c>
      <c r="M707" s="752">
        <v>4</v>
      </c>
      <c r="N707" s="753">
        <v>184.00000000000006</v>
      </c>
    </row>
    <row r="708" spans="1:14" ht="14.4" customHeight="1" x14ac:dyDescent="0.3">
      <c r="A708" s="747" t="s">
        <v>560</v>
      </c>
      <c r="B708" s="748" t="s">
        <v>561</v>
      </c>
      <c r="C708" s="749" t="s">
        <v>587</v>
      </c>
      <c r="D708" s="750" t="s">
        <v>588</v>
      </c>
      <c r="E708" s="751">
        <v>50113013</v>
      </c>
      <c r="F708" s="750" t="s">
        <v>1112</v>
      </c>
      <c r="G708" s="749" t="s">
        <v>597</v>
      </c>
      <c r="H708" s="749">
        <v>394618</v>
      </c>
      <c r="I708" s="749">
        <v>112786</v>
      </c>
      <c r="J708" s="749" t="s">
        <v>1143</v>
      </c>
      <c r="K708" s="749" t="s">
        <v>1144</v>
      </c>
      <c r="L708" s="752">
        <v>310.00200000000001</v>
      </c>
      <c r="M708" s="752">
        <v>1</v>
      </c>
      <c r="N708" s="753">
        <v>310.00200000000001</v>
      </c>
    </row>
    <row r="709" spans="1:14" ht="14.4" customHeight="1" x14ac:dyDescent="0.3">
      <c r="A709" s="747" t="s">
        <v>560</v>
      </c>
      <c r="B709" s="748" t="s">
        <v>561</v>
      </c>
      <c r="C709" s="749" t="s">
        <v>587</v>
      </c>
      <c r="D709" s="750" t="s">
        <v>588</v>
      </c>
      <c r="E709" s="751">
        <v>50113013</v>
      </c>
      <c r="F709" s="750" t="s">
        <v>1112</v>
      </c>
      <c r="G709" s="749" t="s">
        <v>597</v>
      </c>
      <c r="H709" s="749">
        <v>216199</v>
      </c>
      <c r="I709" s="749">
        <v>216199</v>
      </c>
      <c r="J709" s="749" t="s">
        <v>1151</v>
      </c>
      <c r="K709" s="749" t="s">
        <v>1152</v>
      </c>
      <c r="L709" s="752">
        <v>99.902222222222207</v>
      </c>
      <c r="M709" s="752">
        <v>9</v>
      </c>
      <c r="N709" s="753">
        <v>899.11999999999989</v>
      </c>
    </row>
    <row r="710" spans="1:14" ht="14.4" customHeight="1" x14ac:dyDescent="0.3">
      <c r="A710" s="747" t="s">
        <v>560</v>
      </c>
      <c r="B710" s="748" t="s">
        <v>561</v>
      </c>
      <c r="C710" s="749" t="s">
        <v>587</v>
      </c>
      <c r="D710" s="750" t="s">
        <v>588</v>
      </c>
      <c r="E710" s="751">
        <v>50113013</v>
      </c>
      <c r="F710" s="750" t="s">
        <v>1112</v>
      </c>
      <c r="G710" s="749" t="s">
        <v>597</v>
      </c>
      <c r="H710" s="749">
        <v>216183</v>
      </c>
      <c r="I710" s="749">
        <v>216183</v>
      </c>
      <c r="J710" s="749" t="s">
        <v>1153</v>
      </c>
      <c r="K710" s="749" t="s">
        <v>1154</v>
      </c>
      <c r="L710" s="752">
        <v>250.23813953488371</v>
      </c>
      <c r="M710" s="752">
        <v>86</v>
      </c>
      <c r="N710" s="753">
        <v>21520.48</v>
      </c>
    </row>
    <row r="711" spans="1:14" ht="14.4" customHeight="1" x14ac:dyDescent="0.3">
      <c r="A711" s="747" t="s">
        <v>560</v>
      </c>
      <c r="B711" s="748" t="s">
        <v>561</v>
      </c>
      <c r="C711" s="749" t="s">
        <v>587</v>
      </c>
      <c r="D711" s="750" t="s">
        <v>588</v>
      </c>
      <c r="E711" s="751">
        <v>50113013</v>
      </c>
      <c r="F711" s="750" t="s">
        <v>1112</v>
      </c>
      <c r="G711" s="749" t="s">
        <v>597</v>
      </c>
      <c r="H711" s="749">
        <v>216189</v>
      </c>
      <c r="I711" s="749">
        <v>216189</v>
      </c>
      <c r="J711" s="749" t="s">
        <v>1493</v>
      </c>
      <c r="K711" s="749" t="s">
        <v>1494</v>
      </c>
      <c r="L711" s="752">
        <v>125.69000000000003</v>
      </c>
      <c r="M711" s="752">
        <v>1</v>
      </c>
      <c r="N711" s="753">
        <v>125.69000000000003</v>
      </c>
    </row>
    <row r="712" spans="1:14" ht="14.4" customHeight="1" x14ac:dyDescent="0.3">
      <c r="A712" s="747" t="s">
        <v>560</v>
      </c>
      <c r="B712" s="748" t="s">
        <v>561</v>
      </c>
      <c r="C712" s="749" t="s">
        <v>587</v>
      </c>
      <c r="D712" s="750" t="s">
        <v>588</v>
      </c>
      <c r="E712" s="751">
        <v>50113013</v>
      </c>
      <c r="F712" s="750" t="s">
        <v>1112</v>
      </c>
      <c r="G712" s="749" t="s">
        <v>604</v>
      </c>
      <c r="H712" s="749">
        <v>111592</v>
      </c>
      <c r="I712" s="749">
        <v>11592</v>
      </c>
      <c r="J712" s="749" t="s">
        <v>1155</v>
      </c>
      <c r="K712" s="749" t="s">
        <v>1156</v>
      </c>
      <c r="L712" s="752">
        <v>383.18148648648639</v>
      </c>
      <c r="M712" s="752">
        <v>37</v>
      </c>
      <c r="N712" s="753">
        <v>14177.714999999997</v>
      </c>
    </row>
    <row r="713" spans="1:14" ht="14.4" customHeight="1" x14ac:dyDescent="0.3">
      <c r="A713" s="747" t="s">
        <v>560</v>
      </c>
      <c r="B713" s="748" t="s">
        <v>561</v>
      </c>
      <c r="C713" s="749" t="s">
        <v>587</v>
      </c>
      <c r="D713" s="750" t="s">
        <v>588</v>
      </c>
      <c r="E713" s="751">
        <v>50113013</v>
      </c>
      <c r="F713" s="750" t="s">
        <v>1112</v>
      </c>
      <c r="G713" s="749" t="s">
        <v>604</v>
      </c>
      <c r="H713" s="749">
        <v>197000</v>
      </c>
      <c r="I713" s="749">
        <v>97000</v>
      </c>
      <c r="J713" s="749" t="s">
        <v>1157</v>
      </c>
      <c r="K713" s="749" t="s">
        <v>1158</v>
      </c>
      <c r="L713" s="752">
        <v>18.96</v>
      </c>
      <c r="M713" s="752">
        <v>85</v>
      </c>
      <c r="N713" s="753">
        <v>1611.6000000000001</v>
      </c>
    </row>
    <row r="714" spans="1:14" ht="14.4" customHeight="1" x14ac:dyDescent="0.3">
      <c r="A714" s="747" t="s">
        <v>560</v>
      </c>
      <c r="B714" s="748" t="s">
        <v>561</v>
      </c>
      <c r="C714" s="749" t="s">
        <v>587</v>
      </c>
      <c r="D714" s="750" t="s">
        <v>588</v>
      </c>
      <c r="E714" s="751">
        <v>50113013</v>
      </c>
      <c r="F714" s="750" t="s">
        <v>1112</v>
      </c>
      <c r="G714" s="749" t="s">
        <v>597</v>
      </c>
      <c r="H714" s="749">
        <v>202740</v>
      </c>
      <c r="I714" s="749">
        <v>202740</v>
      </c>
      <c r="J714" s="749" t="s">
        <v>1159</v>
      </c>
      <c r="K714" s="749" t="s">
        <v>1160</v>
      </c>
      <c r="L714" s="752">
        <v>391.13142857142856</v>
      </c>
      <c r="M714" s="752">
        <v>7</v>
      </c>
      <c r="N714" s="753">
        <v>2737.92</v>
      </c>
    </row>
    <row r="715" spans="1:14" ht="14.4" customHeight="1" x14ac:dyDescent="0.3">
      <c r="A715" s="747" t="s">
        <v>560</v>
      </c>
      <c r="B715" s="748" t="s">
        <v>561</v>
      </c>
      <c r="C715" s="749" t="s">
        <v>587</v>
      </c>
      <c r="D715" s="750" t="s">
        <v>588</v>
      </c>
      <c r="E715" s="751">
        <v>50113013</v>
      </c>
      <c r="F715" s="750" t="s">
        <v>1112</v>
      </c>
      <c r="G715" s="749" t="s">
        <v>597</v>
      </c>
      <c r="H715" s="749">
        <v>155636</v>
      </c>
      <c r="I715" s="749">
        <v>55636</v>
      </c>
      <c r="J715" s="749" t="s">
        <v>1495</v>
      </c>
      <c r="K715" s="749" t="s">
        <v>1496</v>
      </c>
      <c r="L715" s="752">
        <v>52.67</v>
      </c>
      <c r="M715" s="752">
        <v>2</v>
      </c>
      <c r="N715" s="753">
        <v>105.34</v>
      </c>
    </row>
    <row r="716" spans="1:14" ht="14.4" customHeight="1" x14ac:dyDescent="0.3">
      <c r="A716" s="747" t="s">
        <v>560</v>
      </c>
      <c r="B716" s="748" t="s">
        <v>561</v>
      </c>
      <c r="C716" s="749" t="s">
        <v>587</v>
      </c>
      <c r="D716" s="750" t="s">
        <v>588</v>
      </c>
      <c r="E716" s="751">
        <v>50113013</v>
      </c>
      <c r="F716" s="750" t="s">
        <v>1112</v>
      </c>
      <c r="G716" s="749" t="s">
        <v>597</v>
      </c>
      <c r="H716" s="749">
        <v>101076</v>
      </c>
      <c r="I716" s="749">
        <v>1076</v>
      </c>
      <c r="J716" s="749" t="s">
        <v>1497</v>
      </c>
      <c r="K716" s="749" t="s">
        <v>972</v>
      </c>
      <c r="L716" s="752">
        <v>78.419999999999987</v>
      </c>
      <c r="M716" s="752">
        <v>1</v>
      </c>
      <c r="N716" s="753">
        <v>78.419999999999987</v>
      </c>
    </row>
    <row r="717" spans="1:14" ht="14.4" customHeight="1" x14ac:dyDescent="0.3">
      <c r="A717" s="747" t="s">
        <v>560</v>
      </c>
      <c r="B717" s="748" t="s">
        <v>561</v>
      </c>
      <c r="C717" s="749" t="s">
        <v>587</v>
      </c>
      <c r="D717" s="750" t="s">
        <v>588</v>
      </c>
      <c r="E717" s="751">
        <v>50113013</v>
      </c>
      <c r="F717" s="750" t="s">
        <v>1112</v>
      </c>
      <c r="G717" s="749" t="s">
        <v>604</v>
      </c>
      <c r="H717" s="749">
        <v>113453</v>
      </c>
      <c r="I717" s="749">
        <v>113453</v>
      </c>
      <c r="J717" s="749" t="s">
        <v>1163</v>
      </c>
      <c r="K717" s="749" t="s">
        <v>1164</v>
      </c>
      <c r="L717" s="752">
        <v>458.69999999999976</v>
      </c>
      <c r="M717" s="752">
        <v>53.5</v>
      </c>
      <c r="N717" s="753">
        <v>24540.449999999986</v>
      </c>
    </row>
    <row r="718" spans="1:14" ht="14.4" customHeight="1" x14ac:dyDescent="0.3">
      <c r="A718" s="747" t="s">
        <v>560</v>
      </c>
      <c r="B718" s="748" t="s">
        <v>561</v>
      </c>
      <c r="C718" s="749" t="s">
        <v>587</v>
      </c>
      <c r="D718" s="750" t="s">
        <v>588</v>
      </c>
      <c r="E718" s="751">
        <v>50113013</v>
      </c>
      <c r="F718" s="750" t="s">
        <v>1112</v>
      </c>
      <c r="G718" s="749" t="s">
        <v>562</v>
      </c>
      <c r="H718" s="749">
        <v>201030</v>
      </c>
      <c r="I718" s="749">
        <v>201030</v>
      </c>
      <c r="J718" s="749" t="s">
        <v>1165</v>
      </c>
      <c r="K718" s="749" t="s">
        <v>1166</v>
      </c>
      <c r="L718" s="752">
        <v>26.610000000000003</v>
      </c>
      <c r="M718" s="752">
        <v>105</v>
      </c>
      <c r="N718" s="753">
        <v>2794.05</v>
      </c>
    </row>
    <row r="719" spans="1:14" ht="14.4" customHeight="1" x14ac:dyDescent="0.3">
      <c r="A719" s="747" t="s">
        <v>560</v>
      </c>
      <c r="B719" s="748" t="s">
        <v>561</v>
      </c>
      <c r="C719" s="749" t="s">
        <v>587</v>
      </c>
      <c r="D719" s="750" t="s">
        <v>588</v>
      </c>
      <c r="E719" s="751">
        <v>50113013</v>
      </c>
      <c r="F719" s="750" t="s">
        <v>1112</v>
      </c>
      <c r="G719" s="749" t="s">
        <v>597</v>
      </c>
      <c r="H719" s="749">
        <v>225174</v>
      </c>
      <c r="I719" s="749">
        <v>225174</v>
      </c>
      <c r="J719" s="749" t="s">
        <v>1498</v>
      </c>
      <c r="K719" s="749" t="s">
        <v>1499</v>
      </c>
      <c r="L719" s="752">
        <v>43.85</v>
      </c>
      <c r="M719" s="752">
        <v>1</v>
      </c>
      <c r="N719" s="753">
        <v>43.85</v>
      </c>
    </row>
    <row r="720" spans="1:14" ht="14.4" customHeight="1" x14ac:dyDescent="0.3">
      <c r="A720" s="747" t="s">
        <v>560</v>
      </c>
      <c r="B720" s="748" t="s">
        <v>561</v>
      </c>
      <c r="C720" s="749" t="s">
        <v>587</v>
      </c>
      <c r="D720" s="750" t="s">
        <v>588</v>
      </c>
      <c r="E720" s="751">
        <v>50113013</v>
      </c>
      <c r="F720" s="750" t="s">
        <v>1112</v>
      </c>
      <c r="G720" s="749" t="s">
        <v>597</v>
      </c>
      <c r="H720" s="749">
        <v>225175</v>
      </c>
      <c r="I720" s="749">
        <v>225175</v>
      </c>
      <c r="J720" s="749" t="s">
        <v>1498</v>
      </c>
      <c r="K720" s="749" t="s">
        <v>1500</v>
      </c>
      <c r="L720" s="752">
        <v>45.61</v>
      </c>
      <c r="M720" s="752">
        <v>2</v>
      </c>
      <c r="N720" s="753">
        <v>91.22</v>
      </c>
    </row>
    <row r="721" spans="1:14" ht="14.4" customHeight="1" x14ac:dyDescent="0.3">
      <c r="A721" s="747" t="s">
        <v>560</v>
      </c>
      <c r="B721" s="748" t="s">
        <v>561</v>
      </c>
      <c r="C721" s="749" t="s">
        <v>587</v>
      </c>
      <c r="D721" s="750" t="s">
        <v>588</v>
      </c>
      <c r="E721" s="751">
        <v>50113013</v>
      </c>
      <c r="F721" s="750" t="s">
        <v>1112</v>
      </c>
      <c r="G721" s="749" t="s">
        <v>604</v>
      </c>
      <c r="H721" s="749">
        <v>126127</v>
      </c>
      <c r="I721" s="749">
        <v>26127</v>
      </c>
      <c r="J721" s="749" t="s">
        <v>1169</v>
      </c>
      <c r="K721" s="749" t="s">
        <v>1170</v>
      </c>
      <c r="L721" s="752">
        <v>12178.08</v>
      </c>
      <c r="M721" s="752">
        <v>3</v>
      </c>
      <c r="N721" s="753">
        <v>36534.239999999998</v>
      </c>
    </row>
    <row r="722" spans="1:14" ht="14.4" customHeight="1" x14ac:dyDescent="0.3">
      <c r="A722" s="747" t="s">
        <v>560</v>
      </c>
      <c r="B722" s="748" t="s">
        <v>561</v>
      </c>
      <c r="C722" s="749" t="s">
        <v>587</v>
      </c>
      <c r="D722" s="750" t="s">
        <v>588</v>
      </c>
      <c r="E722" s="751">
        <v>50113013</v>
      </c>
      <c r="F722" s="750" t="s">
        <v>1112</v>
      </c>
      <c r="G722" s="749" t="s">
        <v>597</v>
      </c>
      <c r="H722" s="749">
        <v>116600</v>
      </c>
      <c r="I722" s="749">
        <v>16600</v>
      </c>
      <c r="J722" s="749" t="s">
        <v>1171</v>
      </c>
      <c r="K722" s="749" t="s">
        <v>1172</v>
      </c>
      <c r="L722" s="752">
        <v>23.559999999999995</v>
      </c>
      <c r="M722" s="752">
        <v>10</v>
      </c>
      <c r="N722" s="753">
        <v>235.59999999999997</v>
      </c>
    </row>
    <row r="723" spans="1:14" ht="14.4" customHeight="1" x14ac:dyDescent="0.3">
      <c r="A723" s="747" t="s">
        <v>560</v>
      </c>
      <c r="B723" s="748" t="s">
        <v>561</v>
      </c>
      <c r="C723" s="749" t="s">
        <v>587</v>
      </c>
      <c r="D723" s="750" t="s">
        <v>588</v>
      </c>
      <c r="E723" s="751">
        <v>50113013</v>
      </c>
      <c r="F723" s="750" t="s">
        <v>1112</v>
      </c>
      <c r="G723" s="749" t="s">
        <v>604</v>
      </c>
      <c r="H723" s="749">
        <v>166269</v>
      </c>
      <c r="I723" s="749">
        <v>166269</v>
      </c>
      <c r="J723" s="749" t="s">
        <v>1173</v>
      </c>
      <c r="K723" s="749" t="s">
        <v>1174</v>
      </c>
      <c r="L723" s="752">
        <v>52.88000000000001</v>
      </c>
      <c r="M723" s="752">
        <v>80</v>
      </c>
      <c r="N723" s="753">
        <v>4230.4000000000005</v>
      </c>
    </row>
    <row r="724" spans="1:14" ht="14.4" customHeight="1" x14ac:dyDescent="0.3">
      <c r="A724" s="747" t="s">
        <v>560</v>
      </c>
      <c r="B724" s="748" t="s">
        <v>561</v>
      </c>
      <c r="C724" s="749" t="s">
        <v>587</v>
      </c>
      <c r="D724" s="750" t="s">
        <v>588</v>
      </c>
      <c r="E724" s="751">
        <v>50113014</v>
      </c>
      <c r="F724" s="750" t="s">
        <v>1176</v>
      </c>
      <c r="G724" s="749" t="s">
        <v>597</v>
      </c>
      <c r="H724" s="749">
        <v>113798</v>
      </c>
      <c r="I724" s="749">
        <v>13798</v>
      </c>
      <c r="J724" s="749" t="s">
        <v>1501</v>
      </c>
      <c r="K724" s="749" t="s">
        <v>1502</v>
      </c>
      <c r="L724" s="752">
        <v>105.68000000000006</v>
      </c>
      <c r="M724" s="752">
        <v>2</v>
      </c>
      <c r="N724" s="753">
        <v>211.36000000000013</v>
      </c>
    </row>
    <row r="725" spans="1:14" ht="14.4" customHeight="1" x14ac:dyDescent="0.3">
      <c r="A725" s="747" t="s">
        <v>560</v>
      </c>
      <c r="B725" s="748" t="s">
        <v>561</v>
      </c>
      <c r="C725" s="749" t="s">
        <v>587</v>
      </c>
      <c r="D725" s="750" t="s">
        <v>588</v>
      </c>
      <c r="E725" s="751">
        <v>50113014</v>
      </c>
      <c r="F725" s="750" t="s">
        <v>1176</v>
      </c>
      <c r="G725" s="749" t="s">
        <v>604</v>
      </c>
      <c r="H725" s="749">
        <v>164401</v>
      </c>
      <c r="I725" s="749">
        <v>164401</v>
      </c>
      <c r="J725" s="749" t="s">
        <v>1179</v>
      </c>
      <c r="K725" s="749" t="s">
        <v>1180</v>
      </c>
      <c r="L725" s="752">
        <v>148.5</v>
      </c>
      <c r="M725" s="752">
        <v>8</v>
      </c>
      <c r="N725" s="753">
        <v>1188</v>
      </c>
    </row>
    <row r="726" spans="1:14" ht="14.4" customHeight="1" x14ac:dyDescent="0.3">
      <c r="A726" s="747" t="s">
        <v>560</v>
      </c>
      <c r="B726" s="748" t="s">
        <v>561</v>
      </c>
      <c r="C726" s="749" t="s">
        <v>587</v>
      </c>
      <c r="D726" s="750" t="s">
        <v>588</v>
      </c>
      <c r="E726" s="751">
        <v>50113014</v>
      </c>
      <c r="F726" s="750" t="s">
        <v>1176</v>
      </c>
      <c r="G726" s="749" t="s">
        <v>604</v>
      </c>
      <c r="H726" s="749">
        <v>164407</v>
      </c>
      <c r="I726" s="749">
        <v>164407</v>
      </c>
      <c r="J726" s="749" t="s">
        <v>1179</v>
      </c>
      <c r="K726" s="749" t="s">
        <v>1195</v>
      </c>
      <c r="L726" s="752">
        <v>294.8</v>
      </c>
      <c r="M726" s="752">
        <v>6</v>
      </c>
      <c r="N726" s="753">
        <v>1768.8</v>
      </c>
    </row>
    <row r="727" spans="1:14" ht="14.4" customHeight="1" x14ac:dyDescent="0.3">
      <c r="A727" s="747" t="s">
        <v>560</v>
      </c>
      <c r="B727" s="748" t="s">
        <v>561</v>
      </c>
      <c r="C727" s="749" t="s">
        <v>587</v>
      </c>
      <c r="D727" s="750" t="s">
        <v>588</v>
      </c>
      <c r="E727" s="751">
        <v>50113014</v>
      </c>
      <c r="F727" s="750" t="s">
        <v>1176</v>
      </c>
      <c r="G727" s="749" t="s">
        <v>597</v>
      </c>
      <c r="H727" s="749">
        <v>116895</v>
      </c>
      <c r="I727" s="749">
        <v>16895</v>
      </c>
      <c r="J727" s="749" t="s">
        <v>1181</v>
      </c>
      <c r="K727" s="749" t="s">
        <v>1182</v>
      </c>
      <c r="L727" s="752">
        <v>107.52000000000002</v>
      </c>
      <c r="M727" s="752">
        <v>6</v>
      </c>
      <c r="N727" s="753">
        <v>645.12000000000012</v>
      </c>
    </row>
    <row r="728" spans="1:14" ht="14.4" customHeight="1" x14ac:dyDescent="0.3">
      <c r="A728" s="747" t="s">
        <v>560</v>
      </c>
      <c r="B728" s="748" t="s">
        <v>561</v>
      </c>
      <c r="C728" s="749" t="s">
        <v>587</v>
      </c>
      <c r="D728" s="750" t="s">
        <v>588</v>
      </c>
      <c r="E728" s="751">
        <v>50113014</v>
      </c>
      <c r="F728" s="750" t="s">
        <v>1176</v>
      </c>
      <c r="G728" s="749" t="s">
        <v>597</v>
      </c>
      <c r="H728" s="749">
        <v>116896</v>
      </c>
      <c r="I728" s="749">
        <v>16896</v>
      </c>
      <c r="J728" s="749" t="s">
        <v>1503</v>
      </c>
      <c r="K728" s="749" t="s">
        <v>1504</v>
      </c>
      <c r="L728" s="752">
        <v>107.87</v>
      </c>
      <c r="M728" s="752">
        <v>2</v>
      </c>
      <c r="N728" s="753">
        <v>215.74</v>
      </c>
    </row>
    <row r="729" spans="1:14" ht="14.4" customHeight="1" x14ac:dyDescent="0.3">
      <c r="A729" s="747" t="s">
        <v>560</v>
      </c>
      <c r="B729" s="748" t="s">
        <v>561</v>
      </c>
      <c r="C729" s="749" t="s">
        <v>587</v>
      </c>
      <c r="D729" s="750" t="s">
        <v>588</v>
      </c>
      <c r="E729" s="751">
        <v>50113014</v>
      </c>
      <c r="F729" s="750" t="s">
        <v>1176</v>
      </c>
      <c r="G729" s="749" t="s">
        <v>604</v>
      </c>
      <c r="H729" s="749">
        <v>207309</v>
      </c>
      <c r="I729" s="749">
        <v>207309</v>
      </c>
      <c r="J729" s="749" t="s">
        <v>1183</v>
      </c>
      <c r="K729" s="749" t="s">
        <v>1184</v>
      </c>
      <c r="L729" s="752">
        <v>117.80999999999999</v>
      </c>
      <c r="M729" s="752">
        <v>6</v>
      </c>
      <c r="N729" s="753">
        <v>706.8599999999999</v>
      </c>
    </row>
    <row r="730" spans="1:14" ht="14.4" customHeight="1" x14ac:dyDescent="0.3">
      <c r="A730" s="747" t="s">
        <v>560</v>
      </c>
      <c r="B730" s="748" t="s">
        <v>561</v>
      </c>
      <c r="C730" s="749" t="s">
        <v>590</v>
      </c>
      <c r="D730" s="750" t="s">
        <v>591</v>
      </c>
      <c r="E730" s="751">
        <v>50113001</v>
      </c>
      <c r="F730" s="750" t="s">
        <v>596</v>
      </c>
      <c r="G730" s="749" t="s">
        <v>597</v>
      </c>
      <c r="H730" s="749">
        <v>100362</v>
      </c>
      <c r="I730" s="749">
        <v>362</v>
      </c>
      <c r="J730" s="749" t="s">
        <v>1206</v>
      </c>
      <c r="K730" s="749" t="s">
        <v>965</v>
      </c>
      <c r="L730" s="752">
        <v>86.433333333333351</v>
      </c>
      <c r="M730" s="752">
        <v>12</v>
      </c>
      <c r="N730" s="753">
        <v>1037.2000000000003</v>
      </c>
    </row>
    <row r="731" spans="1:14" ht="14.4" customHeight="1" x14ac:dyDescent="0.3">
      <c r="A731" s="747" t="s">
        <v>560</v>
      </c>
      <c r="B731" s="748" t="s">
        <v>561</v>
      </c>
      <c r="C731" s="749" t="s">
        <v>590</v>
      </c>
      <c r="D731" s="750" t="s">
        <v>591</v>
      </c>
      <c r="E731" s="751">
        <v>50113001</v>
      </c>
      <c r="F731" s="750" t="s">
        <v>596</v>
      </c>
      <c r="G731" s="749" t="s">
        <v>597</v>
      </c>
      <c r="H731" s="749">
        <v>102529</v>
      </c>
      <c r="I731" s="749">
        <v>2529</v>
      </c>
      <c r="J731" s="749" t="s">
        <v>1505</v>
      </c>
      <c r="K731" s="749" t="s">
        <v>1506</v>
      </c>
      <c r="L731" s="752">
        <v>573.01687500000003</v>
      </c>
      <c r="M731" s="752">
        <v>16</v>
      </c>
      <c r="N731" s="753">
        <v>9168.27</v>
      </c>
    </row>
    <row r="732" spans="1:14" ht="14.4" customHeight="1" x14ac:dyDescent="0.3">
      <c r="A732" s="747" t="s">
        <v>560</v>
      </c>
      <c r="B732" s="748" t="s">
        <v>561</v>
      </c>
      <c r="C732" s="749" t="s">
        <v>590</v>
      </c>
      <c r="D732" s="750" t="s">
        <v>591</v>
      </c>
      <c r="E732" s="751">
        <v>50113001</v>
      </c>
      <c r="F732" s="750" t="s">
        <v>596</v>
      </c>
      <c r="G732" s="749" t="s">
        <v>597</v>
      </c>
      <c r="H732" s="749">
        <v>110555</v>
      </c>
      <c r="I732" s="749">
        <v>10555</v>
      </c>
      <c r="J732" s="749" t="s">
        <v>634</v>
      </c>
      <c r="K732" s="749" t="s">
        <v>1507</v>
      </c>
      <c r="L732" s="752">
        <v>254.98000000000002</v>
      </c>
      <c r="M732" s="752">
        <v>3</v>
      </c>
      <c r="N732" s="753">
        <v>764.94</v>
      </c>
    </row>
    <row r="733" spans="1:14" ht="14.4" customHeight="1" x14ac:dyDescent="0.3">
      <c r="A733" s="747" t="s">
        <v>560</v>
      </c>
      <c r="B733" s="748" t="s">
        <v>561</v>
      </c>
      <c r="C733" s="749" t="s">
        <v>590</v>
      </c>
      <c r="D733" s="750" t="s">
        <v>591</v>
      </c>
      <c r="E733" s="751">
        <v>50113001</v>
      </c>
      <c r="F733" s="750" t="s">
        <v>596</v>
      </c>
      <c r="G733" s="749" t="s">
        <v>597</v>
      </c>
      <c r="H733" s="749">
        <v>156926</v>
      </c>
      <c r="I733" s="749">
        <v>56926</v>
      </c>
      <c r="J733" s="749" t="s">
        <v>634</v>
      </c>
      <c r="K733" s="749" t="s">
        <v>635</v>
      </c>
      <c r="L733" s="752">
        <v>48.400000000000006</v>
      </c>
      <c r="M733" s="752">
        <v>6</v>
      </c>
      <c r="N733" s="753">
        <v>290.40000000000003</v>
      </c>
    </row>
    <row r="734" spans="1:14" ht="14.4" customHeight="1" x14ac:dyDescent="0.3">
      <c r="A734" s="747" t="s">
        <v>560</v>
      </c>
      <c r="B734" s="748" t="s">
        <v>561</v>
      </c>
      <c r="C734" s="749" t="s">
        <v>590</v>
      </c>
      <c r="D734" s="750" t="s">
        <v>591</v>
      </c>
      <c r="E734" s="751">
        <v>50113001</v>
      </c>
      <c r="F734" s="750" t="s">
        <v>596</v>
      </c>
      <c r="G734" s="749" t="s">
        <v>597</v>
      </c>
      <c r="H734" s="749">
        <v>198169</v>
      </c>
      <c r="I734" s="749">
        <v>98169</v>
      </c>
      <c r="J734" s="749" t="s">
        <v>1508</v>
      </c>
      <c r="K734" s="749" t="s">
        <v>674</v>
      </c>
      <c r="L734" s="752">
        <v>88.22000000000007</v>
      </c>
      <c r="M734" s="752">
        <v>24</v>
      </c>
      <c r="N734" s="753">
        <v>2117.2800000000016</v>
      </c>
    </row>
    <row r="735" spans="1:14" ht="14.4" customHeight="1" x14ac:dyDescent="0.3">
      <c r="A735" s="747" t="s">
        <v>560</v>
      </c>
      <c r="B735" s="748" t="s">
        <v>561</v>
      </c>
      <c r="C735" s="749" t="s">
        <v>590</v>
      </c>
      <c r="D735" s="750" t="s">
        <v>591</v>
      </c>
      <c r="E735" s="751">
        <v>50113001</v>
      </c>
      <c r="F735" s="750" t="s">
        <v>596</v>
      </c>
      <c r="G735" s="749" t="s">
        <v>597</v>
      </c>
      <c r="H735" s="749">
        <v>225150</v>
      </c>
      <c r="I735" s="749">
        <v>225150</v>
      </c>
      <c r="J735" s="749" t="s">
        <v>673</v>
      </c>
      <c r="K735" s="749" t="s">
        <v>674</v>
      </c>
      <c r="L735" s="752">
        <v>88.245471698113207</v>
      </c>
      <c r="M735" s="752">
        <v>53</v>
      </c>
      <c r="N735" s="753">
        <v>4677.01</v>
      </c>
    </row>
    <row r="736" spans="1:14" ht="14.4" customHeight="1" x14ac:dyDescent="0.3">
      <c r="A736" s="747" t="s">
        <v>560</v>
      </c>
      <c r="B736" s="748" t="s">
        <v>561</v>
      </c>
      <c r="C736" s="749" t="s">
        <v>590</v>
      </c>
      <c r="D736" s="750" t="s">
        <v>591</v>
      </c>
      <c r="E736" s="751">
        <v>50113001</v>
      </c>
      <c r="F736" s="750" t="s">
        <v>596</v>
      </c>
      <c r="G736" s="749" t="s">
        <v>597</v>
      </c>
      <c r="H736" s="749">
        <v>841498</v>
      </c>
      <c r="I736" s="749">
        <v>0</v>
      </c>
      <c r="J736" s="749" t="s">
        <v>1509</v>
      </c>
      <c r="K736" s="749" t="s">
        <v>562</v>
      </c>
      <c r="L736" s="752">
        <v>51.159999999999982</v>
      </c>
      <c r="M736" s="752">
        <v>2</v>
      </c>
      <c r="N736" s="753">
        <v>102.31999999999996</v>
      </c>
    </row>
    <row r="737" spans="1:14" ht="14.4" customHeight="1" x14ac:dyDescent="0.3">
      <c r="A737" s="747" t="s">
        <v>560</v>
      </c>
      <c r="B737" s="748" t="s">
        <v>561</v>
      </c>
      <c r="C737" s="749" t="s">
        <v>590</v>
      </c>
      <c r="D737" s="750" t="s">
        <v>591</v>
      </c>
      <c r="E737" s="751">
        <v>50113001</v>
      </c>
      <c r="F737" s="750" t="s">
        <v>596</v>
      </c>
      <c r="G737" s="749" t="s">
        <v>597</v>
      </c>
      <c r="H737" s="749">
        <v>104071</v>
      </c>
      <c r="I737" s="749">
        <v>4071</v>
      </c>
      <c r="J737" s="749" t="s">
        <v>726</v>
      </c>
      <c r="K737" s="749" t="s">
        <v>728</v>
      </c>
      <c r="L737" s="752">
        <v>152.97000000000003</v>
      </c>
      <c r="M737" s="752">
        <v>2</v>
      </c>
      <c r="N737" s="753">
        <v>305.94000000000005</v>
      </c>
    </row>
    <row r="738" spans="1:14" ht="14.4" customHeight="1" x14ac:dyDescent="0.3">
      <c r="A738" s="747" t="s">
        <v>560</v>
      </c>
      <c r="B738" s="748" t="s">
        <v>561</v>
      </c>
      <c r="C738" s="749" t="s">
        <v>590</v>
      </c>
      <c r="D738" s="750" t="s">
        <v>591</v>
      </c>
      <c r="E738" s="751">
        <v>50113001</v>
      </c>
      <c r="F738" s="750" t="s">
        <v>596</v>
      </c>
      <c r="G738" s="749" t="s">
        <v>597</v>
      </c>
      <c r="H738" s="749">
        <v>47256</v>
      </c>
      <c r="I738" s="749">
        <v>47256</v>
      </c>
      <c r="J738" s="749" t="s">
        <v>810</v>
      </c>
      <c r="K738" s="749" t="s">
        <v>1307</v>
      </c>
      <c r="L738" s="752">
        <v>222.19999999999993</v>
      </c>
      <c r="M738" s="752">
        <v>1</v>
      </c>
      <c r="N738" s="753">
        <v>222.19999999999993</v>
      </c>
    </row>
    <row r="739" spans="1:14" ht="14.4" customHeight="1" x14ac:dyDescent="0.3">
      <c r="A739" s="747" t="s">
        <v>560</v>
      </c>
      <c r="B739" s="748" t="s">
        <v>561</v>
      </c>
      <c r="C739" s="749" t="s">
        <v>590</v>
      </c>
      <c r="D739" s="750" t="s">
        <v>591</v>
      </c>
      <c r="E739" s="751">
        <v>50113001</v>
      </c>
      <c r="F739" s="750" t="s">
        <v>596</v>
      </c>
      <c r="G739" s="749" t="s">
        <v>597</v>
      </c>
      <c r="H739" s="749">
        <v>216572</v>
      </c>
      <c r="I739" s="749">
        <v>216572</v>
      </c>
      <c r="J739" s="749" t="s">
        <v>824</v>
      </c>
      <c r="K739" s="749" t="s">
        <v>825</v>
      </c>
      <c r="L739" s="752">
        <v>36.282500000000006</v>
      </c>
      <c r="M739" s="752">
        <v>16</v>
      </c>
      <c r="N739" s="753">
        <v>580.5200000000001</v>
      </c>
    </row>
    <row r="740" spans="1:14" ht="14.4" customHeight="1" x14ac:dyDescent="0.3">
      <c r="A740" s="747" t="s">
        <v>560</v>
      </c>
      <c r="B740" s="748" t="s">
        <v>561</v>
      </c>
      <c r="C740" s="749" t="s">
        <v>590</v>
      </c>
      <c r="D740" s="750" t="s">
        <v>591</v>
      </c>
      <c r="E740" s="751">
        <v>50113001</v>
      </c>
      <c r="F740" s="750" t="s">
        <v>596</v>
      </c>
      <c r="G740" s="749" t="s">
        <v>597</v>
      </c>
      <c r="H740" s="749">
        <v>51366</v>
      </c>
      <c r="I740" s="749">
        <v>51366</v>
      </c>
      <c r="J740" s="749" t="s">
        <v>831</v>
      </c>
      <c r="K740" s="749" t="s">
        <v>832</v>
      </c>
      <c r="L740" s="752">
        <v>171.60000000000002</v>
      </c>
      <c r="M740" s="752">
        <v>2</v>
      </c>
      <c r="N740" s="753">
        <v>343.20000000000005</v>
      </c>
    </row>
    <row r="741" spans="1:14" ht="14.4" customHeight="1" x14ac:dyDescent="0.3">
      <c r="A741" s="747" t="s">
        <v>560</v>
      </c>
      <c r="B741" s="748" t="s">
        <v>561</v>
      </c>
      <c r="C741" s="749" t="s">
        <v>590</v>
      </c>
      <c r="D741" s="750" t="s">
        <v>591</v>
      </c>
      <c r="E741" s="751">
        <v>50113001</v>
      </c>
      <c r="F741" s="750" t="s">
        <v>596</v>
      </c>
      <c r="G741" s="749" t="s">
        <v>597</v>
      </c>
      <c r="H741" s="749">
        <v>51367</v>
      </c>
      <c r="I741" s="749">
        <v>51367</v>
      </c>
      <c r="J741" s="749" t="s">
        <v>831</v>
      </c>
      <c r="K741" s="749" t="s">
        <v>833</v>
      </c>
      <c r="L741" s="752">
        <v>92.950000000000017</v>
      </c>
      <c r="M741" s="752">
        <v>2</v>
      </c>
      <c r="N741" s="753">
        <v>185.90000000000003</v>
      </c>
    </row>
    <row r="742" spans="1:14" ht="14.4" customHeight="1" x14ac:dyDescent="0.3">
      <c r="A742" s="747" t="s">
        <v>560</v>
      </c>
      <c r="B742" s="748" t="s">
        <v>561</v>
      </c>
      <c r="C742" s="749" t="s">
        <v>590</v>
      </c>
      <c r="D742" s="750" t="s">
        <v>591</v>
      </c>
      <c r="E742" s="751">
        <v>50113001</v>
      </c>
      <c r="F742" s="750" t="s">
        <v>596</v>
      </c>
      <c r="G742" s="749" t="s">
        <v>597</v>
      </c>
      <c r="H742" s="749">
        <v>193724</v>
      </c>
      <c r="I742" s="749">
        <v>93724</v>
      </c>
      <c r="J742" s="749" t="s">
        <v>847</v>
      </c>
      <c r="K742" s="749" t="s">
        <v>848</v>
      </c>
      <c r="L742" s="752">
        <v>68.33</v>
      </c>
      <c r="M742" s="752">
        <v>2</v>
      </c>
      <c r="N742" s="753">
        <v>136.66</v>
      </c>
    </row>
    <row r="743" spans="1:14" ht="14.4" customHeight="1" x14ac:dyDescent="0.3">
      <c r="A743" s="747" t="s">
        <v>560</v>
      </c>
      <c r="B743" s="748" t="s">
        <v>561</v>
      </c>
      <c r="C743" s="749" t="s">
        <v>590</v>
      </c>
      <c r="D743" s="750" t="s">
        <v>591</v>
      </c>
      <c r="E743" s="751">
        <v>50113001</v>
      </c>
      <c r="F743" s="750" t="s">
        <v>596</v>
      </c>
      <c r="G743" s="749" t="s">
        <v>597</v>
      </c>
      <c r="H743" s="749">
        <v>930661</v>
      </c>
      <c r="I743" s="749">
        <v>0</v>
      </c>
      <c r="J743" s="749" t="s">
        <v>1510</v>
      </c>
      <c r="K743" s="749" t="s">
        <v>562</v>
      </c>
      <c r="L743" s="752">
        <v>311.63392846996163</v>
      </c>
      <c r="M743" s="752">
        <v>12</v>
      </c>
      <c r="N743" s="753">
        <v>3739.6071416395393</v>
      </c>
    </row>
    <row r="744" spans="1:14" ht="14.4" customHeight="1" x14ac:dyDescent="0.3">
      <c r="A744" s="747" t="s">
        <v>560</v>
      </c>
      <c r="B744" s="748" t="s">
        <v>561</v>
      </c>
      <c r="C744" s="749" t="s">
        <v>590</v>
      </c>
      <c r="D744" s="750" t="s">
        <v>591</v>
      </c>
      <c r="E744" s="751">
        <v>50113001</v>
      </c>
      <c r="F744" s="750" t="s">
        <v>596</v>
      </c>
      <c r="G744" s="749" t="s">
        <v>597</v>
      </c>
      <c r="H744" s="749">
        <v>900321</v>
      </c>
      <c r="I744" s="749">
        <v>0</v>
      </c>
      <c r="J744" s="749" t="s">
        <v>1511</v>
      </c>
      <c r="K744" s="749" t="s">
        <v>562</v>
      </c>
      <c r="L744" s="752">
        <v>146.27430700516857</v>
      </c>
      <c r="M744" s="752">
        <v>33</v>
      </c>
      <c r="N744" s="753">
        <v>4827.0521311705625</v>
      </c>
    </row>
    <row r="745" spans="1:14" ht="14.4" customHeight="1" x14ac:dyDescent="0.3">
      <c r="A745" s="747" t="s">
        <v>560</v>
      </c>
      <c r="B745" s="748" t="s">
        <v>561</v>
      </c>
      <c r="C745" s="749" t="s">
        <v>590</v>
      </c>
      <c r="D745" s="750" t="s">
        <v>591</v>
      </c>
      <c r="E745" s="751">
        <v>50113001</v>
      </c>
      <c r="F745" s="750" t="s">
        <v>596</v>
      </c>
      <c r="G745" s="749" t="s">
        <v>597</v>
      </c>
      <c r="H745" s="749">
        <v>100502</v>
      </c>
      <c r="I745" s="749">
        <v>502</v>
      </c>
      <c r="J745" s="749" t="s">
        <v>928</v>
      </c>
      <c r="K745" s="749" t="s">
        <v>929</v>
      </c>
      <c r="L745" s="752">
        <v>238.67599999999999</v>
      </c>
      <c r="M745" s="752">
        <v>5</v>
      </c>
      <c r="N745" s="753">
        <v>1193.3799999999999</v>
      </c>
    </row>
    <row r="746" spans="1:14" ht="14.4" customHeight="1" x14ac:dyDescent="0.3">
      <c r="A746" s="747" t="s">
        <v>560</v>
      </c>
      <c r="B746" s="748" t="s">
        <v>561</v>
      </c>
      <c r="C746" s="749" t="s">
        <v>590</v>
      </c>
      <c r="D746" s="750" t="s">
        <v>591</v>
      </c>
      <c r="E746" s="751">
        <v>50113001</v>
      </c>
      <c r="F746" s="750" t="s">
        <v>596</v>
      </c>
      <c r="G746" s="749" t="s">
        <v>604</v>
      </c>
      <c r="H746" s="749">
        <v>127736</v>
      </c>
      <c r="I746" s="749">
        <v>127736</v>
      </c>
      <c r="J746" s="749" t="s">
        <v>1512</v>
      </c>
      <c r="K746" s="749" t="s">
        <v>1513</v>
      </c>
      <c r="L746" s="752">
        <v>53.601818181818182</v>
      </c>
      <c r="M746" s="752">
        <v>22</v>
      </c>
      <c r="N746" s="753">
        <v>1179.24</v>
      </c>
    </row>
    <row r="747" spans="1:14" ht="14.4" customHeight="1" x14ac:dyDescent="0.3">
      <c r="A747" s="747" t="s">
        <v>560</v>
      </c>
      <c r="B747" s="748" t="s">
        <v>561</v>
      </c>
      <c r="C747" s="749" t="s">
        <v>590</v>
      </c>
      <c r="D747" s="750" t="s">
        <v>591</v>
      </c>
      <c r="E747" s="751">
        <v>50113001</v>
      </c>
      <c r="F747" s="750" t="s">
        <v>596</v>
      </c>
      <c r="G747" s="749" t="s">
        <v>597</v>
      </c>
      <c r="H747" s="749">
        <v>122629</v>
      </c>
      <c r="I747" s="749">
        <v>122629</v>
      </c>
      <c r="J747" s="749" t="s">
        <v>1514</v>
      </c>
      <c r="K747" s="749" t="s">
        <v>1515</v>
      </c>
      <c r="L747" s="752">
        <v>75.10499999999999</v>
      </c>
      <c r="M747" s="752">
        <v>18</v>
      </c>
      <c r="N747" s="753">
        <v>1351.8899999999999</v>
      </c>
    </row>
    <row r="748" spans="1:14" ht="14.4" customHeight="1" x14ac:dyDescent="0.3">
      <c r="A748" s="747" t="s">
        <v>560</v>
      </c>
      <c r="B748" s="748" t="s">
        <v>561</v>
      </c>
      <c r="C748" s="749" t="s">
        <v>590</v>
      </c>
      <c r="D748" s="750" t="s">
        <v>591</v>
      </c>
      <c r="E748" s="751">
        <v>50113001</v>
      </c>
      <c r="F748" s="750" t="s">
        <v>596</v>
      </c>
      <c r="G748" s="749" t="s">
        <v>597</v>
      </c>
      <c r="H748" s="749">
        <v>192414</v>
      </c>
      <c r="I748" s="749">
        <v>92414</v>
      </c>
      <c r="J748" s="749" t="s">
        <v>1516</v>
      </c>
      <c r="K748" s="749" t="s">
        <v>1517</v>
      </c>
      <c r="L748" s="752">
        <v>64.58</v>
      </c>
      <c r="M748" s="752">
        <v>2</v>
      </c>
      <c r="N748" s="753">
        <v>129.16</v>
      </c>
    </row>
    <row r="749" spans="1:14" ht="14.4" customHeight="1" x14ac:dyDescent="0.3">
      <c r="A749" s="747" t="s">
        <v>560</v>
      </c>
      <c r="B749" s="748" t="s">
        <v>561</v>
      </c>
      <c r="C749" s="749" t="s">
        <v>590</v>
      </c>
      <c r="D749" s="750" t="s">
        <v>591</v>
      </c>
      <c r="E749" s="751">
        <v>50113009</v>
      </c>
      <c r="F749" s="750" t="s">
        <v>1518</v>
      </c>
      <c r="G749" s="749" t="s">
        <v>597</v>
      </c>
      <c r="H749" s="749">
        <v>159494</v>
      </c>
      <c r="I749" s="749">
        <v>59494</v>
      </c>
      <c r="J749" s="749" t="s">
        <v>1519</v>
      </c>
      <c r="K749" s="749" t="s">
        <v>1520</v>
      </c>
      <c r="L749" s="752">
        <v>5170</v>
      </c>
      <c r="M749" s="752">
        <v>6</v>
      </c>
      <c r="N749" s="753">
        <v>31020</v>
      </c>
    </row>
    <row r="750" spans="1:14" ht="14.4" customHeight="1" x14ac:dyDescent="0.3">
      <c r="A750" s="747" t="s">
        <v>560</v>
      </c>
      <c r="B750" s="748" t="s">
        <v>561</v>
      </c>
      <c r="C750" s="749" t="s">
        <v>590</v>
      </c>
      <c r="D750" s="750" t="s">
        <v>591</v>
      </c>
      <c r="E750" s="751">
        <v>50113009</v>
      </c>
      <c r="F750" s="750" t="s">
        <v>1518</v>
      </c>
      <c r="G750" s="749" t="s">
        <v>604</v>
      </c>
      <c r="H750" s="749">
        <v>193626</v>
      </c>
      <c r="I750" s="749">
        <v>93626</v>
      </c>
      <c r="J750" s="749" t="s">
        <v>1521</v>
      </c>
      <c r="K750" s="749" t="s">
        <v>1522</v>
      </c>
      <c r="L750" s="752">
        <v>655.52300000000002</v>
      </c>
      <c r="M750" s="752">
        <v>2</v>
      </c>
      <c r="N750" s="753">
        <v>1311.046</v>
      </c>
    </row>
    <row r="751" spans="1:14" ht="14.4" customHeight="1" x14ac:dyDescent="0.3">
      <c r="A751" s="747" t="s">
        <v>560</v>
      </c>
      <c r="B751" s="748" t="s">
        <v>561</v>
      </c>
      <c r="C751" s="749" t="s">
        <v>590</v>
      </c>
      <c r="D751" s="750" t="s">
        <v>591</v>
      </c>
      <c r="E751" s="751">
        <v>50113009</v>
      </c>
      <c r="F751" s="750" t="s">
        <v>1518</v>
      </c>
      <c r="G751" s="749" t="s">
        <v>597</v>
      </c>
      <c r="H751" s="749">
        <v>224707</v>
      </c>
      <c r="I751" s="749">
        <v>224707</v>
      </c>
      <c r="J751" s="749" t="s">
        <v>1523</v>
      </c>
      <c r="K751" s="749" t="s">
        <v>1522</v>
      </c>
      <c r="L751" s="752">
        <v>655.52300000000002</v>
      </c>
      <c r="M751" s="752">
        <v>4</v>
      </c>
      <c r="N751" s="753">
        <v>2622.0920000000001</v>
      </c>
    </row>
    <row r="752" spans="1:14" ht="14.4" customHeight="1" x14ac:dyDescent="0.3">
      <c r="A752" s="747" t="s">
        <v>560</v>
      </c>
      <c r="B752" s="748" t="s">
        <v>561</v>
      </c>
      <c r="C752" s="749" t="s">
        <v>590</v>
      </c>
      <c r="D752" s="750" t="s">
        <v>591</v>
      </c>
      <c r="E752" s="751">
        <v>50113009</v>
      </c>
      <c r="F752" s="750" t="s">
        <v>1518</v>
      </c>
      <c r="G752" s="749" t="s">
        <v>597</v>
      </c>
      <c r="H752" s="749">
        <v>224709</v>
      </c>
      <c r="I752" s="749">
        <v>224709</v>
      </c>
      <c r="J752" s="749" t="s">
        <v>1523</v>
      </c>
      <c r="K752" s="749" t="s">
        <v>1524</v>
      </c>
      <c r="L752" s="752">
        <v>1639.4509090584588</v>
      </c>
      <c r="M752" s="752">
        <v>1</v>
      </c>
      <c r="N752" s="753">
        <v>1639.4509090584588</v>
      </c>
    </row>
    <row r="753" spans="1:14" ht="14.4" customHeight="1" x14ac:dyDescent="0.3">
      <c r="A753" s="747" t="s">
        <v>560</v>
      </c>
      <c r="B753" s="748" t="s">
        <v>561</v>
      </c>
      <c r="C753" s="749" t="s">
        <v>590</v>
      </c>
      <c r="D753" s="750" t="s">
        <v>591</v>
      </c>
      <c r="E753" s="751">
        <v>50113009</v>
      </c>
      <c r="F753" s="750" t="s">
        <v>1518</v>
      </c>
      <c r="G753" s="749" t="s">
        <v>604</v>
      </c>
      <c r="H753" s="749">
        <v>177018</v>
      </c>
      <c r="I753" s="749">
        <v>77018</v>
      </c>
      <c r="J753" s="749" t="s">
        <v>1525</v>
      </c>
      <c r="K753" s="749" t="s">
        <v>1526</v>
      </c>
      <c r="L753" s="752">
        <v>1639.4505094371359</v>
      </c>
      <c r="M753" s="752">
        <v>2</v>
      </c>
      <c r="N753" s="753">
        <v>3278.9010188742718</v>
      </c>
    </row>
    <row r="754" spans="1:14" ht="14.4" customHeight="1" x14ac:dyDescent="0.3">
      <c r="A754" s="747" t="s">
        <v>560</v>
      </c>
      <c r="B754" s="748" t="s">
        <v>561</v>
      </c>
      <c r="C754" s="749" t="s">
        <v>593</v>
      </c>
      <c r="D754" s="750" t="s">
        <v>594</v>
      </c>
      <c r="E754" s="751">
        <v>50113001</v>
      </c>
      <c r="F754" s="750" t="s">
        <v>596</v>
      </c>
      <c r="G754" s="749" t="s">
        <v>604</v>
      </c>
      <c r="H754" s="749">
        <v>214427</v>
      </c>
      <c r="I754" s="749">
        <v>214427</v>
      </c>
      <c r="J754" s="749" t="s">
        <v>700</v>
      </c>
      <c r="K754" s="749" t="s">
        <v>701</v>
      </c>
      <c r="L754" s="752">
        <v>16.59</v>
      </c>
      <c r="M754" s="752">
        <v>10</v>
      </c>
      <c r="N754" s="753">
        <v>165.9</v>
      </c>
    </row>
    <row r="755" spans="1:14" ht="14.4" customHeight="1" x14ac:dyDescent="0.3">
      <c r="A755" s="747" t="s">
        <v>560</v>
      </c>
      <c r="B755" s="748" t="s">
        <v>561</v>
      </c>
      <c r="C755" s="749" t="s">
        <v>593</v>
      </c>
      <c r="D755" s="750" t="s">
        <v>594</v>
      </c>
      <c r="E755" s="751">
        <v>50113001</v>
      </c>
      <c r="F755" s="750" t="s">
        <v>596</v>
      </c>
      <c r="G755" s="749" t="s">
        <v>597</v>
      </c>
      <c r="H755" s="749">
        <v>31915</v>
      </c>
      <c r="I755" s="749">
        <v>31915</v>
      </c>
      <c r="J755" s="749" t="s">
        <v>808</v>
      </c>
      <c r="K755" s="749" t="s">
        <v>809</v>
      </c>
      <c r="L755" s="752">
        <v>173.69</v>
      </c>
      <c r="M755" s="752">
        <v>1</v>
      </c>
      <c r="N755" s="753">
        <v>173.69</v>
      </c>
    </row>
    <row r="756" spans="1:14" ht="14.4" customHeight="1" x14ac:dyDescent="0.3">
      <c r="A756" s="747" t="s">
        <v>560</v>
      </c>
      <c r="B756" s="748" t="s">
        <v>561</v>
      </c>
      <c r="C756" s="749" t="s">
        <v>593</v>
      </c>
      <c r="D756" s="750" t="s">
        <v>594</v>
      </c>
      <c r="E756" s="751">
        <v>50113001</v>
      </c>
      <c r="F756" s="750" t="s">
        <v>596</v>
      </c>
      <c r="G756" s="749" t="s">
        <v>597</v>
      </c>
      <c r="H756" s="749">
        <v>47244</v>
      </c>
      <c r="I756" s="749">
        <v>47244</v>
      </c>
      <c r="J756" s="749" t="s">
        <v>810</v>
      </c>
      <c r="K756" s="749" t="s">
        <v>809</v>
      </c>
      <c r="L756" s="752">
        <v>143</v>
      </c>
      <c r="M756" s="752">
        <v>1</v>
      </c>
      <c r="N756" s="753">
        <v>143</v>
      </c>
    </row>
    <row r="757" spans="1:14" ht="14.4" customHeight="1" x14ac:dyDescent="0.3">
      <c r="A757" s="747" t="s">
        <v>560</v>
      </c>
      <c r="B757" s="748" t="s">
        <v>561</v>
      </c>
      <c r="C757" s="749" t="s">
        <v>593</v>
      </c>
      <c r="D757" s="750" t="s">
        <v>594</v>
      </c>
      <c r="E757" s="751">
        <v>50113001</v>
      </c>
      <c r="F757" s="750" t="s">
        <v>596</v>
      </c>
      <c r="G757" s="749" t="s">
        <v>597</v>
      </c>
      <c r="H757" s="749">
        <v>216572</v>
      </c>
      <c r="I757" s="749">
        <v>216572</v>
      </c>
      <c r="J757" s="749" t="s">
        <v>824</v>
      </c>
      <c r="K757" s="749" t="s">
        <v>825</v>
      </c>
      <c r="L757" s="752">
        <v>36.29</v>
      </c>
      <c r="M757" s="752">
        <v>10</v>
      </c>
      <c r="N757" s="753">
        <v>362.9</v>
      </c>
    </row>
    <row r="758" spans="1:14" ht="14.4" customHeight="1" x14ac:dyDescent="0.3">
      <c r="A758" s="747" t="s">
        <v>560</v>
      </c>
      <c r="B758" s="748" t="s">
        <v>561</v>
      </c>
      <c r="C758" s="749" t="s">
        <v>593</v>
      </c>
      <c r="D758" s="750" t="s">
        <v>594</v>
      </c>
      <c r="E758" s="751">
        <v>50113001</v>
      </c>
      <c r="F758" s="750" t="s">
        <v>596</v>
      </c>
      <c r="G758" s="749" t="s">
        <v>597</v>
      </c>
      <c r="H758" s="749">
        <v>51366</v>
      </c>
      <c r="I758" s="749">
        <v>51366</v>
      </c>
      <c r="J758" s="749" t="s">
        <v>831</v>
      </c>
      <c r="K758" s="749" t="s">
        <v>832</v>
      </c>
      <c r="L758" s="752">
        <v>171.6</v>
      </c>
      <c r="M758" s="752">
        <v>1</v>
      </c>
      <c r="N758" s="753">
        <v>171.6</v>
      </c>
    </row>
    <row r="759" spans="1:14" ht="14.4" customHeight="1" x14ac:dyDescent="0.3">
      <c r="A759" s="747" t="s">
        <v>560</v>
      </c>
      <c r="B759" s="748" t="s">
        <v>561</v>
      </c>
      <c r="C759" s="749" t="s">
        <v>593</v>
      </c>
      <c r="D759" s="750" t="s">
        <v>594</v>
      </c>
      <c r="E759" s="751">
        <v>50113001</v>
      </c>
      <c r="F759" s="750" t="s">
        <v>596</v>
      </c>
      <c r="G759" s="749" t="s">
        <v>597</v>
      </c>
      <c r="H759" s="749">
        <v>51367</v>
      </c>
      <c r="I759" s="749">
        <v>51367</v>
      </c>
      <c r="J759" s="749" t="s">
        <v>831</v>
      </c>
      <c r="K759" s="749" t="s">
        <v>833</v>
      </c>
      <c r="L759" s="752">
        <v>92.95</v>
      </c>
      <c r="M759" s="752">
        <v>3</v>
      </c>
      <c r="N759" s="753">
        <v>278.85000000000002</v>
      </c>
    </row>
    <row r="760" spans="1:14" ht="14.4" customHeight="1" x14ac:dyDescent="0.3">
      <c r="A760" s="747" t="s">
        <v>560</v>
      </c>
      <c r="B760" s="748" t="s">
        <v>561</v>
      </c>
      <c r="C760" s="749" t="s">
        <v>593</v>
      </c>
      <c r="D760" s="750" t="s">
        <v>594</v>
      </c>
      <c r="E760" s="751">
        <v>50113001</v>
      </c>
      <c r="F760" s="750" t="s">
        <v>596</v>
      </c>
      <c r="G760" s="749" t="s">
        <v>597</v>
      </c>
      <c r="H760" s="749">
        <v>51383</v>
      </c>
      <c r="I760" s="749">
        <v>51383</v>
      </c>
      <c r="J760" s="749" t="s">
        <v>831</v>
      </c>
      <c r="K760" s="749" t="s">
        <v>834</v>
      </c>
      <c r="L760" s="752">
        <v>93.500000000000014</v>
      </c>
      <c r="M760" s="752">
        <v>1</v>
      </c>
      <c r="N760" s="753">
        <v>93.500000000000014</v>
      </c>
    </row>
    <row r="761" spans="1:14" ht="14.4" customHeight="1" x14ac:dyDescent="0.3">
      <c r="A761" s="747" t="s">
        <v>560</v>
      </c>
      <c r="B761" s="748" t="s">
        <v>561</v>
      </c>
      <c r="C761" s="749" t="s">
        <v>593</v>
      </c>
      <c r="D761" s="750" t="s">
        <v>594</v>
      </c>
      <c r="E761" s="751">
        <v>50113016</v>
      </c>
      <c r="F761" s="750" t="s">
        <v>1201</v>
      </c>
      <c r="G761" s="749" t="s">
        <v>597</v>
      </c>
      <c r="H761" s="749">
        <v>210049</v>
      </c>
      <c r="I761" s="749">
        <v>210049</v>
      </c>
      <c r="J761" s="749" t="s">
        <v>1202</v>
      </c>
      <c r="K761" s="749" t="s">
        <v>1203</v>
      </c>
      <c r="L761" s="752">
        <v>51341.99</v>
      </c>
      <c r="M761" s="752">
        <v>3</v>
      </c>
      <c r="N761" s="753">
        <v>154025.97</v>
      </c>
    </row>
    <row r="762" spans="1:14" ht="14.4" customHeight="1" x14ac:dyDescent="0.3">
      <c r="A762" s="747" t="s">
        <v>560</v>
      </c>
      <c r="B762" s="748" t="s">
        <v>561</v>
      </c>
      <c r="C762" s="749" t="s">
        <v>593</v>
      </c>
      <c r="D762" s="750" t="s">
        <v>594</v>
      </c>
      <c r="E762" s="751">
        <v>50113016</v>
      </c>
      <c r="F762" s="750" t="s">
        <v>1201</v>
      </c>
      <c r="G762" s="749" t="s">
        <v>597</v>
      </c>
      <c r="H762" s="749">
        <v>210291</v>
      </c>
      <c r="I762" s="749">
        <v>210291</v>
      </c>
      <c r="J762" s="749" t="s">
        <v>1527</v>
      </c>
      <c r="K762" s="749" t="s">
        <v>1528</v>
      </c>
      <c r="L762" s="752">
        <v>27249.78</v>
      </c>
      <c r="M762" s="752">
        <v>4</v>
      </c>
      <c r="N762" s="753">
        <v>108999.12</v>
      </c>
    </row>
    <row r="763" spans="1:14" ht="14.4" customHeight="1" x14ac:dyDescent="0.3">
      <c r="A763" s="747" t="s">
        <v>560</v>
      </c>
      <c r="B763" s="748" t="s">
        <v>561</v>
      </c>
      <c r="C763" s="749" t="s">
        <v>593</v>
      </c>
      <c r="D763" s="750" t="s">
        <v>594</v>
      </c>
      <c r="E763" s="751">
        <v>50113016</v>
      </c>
      <c r="F763" s="750" t="s">
        <v>1201</v>
      </c>
      <c r="G763" s="749" t="s">
        <v>597</v>
      </c>
      <c r="H763" s="749">
        <v>210201</v>
      </c>
      <c r="I763" s="749">
        <v>210201</v>
      </c>
      <c r="J763" s="749" t="s">
        <v>1529</v>
      </c>
      <c r="K763" s="749" t="s">
        <v>850</v>
      </c>
      <c r="L763" s="752">
        <v>343159.78</v>
      </c>
      <c r="M763" s="752">
        <v>4</v>
      </c>
      <c r="N763" s="753">
        <v>1372639.12</v>
      </c>
    </row>
    <row r="764" spans="1:14" ht="14.4" customHeight="1" x14ac:dyDescent="0.3">
      <c r="A764" s="747" t="s">
        <v>560</v>
      </c>
      <c r="B764" s="748" t="s">
        <v>561</v>
      </c>
      <c r="C764" s="749" t="s">
        <v>593</v>
      </c>
      <c r="D764" s="750" t="s">
        <v>594</v>
      </c>
      <c r="E764" s="751">
        <v>50113016</v>
      </c>
      <c r="F764" s="750" t="s">
        <v>1201</v>
      </c>
      <c r="G764" s="749" t="s">
        <v>604</v>
      </c>
      <c r="H764" s="749">
        <v>210935</v>
      </c>
      <c r="I764" s="749">
        <v>210935</v>
      </c>
      <c r="J764" s="749" t="s">
        <v>1530</v>
      </c>
      <c r="K764" s="749" t="s">
        <v>1531</v>
      </c>
      <c r="L764" s="752">
        <v>20038.27777777777</v>
      </c>
      <c r="M764" s="752">
        <v>216</v>
      </c>
      <c r="N764" s="753">
        <v>4328267.9999999981</v>
      </c>
    </row>
    <row r="765" spans="1:14" ht="14.4" customHeight="1" x14ac:dyDescent="0.3">
      <c r="A765" s="747" t="s">
        <v>560</v>
      </c>
      <c r="B765" s="748" t="s">
        <v>561</v>
      </c>
      <c r="C765" s="749" t="s">
        <v>593</v>
      </c>
      <c r="D765" s="750" t="s">
        <v>594</v>
      </c>
      <c r="E765" s="751">
        <v>50113016</v>
      </c>
      <c r="F765" s="750" t="s">
        <v>1201</v>
      </c>
      <c r="G765" s="749" t="s">
        <v>604</v>
      </c>
      <c r="H765" s="749">
        <v>209097</v>
      </c>
      <c r="I765" s="749">
        <v>209097</v>
      </c>
      <c r="J765" s="749" t="s">
        <v>1532</v>
      </c>
      <c r="K765" s="749" t="s">
        <v>1533</v>
      </c>
      <c r="L765" s="752">
        <v>19426.12</v>
      </c>
      <c r="M765" s="752">
        <v>3</v>
      </c>
      <c r="N765" s="753">
        <v>58278.36</v>
      </c>
    </row>
    <row r="766" spans="1:14" ht="14.4" customHeight="1" x14ac:dyDescent="0.3">
      <c r="A766" s="747" t="s">
        <v>560</v>
      </c>
      <c r="B766" s="748" t="s">
        <v>561</v>
      </c>
      <c r="C766" s="749" t="s">
        <v>593</v>
      </c>
      <c r="D766" s="750" t="s">
        <v>594</v>
      </c>
      <c r="E766" s="751">
        <v>50113016</v>
      </c>
      <c r="F766" s="750" t="s">
        <v>1201</v>
      </c>
      <c r="G766" s="749" t="s">
        <v>604</v>
      </c>
      <c r="H766" s="749">
        <v>194340</v>
      </c>
      <c r="I766" s="749">
        <v>194340</v>
      </c>
      <c r="J766" s="749" t="s">
        <v>1534</v>
      </c>
      <c r="K766" s="749" t="s">
        <v>1535</v>
      </c>
      <c r="L766" s="752">
        <v>5831.1</v>
      </c>
      <c r="M766" s="752">
        <v>492</v>
      </c>
      <c r="N766" s="753">
        <v>2868901.2</v>
      </c>
    </row>
    <row r="767" spans="1:14" ht="14.4" customHeight="1" x14ac:dyDescent="0.3">
      <c r="A767" s="747" t="s">
        <v>560</v>
      </c>
      <c r="B767" s="748" t="s">
        <v>561</v>
      </c>
      <c r="C767" s="749" t="s">
        <v>593</v>
      </c>
      <c r="D767" s="750" t="s">
        <v>594</v>
      </c>
      <c r="E767" s="751">
        <v>50113016</v>
      </c>
      <c r="F767" s="750" t="s">
        <v>1201</v>
      </c>
      <c r="G767" s="749" t="s">
        <v>562</v>
      </c>
      <c r="H767" s="749">
        <v>127283</v>
      </c>
      <c r="I767" s="749">
        <v>27283</v>
      </c>
      <c r="J767" s="749" t="s">
        <v>1536</v>
      </c>
      <c r="K767" s="749" t="s">
        <v>1537</v>
      </c>
      <c r="L767" s="752">
        <v>8551.5827083333334</v>
      </c>
      <c r="M767" s="752">
        <v>48</v>
      </c>
      <c r="N767" s="753">
        <v>410475.97</v>
      </c>
    </row>
    <row r="768" spans="1:14" ht="14.4" customHeight="1" x14ac:dyDescent="0.3">
      <c r="A768" s="747" t="s">
        <v>560</v>
      </c>
      <c r="B768" s="748" t="s">
        <v>561</v>
      </c>
      <c r="C768" s="749" t="s">
        <v>593</v>
      </c>
      <c r="D768" s="750" t="s">
        <v>594</v>
      </c>
      <c r="E768" s="751">
        <v>50113016</v>
      </c>
      <c r="F768" s="750" t="s">
        <v>1201</v>
      </c>
      <c r="G768" s="749" t="s">
        <v>604</v>
      </c>
      <c r="H768" s="749">
        <v>850525</v>
      </c>
      <c r="I768" s="749">
        <v>149564</v>
      </c>
      <c r="J768" s="749" t="s">
        <v>1538</v>
      </c>
      <c r="K768" s="749" t="s">
        <v>1539</v>
      </c>
      <c r="L768" s="752">
        <v>19853.59</v>
      </c>
      <c r="M768" s="752">
        <v>8</v>
      </c>
      <c r="N768" s="753">
        <v>158828.72</v>
      </c>
    </row>
    <row r="769" spans="1:14" ht="14.4" customHeight="1" x14ac:dyDescent="0.3">
      <c r="A769" s="747" t="s">
        <v>560</v>
      </c>
      <c r="B769" s="748" t="s">
        <v>561</v>
      </c>
      <c r="C769" s="749" t="s">
        <v>593</v>
      </c>
      <c r="D769" s="750" t="s">
        <v>594</v>
      </c>
      <c r="E769" s="751">
        <v>50113016</v>
      </c>
      <c r="F769" s="750" t="s">
        <v>1201</v>
      </c>
      <c r="G769" s="749" t="s">
        <v>562</v>
      </c>
      <c r="H769" s="749">
        <v>219111</v>
      </c>
      <c r="I769" s="749">
        <v>219111</v>
      </c>
      <c r="J769" s="749" t="s">
        <v>1540</v>
      </c>
      <c r="K769" s="749" t="s">
        <v>1541</v>
      </c>
      <c r="L769" s="752">
        <v>62790.87</v>
      </c>
      <c r="M769" s="752">
        <v>3</v>
      </c>
      <c r="N769" s="753">
        <v>188372.61000000002</v>
      </c>
    </row>
    <row r="770" spans="1:14" ht="14.4" customHeight="1" x14ac:dyDescent="0.3">
      <c r="A770" s="747" t="s">
        <v>560</v>
      </c>
      <c r="B770" s="748" t="s">
        <v>561</v>
      </c>
      <c r="C770" s="749" t="s">
        <v>593</v>
      </c>
      <c r="D770" s="750" t="s">
        <v>594</v>
      </c>
      <c r="E770" s="751">
        <v>50113016</v>
      </c>
      <c r="F770" s="750" t="s">
        <v>1201</v>
      </c>
      <c r="G770" s="749" t="s">
        <v>562</v>
      </c>
      <c r="H770" s="749">
        <v>167601</v>
      </c>
      <c r="I770" s="749">
        <v>167601</v>
      </c>
      <c r="J770" s="749" t="s">
        <v>1204</v>
      </c>
      <c r="K770" s="749" t="s">
        <v>1205</v>
      </c>
      <c r="L770" s="752">
        <v>51914.32</v>
      </c>
      <c r="M770" s="752">
        <v>1</v>
      </c>
      <c r="N770" s="753">
        <v>51914.32</v>
      </c>
    </row>
    <row r="771" spans="1:14" ht="14.4" customHeight="1" x14ac:dyDescent="0.3">
      <c r="A771" s="747" t="s">
        <v>560</v>
      </c>
      <c r="B771" s="748" t="s">
        <v>561</v>
      </c>
      <c r="C771" s="749" t="s">
        <v>593</v>
      </c>
      <c r="D771" s="750" t="s">
        <v>594</v>
      </c>
      <c r="E771" s="751">
        <v>50113016</v>
      </c>
      <c r="F771" s="750" t="s">
        <v>1201</v>
      </c>
      <c r="G771" s="749" t="s">
        <v>597</v>
      </c>
      <c r="H771" s="749">
        <v>210292</v>
      </c>
      <c r="I771" s="749">
        <v>210292</v>
      </c>
      <c r="J771" s="749" t="s">
        <v>1542</v>
      </c>
      <c r="K771" s="749" t="s">
        <v>1543</v>
      </c>
      <c r="L771" s="752">
        <v>298856.38</v>
      </c>
      <c r="M771" s="752">
        <v>4</v>
      </c>
      <c r="N771" s="753">
        <v>1195425.52</v>
      </c>
    </row>
    <row r="772" spans="1:14" ht="14.4" customHeight="1" thickBot="1" x14ac:dyDescent="0.35">
      <c r="A772" s="754" t="s">
        <v>560</v>
      </c>
      <c r="B772" s="755" t="s">
        <v>561</v>
      </c>
      <c r="C772" s="756" t="s">
        <v>593</v>
      </c>
      <c r="D772" s="757" t="s">
        <v>594</v>
      </c>
      <c r="E772" s="758">
        <v>50113016</v>
      </c>
      <c r="F772" s="757" t="s">
        <v>1201</v>
      </c>
      <c r="G772" s="756" t="s">
        <v>597</v>
      </c>
      <c r="H772" s="756">
        <v>209429</v>
      </c>
      <c r="I772" s="756">
        <v>209429</v>
      </c>
      <c r="J772" s="756" t="s">
        <v>1544</v>
      </c>
      <c r="K772" s="756" t="s">
        <v>1545</v>
      </c>
      <c r="L772" s="759">
        <v>284935.2</v>
      </c>
      <c r="M772" s="759">
        <v>2</v>
      </c>
      <c r="N772" s="760">
        <v>569870.4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1546</v>
      </c>
      <c r="B5" s="745">
        <v>11074.216488049369</v>
      </c>
      <c r="C5" s="765">
        <v>3.807853312326874E-2</v>
      </c>
      <c r="D5" s="745">
        <v>279751.49500140455</v>
      </c>
      <c r="E5" s="765">
        <v>0.9619214668767313</v>
      </c>
      <c r="F5" s="746">
        <v>290825.71148945391</v>
      </c>
    </row>
    <row r="6" spans="1:6" ht="14.4" customHeight="1" x14ac:dyDescent="0.3">
      <c r="A6" s="776" t="s">
        <v>1547</v>
      </c>
      <c r="B6" s="752">
        <v>8903.91</v>
      </c>
      <c r="C6" s="766">
        <v>3.4494502040311938E-2</v>
      </c>
      <c r="D6" s="752">
        <v>249221.57299999989</v>
      </c>
      <c r="E6" s="766">
        <v>0.9655054979596881</v>
      </c>
      <c r="F6" s="753">
        <v>258125.48299999989</v>
      </c>
    </row>
    <row r="7" spans="1:6" ht="14.4" customHeight="1" x14ac:dyDescent="0.3">
      <c r="A7" s="776" t="s">
        <v>1548</v>
      </c>
      <c r="B7" s="752">
        <v>73310.39866666669</v>
      </c>
      <c r="C7" s="766">
        <v>0.97823450079861363</v>
      </c>
      <c r="D7" s="752">
        <v>1631.1399999999999</v>
      </c>
      <c r="E7" s="766">
        <v>2.1765499201386374E-2</v>
      </c>
      <c r="F7" s="753">
        <v>74941.538666666689</v>
      </c>
    </row>
    <row r="8" spans="1:6" ht="14.4" customHeight="1" x14ac:dyDescent="0.3">
      <c r="A8" s="776" t="s">
        <v>1549</v>
      </c>
      <c r="B8" s="752"/>
      <c r="C8" s="766">
        <v>0</v>
      </c>
      <c r="D8" s="752">
        <v>5769.1870188742714</v>
      </c>
      <c r="E8" s="766">
        <v>1</v>
      </c>
      <c r="F8" s="753">
        <v>5769.1870188742714</v>
      </c>
    </row>
    <row r="9" spans="1:6" ht="14.4" customHeight="1" x14ac:dyDescent="0.3">
      <c r="A9" s="776" t="s">
        <v>1550</v>
      </c>
      <c r="B9" s="752"/>
      <c r="C9" s="766">
        <v>0</v>
      </c>
      <c r="D9" s="752">
        <v>70120.997999999992</v>
      </c>
      <c r="E9" s="766">
        <v>1</v>
      </c>
      <c r="F9" s="753">
        <v>70120.997999999992</v>
      </c>
    </row>
    <row r="10" spans="1:6" ht="14.4" customHeight="1" thickBot="1" x14ac:dyDescent="0.35">
      <c r="A10" s="777" t="s">
        <v>1551</v>
      </c>
      <c r="B10" s="768">
        <v>650762.9</v>
      </c>
      <c r="C10" s="769">
        <v>8.0687706455692482E-2</v>
      </c>
      <c r="D10" s="768">
        <v>7414442.1800000025</v>
      </c>
      <c r="E10" s="769">
        <v>0.91931229354430744</v>
      </c>
      <c r="F10" s="770">
        <v>8065205.0800000029</v>
      </c>
    </row>
    <row r="11" spans="1:6" ht="14.4" customHeight="1" thickBot="1" x14ac:dyDescent="0.35">
      <c r="A11" s="771" t="s">
        <v>3</v>
      </c>
      <c r="B11" s="772">
        <v>744051.42515471613</v>
      </c>
      <c r="C11" s="773">
        <v>8.4889040955861986E-2</v>
      </c>
      <c r="D11" s="772">
        <v>8020936.5730202813</v>
      </c>
      <c r="E11" s="773">
        <v>0.91511095904413808</v>
      </c>
      <c r="F11" s="774">
        <v>8764987.998174997</v>
      </c>
    </row>
    <row r="12" spans="1:6" ht="14.4" customHeight="1" thickBot="1" x14ac:dyDescent="0.35"/>
    <row r="13" spans="1:6" ht="14.4" customHeight="1" x14ac:dyDescent="0.3">
      <c r="A13" s="775" t="s">
        <v>1552</v>
      </c>
      <c r="B13" s="745"/>
      <c r="C13" s="765">
        <v>0</v>
      </c>
      <c r="D13" s="745">
        <v>48140.969999999994</v>
      </c>
      <c r="E13" s="765">
        <v>1</v>
      </c>
      <c r="F13" s="746">
        <v>48140.969999999994</v>
      </c>
    </row>
    <row r="14" spans="1:6" ht="14.4" customHeight="1" x14ac:dyDescent="0.3">
      <c r="A14" s="776" t="s">
        <v>1553</v>
      </c>
      <c r="B14" s="752"/>
      <c r="C14" s="766">
        <v>0</v>
      </c>
      <c r="D14" s="752">
        <v>319.04000000000008</v>
      </c>
      <c r="E14" s="766">
        <v>1</v>
      </c>
      <c r="F14" s="753">
        <v>319.04000000000008</v>
      </c>
    </row>
    <row r="15" spans="1:6" ht="14.4" customHeight="1" x14ac:dyDescent="0.3">
      <c r="A15" s="776" t="s">
        <v>1554</v>
      </c>
      <c r="B15" s="752"/>
      <c r="C15" s="766">
        <v>0</v>
      </c>
      <c r="D15" s="752">
        <v>92.430000000000021</v>
      </c>
      <c r="E15" s="766">
        <v>1</v>
      </c>
      <c r="F15" s="753">
        <v>92.430000000000021</v>
      </c>
    </row>
    <row r="16" spans="1:6" ht="14.4" customHeight="1" x14ac:dyDescent="0.3">
      <c r="A16" s="776" t="s">
        <v>1555</v>
      </c>
      <c r="B16" s="752"/>
      <c r="C16" s="766">
        <v>0</v>
      </c>
      <c r="D16" s="752">
        <v>45.45</v>
      </c>
      <c r="E16" s="766">
        <v>1</v>
      </c>
      <c r="F16" s="753">
        <v>45.45</v>
      </c>
    </row>
    <row r="17" spans="1:6" ht="14.4" customHeight="1" x14ac:dyDescent="0.3">
      <c r="A17" s="776" t="s">
        <v>1556</v>
      </c>
      <c r="B17" s="752"/>
      <c r="C17" s="766">
        <v>0</v>
      </c>
      <c r="D17" s="752">
        <v>140484.03</v>
      </c>
      <c r="E17" s="766">
        <v>1</v>
      </c>
      <c r="F17" s="753">
        <v>140484.03</v>
      </c>
    </row>
    <row r="18" spans="1:6" ht="14.4" customHeight="1" x14ac:dyDescent="0.3">
      <c r="A18" s="776" t="s">
        <v>1557</v>
      </c>
      <c r="B18" s="752"/>
      <c r="C18" s="766">
        <v>0</v>
      </c>
      <c r="D18" s="752">
        <v>276.88000000000005</v>
      </c>
      <c r="E18" s="766">
        <v>1</v>
      </c>
      <c r="F18" s="753">
        <v>276.88000000000005</v>
      </c>
    </row>
    <row r="19" spans="1:6" ht="14.4" customHeight="1" x14ac:dyDescent="0.3">
      <c r="A19" s="776" t="s">
        <v>1558</v>
      </c>
      <c r="B19" s="752"/>
      <c r="C19" s="766">
        <v>0</v>
      </c>
      <c r="D19" s="752">
        <v>252.71000000000006</v>
      </c>
      <c r="E19" s="766">
        <v>1</v>
      </c>
      <c r="F19" s="753">
        <v>252.71000000000006</v>
      </c>
    </row>
    <row r="20" spans="1:6" ht="14.4" customHeight="1" x14ac:dyDescent="0.3">
      <c r="A20" s="776" t="s">
        <v>1559</v>
      </c>
      <c r="B20" s="752">
        <v>239.37999999999997</v>
      </c>
      <c r="C20" s="766">
        <v>6.4377670861156894E-2</v>
      </c>
      <c r="D20" s="752">
        <v>3478.99</v>
      </c>
      <c r="E20" s="766">
        <v>0.93562232913884302</v>
      </c>
      <c r="F20" s="753">
        <v>3718.37</v>
      </c>
    </row>
    <row r="21" spans="1:6" ht="14.4" customHeight="1" x14ac:dyDescent="0.3">
      <c r="A21" s="776" t="s">
        <v>1560</v>
      </c>
      <c r="B21" s="752"/>
      <c r="C21" s="766">
        <v>0</v>
      </c>
      <c r="D21" s="752">
        <v>195.51999999999998</v>
      </c>
      <c r="E21" s="766">
        <v>1</v>
      </c>
      <c r="F21" s="753">
        <v>195.51999999999998</v>
      </c>
    </row>
    <row r="22" spans="1:6" ht="14.4" customHeight="1" x14ac:dyDescent="0.3">
      <c r="A22" s="776" t="s">
        <v>1561</v>
      </c>
      <c r="B22" s="752">
        <v>793.56000000000017</v>
      </c>
      <c r="C22" s="766">
        <v>1</v>
      </c>
      <c r="D22" s="752"/>
      <c r="E22" s="766">
        <v>0</v>
      </c>
      <c r="F22" s="753">
        <v>793.56000000000017</v>
      </c>
    </row>
    <row r="23" spans="1:6" ht="14.4" customHeight="1" x14ac:dyDescent="0.3">
      <c r="A23" s="776" t="s">
        <v>1562</v>
      </c>
      <c r="B23" s="752"/>
      <c r="C23" s="766">
        <v>0</v>
      </c>
      <c r="D23" s="752">
        <v>343.03999999999996</v>
      </c>
      <c r="E23" s="766">
        <v>1</v>
      </c>
      <c r="F23" s="753">
        <v>343.03999999999996</v>
      </c>
    </row>
    <row r="24" spans="1:6" ht="14.4" customHeight="1" x14ac:dyDescent="0.3">
      <c r="A24" s="776" t="s">
        <v>1563</v>
      </c>
      <c r="B24" s="752">
        <v>419.23999999999995</v>
      </c>
      <c r="C24" s="766">
        <v>5.1994245460859193E-2</v>
      </c>
      <c r="D24" s="752">
        <v>7643.9600000000028</v>
      </c>
      <c r="E24" s="766">
        <v>0.94800575453914082</v>
      </c>
      <c r="F24" s="753">
        <v>8063.2000000000025</v>
      </c>
    </row>
    <row r="25" spans="1:6" ht="14.4" customHeight="1" x14ac:dyDescent="0.3">
      <c r="A25" s="776" t="s">
        <v>1564</v>
      </c>
      <c r="B25" s="752"/>
      <c r="C25" s="766">
        <v>0</v>
      </c>
      <c r="D25" s="752">
        <v>4100.0199999999995</v>
      </c>
      <c r="E25" s="766">
        <v>1</v>
      </c>
      <c r="F25" s="753">
        <v>4100.0199999999995</v>
      </c>
    </row>
    <row r="26" spans="1:6" ht="14.4" customHeight="1" x14ac:dyDescent="0.3">
      <c r="A26" s="776" t="s">
        <v>1565</v>
      </c>
      <c r="B26" s="752">
        <v>82.499999999999986</v>
      </c>
      <c r="C26" s="766">
        <v>2.987128193059E-2</v>
      </c>
      <c r="D26" s="752">
        <v>2679.35</v>
      </c>
      <c r="E26" s="766">
        <v>0.97012871806941003</v>
      </c>
      <c r="F26" s="753">
        <v>2761.85</v>
      </c>
    </row>
    <row r="27" spans="1:6" ht="14.4" customHeight="1" x14ac:dyDescent="0.3">
      <c r="A27" s="776" t="s">
        <v>1566</v>
      </c>
      <c r="B27" s="752"/>
      <c r="C27" s="766">
        <v>0</v>
      </c>
      <c r="D27" s="752">
        <v>405.49000000000007</v>
      </c>
      <c r="E27" s="766">
        <v>1</v>
      </c>
      <c r="F27" s="753">
        <v>405.49000000000007</v>
      </c>
    </row>
    <row r="28" spans="1:6" ht="14.4" customHeight="1" x14ac:dyDescent="0.3">
      <c r="A28" s="776" t="s">
        <v>1567</v>
      </c>
      <c r="B28" s="752"/>
      <c r="C28" s="766">
        <v>0</v>
      </c>
      <c r="D28" s="752">
        <v>1306.67</v>
      </c>
      <c r="E28" s="766">
        <v>1</v>
      </c>
      <c r="F28" s="753">
        <v>1306.67</v>
      </c>
    </row>
    <row r="29" spans="1:6" ht="14.4" customHeight="1" x14ac:dyDescent="0.3">
      <c r="A29" s="776" t="s">
        <v>1568</v>
      </c>
      <c r="B29" s="752"/>
      <c r="C29" s="766">
        <v>0</v>
      </c>
      <c r="D29" s="752">
        <v>483.53</v>
      </c>
      <c r="E29" s="766">
        <v>1</v>
      </c>
      <c r="F29" s="753">
        <v>483.53</v>
      </c>
    </row>
    <row r="30" spans="1:6" ht="14.4" customHeight="1" x14ac:dyDescent="0.3">
      <c r="A30" s="776" t="s">
        <v>1569</v>
      </c>
      <c r="B30" s="752"/>
      <c r="C30" s="766">
        <v>0</v>
      </c>
      <c r="D30" s="752">
        <v>245.05</v>
      </c>
      <c r="E30" s="766">
        <v>1</v>
      </c>
      <c r="F30" s="753">
        <v>245.05</v>
      </c>
    </row>
    <row r="31" spans="1:6" ht="14.4" customHeight="1" x14ac:dyDescent="0.3">
      <c r="A31" s="776" t="s">
        <v>1570</v>
      </c>
      <c r="B31" s="752"/>
      <c r="C31" s="766">
        <v>0</v>
      </c>
      <c r="D31" s="752">
        <v>870.83999999999992</v>
      </c>
      <c r="E31" s="766">
        <v>1</v>
      </c>
      <c r="F31" s="753">
        <v>870.83999999999992</v>
      </c>
    </row>
    <row r="32" spans="1:6" ht="14.4" customHeight="1" x14ac:dyDescent="0.3">
      <c r="A32" s="776" t="s">
        <v>1571</v>
      </c>
      <c r="B32" s="752"/>
      <c r="C32" s="766">
        <v>0</v>
      </c>
      <c r="D32" s="752">
        <v>3044.02</v>
      </c>
      <c r="E32" s="766">
        <v>1</v>
      </c>
      <c r="F32" s="753">
        <v>3044.02</v>
      </c>
    </row>
    <row r="33" spans="1:6" ht="14.4" customHeight="1" x14ac:dyDescent="0.3">
      <c r="A33" s="776" t="s">
        <v>1572</v>
      </c>
      <c r="B33" s="752"/>
      <c r="C33" s="766">
        <v>0</v>
      </c>
      <c r="D33" s="752">
        <v>446.17999999999995</v>
      </c>
      <c r="E33" s="766">
        <v>1</v>
      </c>
      <c r="F33" s="753">
        <v>446.17999999999995</v>
      </c>
    </row>
    <row r="34" spans="1:6" ht="14.4" customHeight="1" x14ac:dyDescent="0.3">
      <c r="A34" s="776" t="s">
        <v>1573</v>
      </c>
      <c r="B34" s="752">
        <v>163.40999999999997</v>
      </c>
      <c r="C34" s="766">
        <v>1</v>
      </c>
      <c r="D34" s="752"/>
      <c r="E34" s="766">
        <v>0</v>
      </c>
      <c r="F34" s="753">
        <v>163.40999999999997</v>
      </c>
    </row>
    <row r="35" spans="1:6" ht="14.4" customHeight="1" x14ac:dyDescent="0.3">
      <c r="A35" s="776" t="s">
        <v>1574</v>
      </c>
      <c r="B35" s="752"/>
      <c r="C35" s="766">
        <v>0</v>
      </c>
      <c r="D35" s="752">
        <v>1019.6</v>
      </c>
      <c r="E35" s="766">
        <v>1</v>
      </c>
      <c r="F35" s="753">
        <v>1019.6</v>
      </c>
    </row>
    <row r="36" spans="1:6" ht="14.4" customHeight="1" x14ac:dyDescent="0.3">
      <c r="A36" s="776" t="s">
        <v>1575</v>
      </c>
      <c r="B36" s="752"/>
      <c r="C36" s="766">
        <v>0</v>
      </c>
      <c r="D36" s="752">
        <v>387.13</v>
      </c>
      <c r="E36" s="766">
        <v>1</v>
      </c>
      <c r="F36" s="753">
        <v>387.13</v>
      </c>
    </row>
    <row r="37" spans="1:6" ht="14.4" customHeight="1" x14ac:dyDescent="0.3">
      <c r="A37" s="776" t="s">
        <v>1576</v>
      </c>
      <c r="B37" s="752"/>
      <c r="C37" s="766">
        <v>0</v>
      </c>
      <c r="D37" s="752">
        <v>151.84000000000003</v>
      </c>
      <c r="E37" s="766">
        <v>1</v>
      </c>
      <c r="F37" s="753">
        <v>151.84000000000003</v>
      </c>
    </row>
    <row r="38" spans="1:6" ht="14.4" customHeight="1" x14ac:dyDescent="0.3">
      <c r="A38" s="776" t="s">
        <v>1577</v>
      </c>
      <c r="B38" s="752"/>
      <c r="C38" s="766">
        <v>0</v>
      </c>
      <c r="D38" s="752">
        <v>148.94</v>
      </c>
      <c r="E38" s="766">
        <v>1</v>
      </c>
      <c r="F38" s="753">
        <v>148.94</v>
      </c>
    </row>
    <row r="39" spans="1:6" ht="14.4" customHeight="1" x14ac:dyDescent="0.3">
      <c r="A39" s="776" t="s">
        <v>1578</v>
      </c>
      <c r="B39" s="752"/>
      <c r="C39" s="766">
        <v>0</v>
      </c>
      <c r="D39" s="752">
        <v>312.4199999999999</v>
      </c>
      <c r="E39" s="766">
        <v>1</v>
      </c>
      <c r="F39" s="753">
        <v>312.4199999999999</v>
      </c>
    </row>
    <row r="40" spans="1:6" ht="14.4" customHeight="1" x14ac:dyDescent="0.3">
      <c r="A40" s="776" t="s">
        <v>1579</v>
      </c>
      <c r="B40" s="752"/>
      <c r="C40" s="766">
        <v>0</v>
      </c>
      <c r="D40" s="752">
        <v>52.590000000000018</v>
      </c>
      <c r="E40" s="766">
        <v>1</v>
      </c>
      <c r="F40" s="753">
        <v>52.590000000000018</v>
      </c>
    </row>
    <row r="41" spans="1:6" ht="14.4" customHeight="1" x14ac:dyDescent="0.3">
      <c r="A41" s="776" t="s">
        <v>1580</v>
      </c>
      <c r="B41" s="752"/>
      <c r="C41" s="766">
        <v>0</v>
      </c>
      <c r="D41" s="752">
        <v>141.16999999999999</v>
      </c>
      <c r="E41" s="766">
        <v>1</v>
      </c>
      <c r="F41" s="753">
        <v>141.16999999999999</v>
      </c>
    </row>
    <row r="42" spans="1:6" ht="14.4" customHeight="1" x14ac:dyDescent="0.3">
      <c r="A42" s="776" t="s">
        <v>1581</v>
      </c>
      <c r="B42" s="752"/>
      <c r="C42" s="766">
        <v>0</v>
      </c>
      <c r="D42" s="752">
        <v>415.38000000000005</v>
      </c>
      <c r="E42" s="766">
        <v>1</v>
      </c>
      <c r="F42" s="753">
        <v>415.38000000000005</v>
      </c>
    </row>
    <row r="43" spans="1:6" ht="14.4" customHeight="1" x14ac:dyDescent="0.3">
      <c r="A43" s="776" t="s">
        <v>1582</v>
      </c>
      <c r="B43" s="752"/>
      <c r="C43" s="766">
        <v>0</v>
      </c>
      <c r="D43" s="752">
        <v>138</v>
      </c>
      <c r="E43" s="766">
        <v>1</v>
      </c>
      <c r="F43" s="753">
        <v>138</v>
      </c>
    </row>
    <row r="44" spans="1:6" ht="14.4" customHeight="1" x14ac:dyDescent="0.3">
      <c r="A44" s="776" t="s">
        <v>1583</v>
      </c>
      <c r="B44" s="752">
        <v>847.73648804937022</v>
      </c>
      <c r="C44" s="766">
        <v>1</v>
      </c>
      <c r="D44" s="752"/>
      <c r="E44" s="766">
        <v>0</v>
      </c>
      <c r="F44" s="753">
        <v>847.73648804937022</v>
      </c>
    </row>
    <row r="45" spans="1:6" ht="14.4" customHeight="1" x14ac:dyDescent="0.3">
      <c r="A45" s="776" t="s">
        <v>1584</v>
      </c>
      <c r="B45" s="752"/>
      <c r="C45" s="766">
        <v>0</v>
      </c>
      <c r="D45" s="752">
        <v>596.43000000000029</v>
      </c>
      <c r="E45" s="766">
        <v>1</v>
      </c>
      <c r="F45" s="753">
        <v>596.43000000000029</v>
      </c>
    </row>
    <row r="46" spans="1:6" ht="14.4" customHeight="1" x14ac:dyDescent="0.3">
      <c r="A46" s="776" t="s">
        <v>1585</v>
      </c>
      <c r="B46" s="752"/>
      <c r="C46" s="766">
        <v>0</v>
      </c>
      <c r="D46" s="752">
        <v>374.93999999999994</v>
      </c>
      <c r="E46" s="766">
        <v>1</v>
      </c>
      <c r="F46" s="753">
        <v>374.93999999999994</v>
      </c>
    </row>
    <row r="47" spans="1:6" ht="14.4" customHeight="1" x14ac:dyDescent="0.3">
      <c r="A47" s="776" t="s">
        <v>1586</v>
      </c>
      <c r="B47" s="752"/>
      <c r="C47" s="766">
        <v>0</v>
      </c>
      <c r="D47" s="752">
        <v>9533.9399999999987</v>
      </c>
      <c r="E47" s="766">
        <v>1</v>
      </c>
      <c r="F47" s="753">
        <v>9533.9399999999987</v>
      </c>
    </row>
    <row r="48" spans="1:6" ht="14.4" customHeight="1" x14ac:dyDescent="0.3">
      <c r="A48" s="776" t="s">
        <v>1587</v>
      </c>
      <c r="B48" s="752"/>
      <c r="C48" s="766">
        <v>0</v>
      </c>
      <c r="D48" s="752">
        <v>85246.56</v>
      </c>
      <c r="E48" s="766">
        <v>1</v>
      </c>
      <c r="F48" s="753">
        <v>85246.56</v>
      </c>
    </row>
    <row r="49" spans="1:6" ht="14.4" customHeight="1" x14ac:dyDescent="0.3">
      <c r="A49" s="776" t="s">
        <v>1588</v>
      </c>
      <c r="B49" s="752">
        <v>6559.5000000000009</v>
      </c>
      <c r="C49" s="766">
        <v>1</v>
      </c>
      <c r="D49" s="752"/>
      <c r="E49" s="766">
        <v>0</v>
      </c>
      <c r="F49" s="753">
        <v>6559.5000000000009</v>
      </c>
    </row>
    <row r="50" spans="1:6" ht="14.4" customHeight="1" x14ac:dyDescent="0.3">
      <c r="A50" s="776" t="s">
        <v>1589</v>
      </c>
      <c r="B50" s="752"/>
      <c r="C50" s="766">
        <v>0</v>
      </c>
      <c r="D50" s="752">
        <v>64295</v>
      </c>
      <c r="E50" s="766">
        <v>1</v>
      </c>
      <c r="F50" s="753">
        <v>64295</v>
      </c>
    </row>
    <row r="51" spans="1:6" ht="14.4" customHeight="1" x14ac:dyDescent="0.3">
      <c r="A51" s="776" t="s">
        <v>1590</v>
      </c>
      <c r="B51" s="752"/>
      <c r="C51" s="766">
        <v>0</v>
      </c>
      <c r="D51" s="752">
        <v>688.56000000000006</v>
      </c>
      <c r="E51" s="766">
        <v>1</v>
      </c>
      <c r="F51" s="753">
        <v>688.56000000000006</v>
      </c>
    </row>
    <row r="52" spans="1:6" ht="14.4" customHeight="1" x14ac:dyDescent="0.3">
      <c r="A52" s="776" t="s">
        <v>1591</v>
      </c>
      <c r="B52" s="752"/>
      <c r="C52" s="766">
        <v>0</v>
      </c>
      <c r="D52" s="752">
        <v>5053.59</v>
      </c>
      <c r="E52" s="766">
        <v>1</v>
      </c>
      <c r="F52" s="753">
        <v>5053.59</v>
      </c>
    </row>
    <row r="53" spans="1:6" ht="14.4" customHeight="1" x14ac:dyDescent="0.3">
      <c r="A53" s="776" t="s">
        <v>1592</v>
      </c>
      <c r="B53" s="752"/>
      <c r="C53" s="766">
        <v>0</v>
      </c>
      <c r="D53" s="752">
        <v>9211.7000000000007</v>
      </c>
      <c r="E53" s="766">
        <v>1</v>
      </c>
      <c r="F53" s="753">
        <v>9211.7000000000007</v>
      </c>
    </row>
    <row r="54" spans="1:6" ht="14.4" customHeight="1" x14ac:dyDescent="0.3">
      <c r="A54" s="776" t="s">
        <v>1593</v>
      </c>
      <c r="B54" s="752"/>
      <c r="C54" s="766">
        <v>0</v>
      </c>
      <c r="D54" s="752">
        <v>45155.875999999997</v>
      </c>
      <c r="E54" s="766">
        <v>1</v>
      </c>
      <c r="F54" s="753">
        <v>45155.875999999997</v>
      </c>
    </row>
    <row r="55" spans="1:6" ht="14.4" customHeight="1" x14ac:dyDescent="0.3">
      <c r="A55" s="776" t="s">
        <v>1594</v>
      </c>
      <c r="B55" s="752"/>
      <c r="C55" s="766">
        <v>0</v>
      </c>
      <c r="D55" s="752">
        <v>11521.150000000001</v>
      </c>
      <c r="E55" s="766">
        <v>1</v>
      </c>
      <c r="F55" s="753">
        <v>11521.150000000001</v>
      </c>
    </row>
    <row r="56" spans="1:6" ht="14.4" customHeight="1" x14ac:dyDescent="0.3">
      <c r="A56" s="776" t="s">
        <v>1595</v>
      </c>
      <c r="B56" s="752"/>
      <c r="C56" s="766">
        <v>0</v>
      </c>
      <c r="D56" s="752">
        <v>20716.41</v>
      </c>
      <c r="E56" s="766">
        <v>1</v>
      </c>
      <c r="F56" s="753">
        <v>20716.41</v>
      </c>
    </row>
    <row r="57" spans="1:6" ht="14.4" customHeight="1" x14ac:dyDescent="0.3">
      <c r="A57" s="776" t="s">
        <v>1596</v>
      </c>
      <c r="B57" s="752"/>
      <c r="C57" s="766">
        <v>0</v>
      </c>
      <c r="D57" s="752">
        <v>422.86999999999995</v>
      </c>
      <c r="E57" s="766">
        <v>1</v>
      </c>
      <c r="F57" s="753">
        <v>422.86999999999995</v>
      </c>
    </row>
    <row r="58" spans="1:6" ht="14.4" customHeight="1" x14ac:dyDescent="0.3">
      <c r="A58" s="776" t="s">
        <v>1597</v>
      </c>
      <c r="B58" s="752"/>
      <c r="C58" s="766">
        <v>0</v>
      </c>
      <c r="D58" s="752">
        <v>2318.8199999999997</v>
      </c>
      <c r="E58" s="766">
        <v>1</v>
      </c>
      <c r="F58" s="753">
        <v>2318.8199999999997</v>
      </c>
    </row>
    <row r="59" spans="1:6" ht="14.4" customHeight="1" x14ac:dyDescent="0.3">
      <c r="A59" s="776" t="s">
        <v>1598</v>
      </c>
      <c r="B59" s="752">
        <v>410475.97</v>
      </c>
      <c r="C59" s="766">
        <v>0.12516888077256449</v>
      </c>
      <c r="D59" s="752">
        <v>2868901.2</v>
      </c>
      <c r="E59" s="766">
        <v>0.87483111922743562</v>
      </c>
      <c r="F59" s="753">
        <v>3279377.17</v>
      </c>
    </row>
    <row r="60" spans="1:6" ht="14.4" customHeight="1" x14ac:dyDescent="0.3">
      <c r="A60" s="776" t="s">
        <v>1599</v>
      </c>
      <c r="B60" s="752"/>
      <c r="C60" s="766">
        <v>0</v>
      </c>
      <c r="D60" s="752">
        <v>4386546.3600000003</v>
      </c>
      <c r="E60" s="766">
        <v>1</v>
      </c>
      <c r="F60" s="753">
        <v>4386546.3600000003</v>
      </c>
    </row>
    <row r="61" spans="1:6" ht="14.4" customHeight="1" x14ac:dyDescent="0.3">
      <c r="A61" s="776" t="s">
        <v>1600</v>
      </c>
      <c r="B61" s="752"/>
      <c r="C61" s="766">
        <v>0</v>
      </c>
      <c r="D61" s="752">
        <v>158828.72</v>
      </c>
      <c r="E61" s="766">
        <v>1</v>
      </c>
      <c r="F61" s="753">
        <v>158828.72</v>
      </c>
    </row>
    <row r="62" spans="1:6" ht="14.4" customHeight="1" x14ac:dyDescent="0.3">
      <c r="A62" s="776" t="s">
        <v>1601</v>
      </c>
      <c r="B62" s="752">
        <v>313597.3286666667</v>
      </c>
      <c r="C62" s="766">
        <v>1</v>
      </c>
      <c r="D62" s="752"/>
      <c r="E62" s="766">
        <v>0</v>
      </c>
      <c r="F62" s="753">
        <v>313597.3286666667</v>
      </c>
    </row>
    <row r="63" spans="1:6" ht="14.4" customHeight="1" x14ac:dyDescent="0.3">
      <c r="A63" s="776" t="s">
        <v>1602</v>
      </c>
      <c r="B63" s="752"/>
      <c r="C63" s="766">
        <v>0</v>
      </c>
      <c r="D63" s="752">
        <v>48.070000000000014</v>
      </c>
      <c r="E63" s="766">
        <v>1</v>
      </c>
      <c r="F63" s="753">
        <v>48.070000000000014</v>
      </c>
    </row>
    <row r="64" spans="1:6" ht="14.4" customHeight="1" x14ac:dyDescent="0.3">
      <c r="A64" s="776" t="s">
        <v>1603</v>
      </c>
      <c r="B64" s="752"/>
      <c r="C64" s="766">
        <v>0</v>
      </c>
      <c r="D64" s="752">
        <v>1985.7800000000002</v>
      </c>
      <c r="E64" s="766">
        <v>1</v>
      </c>
      <c r="F64" s="753">
        <v>1985.7800000000002</v>
      </c>
    </row>
    <row r="65" spans="1:6" ht="14.4" customHeight="1" x14ac:dyDescent="0.3">
      <c r="A65" s="776" t="s">
        <v>1604</v>
      </c>
      <c r="B65" s="752"/>
      <c r="C65" s="766">
        <v>0</v>
      </c>
      <c r="D65" s="752">
        <v>343.84000000000003</v>
      </c>
      <c r="E65" s="766">
        <v>1</v>
      </c>
      <c r="F65" s="753">
        <v>343.84000000000003</v>
      </c>
    </row>
    <row r="66" spans="1:6" ht="14.4" customHeight="1" x14ac:dyDescent="0.3">
      <c r="A66" s="776" t="s">
        <v>1605</v>
      </c>
      <c r="B66" s="752">
        <v>3405.6000000000004</v>
      </c>
      <c r="C66" s="766">
        <v>1</v>
      </c>
      <c r="D66" s="752"/>
      <c r="E66" s="766">
        <v>0</v>
      </c>
      <c r="F66" s="753">
        <v>3405.6000000000004</v>
      </c>
    </row>
    <row r="67" spans="1:6" ht="14.4" customHeight="1" x14ac:dyDescent="0.3">
      <c r="A67" s="776" t="s">
        <v>1606</v>
      </c>
      <c r="B67" s="752">
        <v>6049.16</v>
      </c>
      <c r="C67" s="766">
        <v>1</v>
      </c>
      <c r="D67" s="752"/>
      <c r="E67" s="766">
        <v>0</v>
      </c>
      <c r="F67" s="753">
        <v>6049.16</v>
      </c>
    </row>
    <row r="68" spans="1:6" ht="14.4" customHeight="1" x14ac:dyDescent="0.3">
      <c r="A68" s="776" t="s">
        <v>1607</v>
      </c>
      <c r="B68" s="752">
        <v>911.85</v>
      </c>
      <c r="C68" s="766">
        <v>1</v>
      </c>
      <c r="D68" s="752"/>
      <c r="E68" s="766">
        <v>0</v>
      </c>
      <c r="F68" s="753">
        <v>911.85</v>
      </c>
    </row>
    <row r="69" spans="1:6" ht="14.4" customHeight="1" x14ac:dyDescent="0.3">
      <c r="A69" s="776" t="s">
        <v>1608</v>
      </c>
      <c r="B69" s="752"/>
      <c r="C69" s="766">
        <v>0</v>
      </c>
      <c r="D69" s="752">
        <v>10820.720000000001</v>
      </c>
      <c r="E69" s="766">
        <v>1</v>
      </c>
      <c r="F69" s="753">
        <v>10820.720000000001</v>
      </c>
    </row>
    <row r="70" spans="1:6" ht="14.4" customHeight="1" x14ac:dyDescent="0.3">
      <c r="A70" s="776" t="s">
        <v>1609</v>
      </c>
      <c r="B70" s="752"/>
      <c r="C70" s="766">
        <v>0</v>
      </c>
      <c r="D70" s="752">
        <v>451</v>
      </c>
      <c r="E70" s="766">
        <v>1</v>
      </c>
      <c r="F70" s="753">
        <v>451</v>
      </c>
    </row>
    <row r="71" spans="1:6" ht="14.4" customHeight="1" x14ac:dyDescent="0.3">
      <c r="A71" s="776" t="s">
        <v>1610</v>
      </c>
      <c r="B71" s="752"/>
      <c r="C71" s="766">
        <v>0</v>
      </c>
      <c r="D71" s="752">
        <v>837.87000000000012</v>
      </c>
      <c r="E71" s="766">
        <v>1</v>
      </c>
      <c r="F71" s="753">
        <v>837.87000000000012</v>
      </c>
    </row>
    <row r="72" spans="1:6" ht="14.4" customHeight="1" x14ac:dyDescent="0.3">
      <c r="A72" s="776" t="s">
        <v>1611</v>
      </c>
      <c r="B72" s="752"/>
      <c r="C72" s="766">
        <v>0</v>
      </c>
      <c r="D72" s="752">
        <v>945.73</v>
      </c>
      <c r="E72" s="766">
        <v>1</v>
      </c>
      <c r="F72" s="753">
        <v>945.73</v>
      </c>
    </row>
    <row r="73" spans="1:6" ht="14.4" customHeight="1" x14ac:dyDescent="0.3">
      <c r="A73" s="776" t="s">
        <v>1612</v>
      </c>
      <c r="B73" s="752"/>
      <c r="C73" s="766">
        <v>0</v>
      </c>
      <c r="D73" s="752">
        <v>554.1099999999999</v>
      </c>
      <c r="E73" s="766">
        <v>1</v>
      </c>
      <c r="F73" s="753">
        <v>554.1099999999999</v>
      </c>
    </row>
    <row r="74" spans="1:6" ht="14.4" customHeight="1" x14ac:dyDescent="0.3">
      <c r="A74" s="776" t="s">
        <v>1613</v>
      </c>
      <c r="B74" s="752"/>
      <c r="C74" s="766">
        <v>0</v>
      </c>
      <c r="D74" s="752">
        <v>184.41</v>
      </c>
      <c r="E74" s="766">
        <v>1</v>
      </c>
      <c r="F74" s="753">
        <v>184.41</v>
      </c>
    </row>
    <row r="75" spans="1:6" ht="14.4" customHeight="1" x14ac:dyDescent="0.3">
      <c r="A75" s="776" t="s">
        <v>1614</v>
      </c>
      <c r="B75" s="752"/>
      <c r="C75" s="766">
        <v>0</v>
      </c>
      <c r="D75" s="752">
        <v>1874.8800000000003</v>
      </c>
      <c r="E75" s="766">
        <v>1</v>
      </c>
      <c r="F75" s="753">
        <v>1874.8800000000003</v>
      </c>
    </row>
    <row r="76" spans="1:6" ht="14.4" customHeight="1" x14ac:dyDescent="0.3">
      <c r="A76" s="776" t="s">
        <v>1615</v>
      </c>
      <c r="B76" s="752"/>
      <c r="C76" s="766">
        <v>0</v>
      </c>
      <c r="D76" s="752">
        <v>930.45</v>
      </c>
      <c r="E76" s="766">
        <v>1</v>
      </c>
      <c r="F76" s="753">
        <v>930.45</v>
      </c>
    </row>
    <row r="77" spans="1:6" ht="14.4" customHeight="1" x14ac:dyDescent="0.3">
      <c r="A77" s="776" t="s">
        <v>1616</v>
      </c>
      <c r="B77" s="752"/>
      <c r="C77" s="766">
        <v>0</v>
      </c>
      <c r="D77" s="752">
        <v>382.58</v>
      </c>
      <c r="E77" s="766">
        <v>1</v>
      </c>
      <c r="F77" s="753">
        <v>382.58</v>
      </c>
    </row>
    <row r="78" spans="1:6" ht="14.4" customHeight="1" x14ac:dyDescent="0.3">
      <c r="A78" s="776" t="s">
        <v>1617</v>
      </c>
      <c r="B78" s="752"/>
      <c r="C78" s="766">
        <v>0</v>
      </c>
      <c r="D78" s="752">
        <v>245.37999999999997</v>
      </c>
      <c r="E78" s="766">
        <v>1</v>
      </c>
      <c r="F78" s="753">
        <v>245.37999999999997</v>
      </c>
    </row>
    <row r="79" spans="1:6" ht="14.4" customHeight="1" x14ac:dyDescent="0.3">
      <c r="A79" s="776" t="s">
        <v>1618</v>
      </c>
      <c r="B79" s="752"/>
      <c r="C79" s="766">
        <v>0</v>
      </c>
      <c r="D79" s="752">
        <v>176.28</v>
      </c>
      <c r="E79" s="766">
        <v>1</v>
      </c>
      <c r="F79" s="753">
        <v>176.28</v>
      </c>
    </row>
    <row r="80" spans="1:6" ht="14.4" customHeight="1" x14ac:dyDescent="0.3">
      <c r="A80" s="776" t="s">
        <v>1619</v>
      </c>
      <c r="B80" s="752"/>
      <c r="C80" s="766">
        <v>0</v>
      </c>
      <c r="D80" s="752">
        <v>131.97000000000003</v>
      </c>
      <c r="E80" s="766">
        <v>1</v>
      </c>
      <c r="F80" s="753">
        <v>131.97000000000003</v>
      </c>
    </row>
    <row r="81" spans="1:6" ht="14.4" customHeight="1" x14ac:dyDescent="0.3">
      <c r="A81" s="776" t="s">
        <v>1620</v>
      </c>
      <c r="B81" s="752"/>
      <c r="C81" s="766">
        <v>0</v>
      </c>
      <c r="D81" s="752">
        <v>194.68000000000023</v>
      </c>
      <c r="E81" s="766">
        <v>1</v>
      </c>
      <c r="F81" s="753">
        <v>194.68000000000023</v>
      </c>
    </row>
    <row r="82" spans="1:6" ht="14.4" customHeight="1" x14ac:dyDescent="0.3">
      <c r="A82" s="776" t="s">
        <v>1621</v>
      </c>
      <c r="B82" s="752"/>
      <c r="C82" s="766">
        <v>0</v>
      </c>
      <c r="D82" s="752">
        <v>197.58</v>
      </c>
      <c r="E82" s="766">
        <v>1</v>
      </c>
      <c r="F82" s="753">
        <v>197.58</v>
      </c>
    </row>
    <row r="83" spans="1:6" ht="14.4" customHeight="1" x14ac:dyDescent="0.3">
      <c r="A83" s="776" t="s">
        <v>1622</v>
      </c>
      <c r="B83" s="752"/>
      <c r="C83" s="766">
        <v>0</v>
      </c>
      <c r="D83" s="752">
        <v>262.28000000000003</v>
      </c>
      <c r="E83" s="766">
        <v>1</v>
      </c>
      <c r="F83" s="753">
        <v>262.28000000000003</v>
      </c>
    </row>
    <row r="84" spans="1:6" ht="14.4" customHeight="1" x14ac:dyDescent="0.3">
      <c r="A84" s="776" t="s">
        <v>1623</v>
      </c>
      <c r="B84" s="752"/>
      <c r="C84" s="766">
        <v>0</v>
      </c>
      <c r="D84" s="752">
        <v>2030.2000000000003</v>
      </c>
      <c r="E84" s="766">
        <v>1</v>
      </c>
      <c r="F84" s="753">
        <v>2030.2000000000003</v>
      </c>
    </row>
    <row r="85" spans="1:6" ht="14.4" customHeight="1" x14ac:dyDescent="0.3">
      <c r="A85" s="776" t="s">
        <v>1624</v>
      </c>
      <c r="B85" s="752"/>
      <c r="C85" s="766">
        <v>0</v>
      </c>
      <c r="D85" s="752">
        <v>190</v>
      </c>
      <c r="E85" s="766">
        <v>1</v>
      </c>
      <c r="F85" s="753">
        <v>190</v>
      </c>
    </row>
    <row r="86" spans="1:6" ht="14.4" customHeight="1" x14ac:dyDescent="0.3">
      <c r="A86" s="776" t="s">
        <v>1625</v>
      </c>
      <c r="B86" s="752"/>
      <c r="C86" s="766">
        <v>0</v>
      </c>
      <c r="D86" s="752">
        <v>478.37000000000012</v>
      </c>
      <c r="E86" s="766">
        <v>1</v>
      </c>
      <c r="F86" s="753">
        <v>478.37000000000012</v>
      </c>
    </row>
    <row r="87" spans="1:6" ht="14.4" customHeight="1" x14ac:dyDescent="0.3">
      <c r="A87" s="776" t="s">
        <v>1626</v>
      </c>
      <c r="B87" s="752">
        <v>506.19</v>
      </c>
      <c r="C87" s="766">
        <v>1.7568136005464207E-2</v>
      </c>
      <c r="D87" s="752">
        <v>28306.770000000004</v>
      </c>
      <c r="E87" s="766">
        <v>0.98243186399453586</v>
      </c>
      <c r="F87" s="753">
        <v>28812.960000000003</v>
      </c>
    </row>
    <row r="88" spans="1:6" ht="14.4" customHeight="1" x14ac:dyDescent="0.3">
      <c r="A88" s="776" t="s">
        <v>1627</v>
      </c>
      <c r="B88" s="752"/>
      <c r="C88" s="766">
        <v>0</v>
      </c>
      <c r="D88" s="752">
        <v>4589.9470188742716</v>
      </c>
      <c r="E88" s="766">
        <v>1</v>
      </c>
      <c r="F88" s="753">
        <v>4589.9470188742716</v>
      </c>
    </row>
    <row r="89" spans="1:6" ht="14.4" customHeight="1" x14ac:dyDescent="0.3">
      <c r="A89" s="776" t="s">
        <v>1628</v>
      </c>
      <c r="B89" s="752"/>
      <c r="C89" s="766">
        <v>0</v>
      </c>
      <c r="D89" s="752">
        <v>653.04</v>
      </c>
      <c r="E89" s="766">
        <v>1</v>
      </c>
      <c r="F89" s="753">
        <v>653.04</v>
      </c>
    </row>
    <row r="90" spans="1:6" ht="14.4" customHeight="1" x14ac:dyDescent="0.3">
      <c r="A90" s="776" t="s">
        <v>1629</v>
      </c>
      <c r="B90" s="752"/>
      <c r="C90" s="766">
        <v>0</v>
      </c>
      <c r="D90" s="752">
        <v>187.54000000000002</v>
      </c>
      <c r="E90" s="766">
        <v>1</v>
      </c>
      <c r="F90" s="753">
        <v>187.54000000000002</v>
      </c>
    </row>
    <row r="91" spans="1:6" ht="14.4" customHeight="1" x14ac:dyDescent="0.3">
      <c r="A91" s="776" t="s">
        <v>1630</v>
      </c>
      <c r="B91" s="752"/>
      <c r="C91" s="766">
        <v>0</v>
      </c>
      <c r="D91" s="752">
        <v>686.44</v>
      </c>
      <c r="E91" s="766">
        <v>1</v>
      </c>
      <c r="F91" s="753">
        <v>686.44</v>
      </c>
    </row>
    <row r="92" spans="1:6" ht="14.4" customHeight="1" x14ac:dyDescent="0.3">
      <c r="A92" s="776" t="s">
        <v>1631</v>
      </c>
      <c r="B92" s="752"/>
      <c r="C92" s="766">
        <v>0</v>
      </c>
      <c r="D92" s="752">
        <v>195.81</v>
      </c>
      <c r="E92" s="766">
        <v>1</v>
      </c>
      <c r="F92" s="753">
        <v>195.81</v>
      </c>
    </row>
    <row r="93" spans="1:6" ht="14.4" customHeight="1" x14ac:dyDescent="0.3">
      <c r="A93" s="776" t="s">
        <v>1632</v>
      </c>
      <c r="B93" s="752"/>
      <c r="C93" s="766">
        <v>0</v>
      </c>
      <c r="D93" s="752">
        <v>937.75</v>
      </c>
      <c r="E93" s="766">
        <v>1</v>
      </c>
      <c r="F93" s="753">
        <v>937.75</v>
      </c>
    </row>
    <row r="94" spans="1:6" ht="14.4" customHeight="1" x14ac:dyDescent="0.3">
      <c r="A94" s="776" t="s">
        <v>1633</v>
      </c>
      <c r="B94" s="752"/>
      <c r="C94" s="766">
        <v>0</v>
      </c>
      <c r="D94" s="752">
        <v>24.749999999999993</v>
      </c>
      <c r="E94" s="766">
        <v>1</v>
      </c>
      <c r="F94" s="753">
        <v>24.749999999999993</v>
      </c>
    </row>
    <row r="95" spans="1:6" ht="14.4" customHeight="1" x14ac:dyDescent="0.3">
      <c r="A95" s="776" t="s">
        <v>1634</v>
      </c>
      <c r="B95" s="752"/>
      <c r="C95" s="766">
        <v>0</v>
      </c>
      <c r="D95" s="752">
        <v>2364.16</v>
      </c>
      <c r="E95" s="766">
        <v>1</v>
      </c>
      <c r="F95" s="753">
        <v>2364.16</v>
      </c>
    </row>
    <row r="96" spans="1:6" ht="14.4" customHeight="1" x14ac:dyDescent="0.3">
      <c r="A96" s="776" t="s">
        <v>1635</v>
      </c>
      <c r="B96" s="752"/>
      <c r="C96" s="766">
        <v>0</v>
      </c>
      <c r="D96" s="752">
        <v>4632.1399999999994</v>
      </c>
      <c r="E96" s="766">
        <v>1</v>
      </c>
      <c r="F96" s="753">
        <v>4632.1399999999994</v>
      </c>
    </row>
    <row r="97" spans="1:6" ht="14.4" customHeight="1" x14ac:dyDescent="0.3">
      <c r="A97" s="776" t="s">
        <v>1636</v>
      </c>
      <c r="B97" s="752"/>
      <c r="C97" s="766">
        <v>0</v>
      </c>
      <c r="D97" s="752">
        <v>167.33000000000013</v>
      </c>
      <c r="E97" s="766">
        <v>1</v>
      </c>
      <c r="F97" s="753">
        <v>167.33000000000013</v>
      </c>
    </row>
    <row r="98" spans="1:6" ht="14.4" customHeight="1" x14ac:dyDescent="0.3">
      <c r="A98" s="776" t="s">
        <v>1637</v>
      </c>
      <c r="B98" s="752"/>
      <c r="C98" s="766">
        <v>0</v>
      </c>
      <c r="D98" s="752">
        <v>1084.2200014045184</v>
      </c>
      <c r="E98" s="766">
        <v>1</v>
      </c>
      <c r="F98" s="753">
        <v>1084.2200014045184</v>
      </c>
    </row>
    <row r="99" spans="1:6" ht="14.4" customHeight="1" x14ac:dyDescent="0.3">
      <c r="A99" s="776" t="s">
        <v>1638</v>
      </c>
      <c r="B99" s="752"/>
      <c r="C99" s="766">
        <v>0</v>
      </c>
      <c r="D99" s="752">
        <v>2091.5199999999995</v>
      </c>
      <c r="E99" s="766">
        <v>1</v>
      </c>
      <c r="F99" s="753">
        <v>2091.5199999999995</v>
      </c>
    </row>
    <row r="100" spans="1:6" ht="14.4" customHeight="1" x14ac:dyDescent="0.3">
      <c r="A100" s="776" t="s">
        <v>1639</v>
      </c>
      <c r="B100" s="752"/>
      <c r="C100" s="766">
        <v>0</v>
      </c>
      <c r="D100" s="752">
        <v>4873.08</v>
      </c>
      <c r="E100" s="766">
        <v>1</v>
      </c>
      <c r="F100" s="753">
        <v>4873.08</v>
      </c>
    </row>
    <row r="101" spans="1:6" ht="14.4" customHeight="1" x14ac:dyDescent="0.3">
      <c r="A101" s="776" t="s">
        <v>1640</v>
      </c>
      <c r="B101" s="752"/>
      <c r="C101" s="766">
        <v>0</v>
      </c>
      <c r="D101" s="752">
        <v>57337.5</v>
      </c>
      <c r="E101" s="766">
        <v>1</v>
      </c>
      <c r="F101" s="753">
        <v>57337.5</v>
      </c>
    </row>
    <row r="102" spans="1:6" ht="14.4" customHeight="1" x14ac:dyDescent="0.3">
      <c r="A102" s="776" t="s">
        <v>1641</v>
      </c>
      <c r="B102" s="752"/>
      <c r="C102" s="766">
        <v>0</v>
      </c>
      <c r="D102" s="752">
        <v>1325.97</v>
      </c>
      <c r="E102" s="766">
        <v>1</v>
      </c>
      <c r="F102" s="753">
        <v>1325.97</v>
      </c>
    </row>
    <row r="103" spans="1:6" ht="14.4" customHeight="1" x14ac:dyDescent="0.3">
      <c r="A103" s="776" t="s">
        <v>1642</v>
      </c>
      <c r="B103" s="752"/>
      <c r="C103" s="766">
        <v>0</v>
      </c>
      <c r="D103" s="752">
        <v>629.66</v>
      </c>
      <c r="E103" s="766">
        <v>1</v>
      </c>
      <c r="F103" s="753">
        <v>629.66</v>
      </c>
    </row>
    <row r="104" spans="1:6" ht="14.4" customHeight="1" thickBot="1" x14ac:dyDescent="0.35">
      <c r="A104" s="777" t="s">
        <v>1643</v>
      </c>
      <c r="B104" s="768"/>
      <c r="C104" s="769">
        <v>0</v>
      </c>
      <c r="D104" s="768">
        <v>549.4</v>
      </c>
      <c r="E104" s="769">
        <v>1</v>
      </c>
      <c r="F104" s="770">
        <v>549.4</v>
      </c>
    </row>
    <row r="105" spans="1:6" ht="14.4" customHeight="1" thickBot="1" x14ac:dyDescent="0.35">
      <c r="A105" s="771" t="s">
        <v>3</v>
      </c>
      <c r="B105" s="772">
        <v>744051.42515471589</v>
      </c>
      <c r="C105" s="773">
        <v>8.4889040955861986E-2</v>
      </c>
      <c r="D105" s="772">
        <v>8020936.5730202794</v>
      </c>
      <c r="E105" s="773">
        <v>0.91511095904413808</v>
      </c>
      <c r="F105" s="774">
        <v>8764987.9981749952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2018-05-29T09:38:39Z</dcterms:modified>
</cp:coreProperties>
</file>